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deprem_hesaplari\"/>
    </mc:Choice>
  </mc:AlternateContent>
  <xr:revisionPtr revIDLastSave="0" documentId="13_ncr:1_{8B6D566D-318A-4A51-9744-F83F239525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25" i="1" l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U227" i="1" l="1"/>
  <c r="AU228" i="1"/>
  <c r="AU229" i="1"/>
  <c r="AU230" i="1"/>
  <c r="AU231" i="1"/>
  <c r="AU232" i="1"/>
  <c r="AU233" i="1"/>
  <c r="AU234" i="1"/>
  <c r="AU23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226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D73" i="1" l="1"/>
  <c r="AD85" i="1"/>
  <c r="AD93" i="1"/>
  <c r="AD99" i="1"/>
  <c r="AD100" i="1"/>
  <c r="AD101" i="1"/>
  <c r="AD106" i="1"/>
  <c r="AD111" i="1"/>
  <c r="AD112" i="1"/>
  <c r="AD124" i="1"/>
  <c r="AD143" i="1"/>
  <c r="AD145" i="1"/>
  <c r="AD156" i="1"/>
  <c r="AD157" i="1"/>
  <c r="AD164" i="1"/>
  <c r="AD165" i="1"/>
  <c r="AD166" i="1"/>
  <c r="AD167" i="1"/>
  <c r="AD168" i="1"/>
  <c r="AD169" i="1"/>
  <c r="AD174" i="1"/>
  <c r="AD175" i="1"/>
  <c r="AD180" i="1"/>
  <c r="AD181" i="1"/>
  <c r="AD182" i="1"/>
  <c r="AD186" i="1"/>
  <c r="AD187" i="1"/>
  <c r="AD188" i="1"/>
  <c r="AD193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M52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AB17" i="1"/>
  <c r="AD17" i="1" s="1"/>
  <c r="AB18" i="1"/>
  <c r="AD18" i="1" s="1"/>
  <c r="AB19" i="1"/>
  <c r="AD19" i="1" s="1"/>
  <c r="M230" i="1" s="1"/>
  <c r="AB20" i="1"/>
  <c r="AD20" i="1" s="1"/>
  <c r="AB21" i="1"/>
  <c r="AD21" i="1" s="1"/>
  <c r="Q232" i="1" s="1"/>
  <c r="AB22" i="1"/>
  <c r="AD22" i="1" s="1"/>
  <c r="AB23" i="1"/>
  <c r="AD23" i="1" s="1"/>
  <c r="AB24" i="1"/>
  <c r="AD24" i="1" s="1"/>
  <c r="AB25" i="1"/>
  <c r="AD25" i="1" s="1"/>
  <c r="AB26" i="1"/>
  <c r="AD26" i="1" s="1"/>
  <c r="AB27" i="1"/>
  <c r="AD27" i="1" s="1"/>
  <c r="AB28" i="1"/>
  <c r="AD28" i="1" s="1"/>
  <c r="AB29" i="1"/>
  <c r="AD29" i="1" s="1"/>
  <c r="AB30" i="1"/>
  <c r="AD30" i="1" s="1"/>
  <c r="AB31" i="1"/>
  <c r="AD31" i="1" s="1"/>
  <c r="AB32" i="1"/>
  <c r="AD32" i="1" s="1"/>
  <c r="AB33" i="1"/>
  <c r="AD33" i="1" s="1"/>
  <c r="AB34" i="1"/>
  <c r="AD34" i="1" s="1"/>
  <c r="AB35" i="1"/>
  <c r="AD35" i="1" s="1"/>
  <c r="AB36" i="1"/>
  <c r="AD36" i="1" s="1"/>
  <c r="AB37" i="1"/>
  <c r="AD37" i="1" s="1"/>
  <c r="AB38" i="1"/>
  <c r="AD38" i="1" s="1"/>
  <c r="AB39" i="1"/>
  <c r="AD39" i="1" s="1"/>
  <c r="AB40" i="1"/>
  <c r="AD40" i="1" s="1"/>
  <c r="AB41" i="1"/>
  <c r="AD41" i="1" s="1"/>
  <c r="AB42" i="1"/>
  <c r="AD42" i="1" s="1"/>
  <c r="AB43" i="1"/>
  <c r="AD43" i="1" s="1"/>
  <c r="AB44" i="1"/>
  <c r="AD44" i="1" s="1"/>
  <c r="AB45" i="1"/>
  <c r="AD45" i="1" s="1"/>
  <c r="AB46" i="1"/>
  <c r="AD46" i="1" s="1"/>
  <c r="AB47" i="1"/>
  <c r="AD47" i="1" s="1"/>
  <c r="AB48" i="1"/>
  <c r="AD48" i="1" s="1"/>
  <c r="AB49" i="1"/>
  <c r="AD49" i="1" s="1"/>
  <c r="AB50" i="1"/>
  <c r="AD50" i="1" s="1"/>
  <c r="AB51" i="1"/>
  <c r="AD51" i="1" s="1"/>
  <c r="AB52" i="1"/>
  <c r="AD52" i="1" s="1"/>
  <c r="AB53" i="1"/>
  <c r="AD53" i="1" s="1"/>
  <c r="AB54" i="1"/>
  <c r="AD54" i="1" s="1"/>
  <c r="AB55" i="1"/>
  <c r="AD55" i="1" s="1"/>
  <c r="AB56" i="1"/>
  <c r="AD56" i="1" s="1"/>
  <c r="AB57" i="1"/>
  <c r="AD57" i="1" s="1"/>
  <c r="AB58" i="1"/>
  <c r="AD58" i="1" s="1"/>
  <c r="AB59" i="1"/>
  <c r="AD59" i="1" s="1"/>
  <c r="AB60" i="1"/>
  <c r="AD60" i="1" s="1"/>
  <c r="AB61" i="1"/>
  <c r="AD61" i="1" s="1"/>
  <c r="AB62" i="1"/>
  <c r="AD62" i="1" s="1"/>
  <c r="AB63" i="1"/>
  <c r="AD63" i="1" s="1"/>
  <c r="AB64" i="1"/>
  <c r="AD64" i="1" s="1"/>
  <c r="AB65" i="1"/>
  <c r="AD65" i="1" s="1"/>
  <c r="AB66" i="1"/>
  <c r="AD66" i="1" s="1"/>
  <c r="AB67" i="1"/>
  <c r="AD67" i="1" s="1"/>
  <c r="AB68" i="1"/>
  <c r="AD68" i="1" s="1"/>
  <c r="AB69" i="1"/>
  <c r="AD69" i="1" s="1"/>
  <c r="AB70" i="1"/>
  <c r="AD70" i="1" s="1"/>
  <c r="AB71" i="1"/>
  <c r="AD71" i="1" s="1"/>
  <c r="AB72" i="1"/>
  <c r="AD72" i="1" s="1"/>
  <c r="AB73" i="1"/>
  <c r="AB74" i="1"/>
  <c r="AD74" i="1" s="1"/>
  <c r="AB75" i="1"/>
  <c r="AD75" i="1" s="1"/>
  <c r="AB76" i="1"/>
  <c r="AD76" i="1" s="1"/>
  <c r="AB77" i="1"/>
  <c r="AD77" i="1" s="1"/>
  <c r="AB78" i="1"/>
  <c r="AD78" i="1" s="1"/>
  <c r="AB79" i="1"/>
  <c r="AD79" i="1" s="1"/>
  <c r="AB80" i="1"/>
  <c r="AD80" i="1" s="1"/>
  <c r="AB81" i="1"/>
  <c r="AD81" i="1" s="1"/>
  <c r="AB82" i="1"/>
  <c r="AD82" i="1" s="1"/>
  <c r="AB83" i="1"/>
  <c r="AD83" i="1" s="1"/>
  <c r="AB84" i="1"/>
  <c r="AD84" i="1" s="1"/>
  <c r="AB85" i="1"/>
  <c r="AB86" i="1"/>
  <c r="AD86" i="1" s="1"/>
  <c r="AB87" i="1"/>
  <c r="AD87" i="1" s="1"/>
  <c r="AB88" i="1"/>
  <c r="AD88" i="1" s="1"/>
  <c r="AB89" i="1"/>
  <c r="AD89" i="1" s="1"/>
  <c r="AB90" i="1"/>
  <c r="AD90" i="1" s="1"/>
  <c r="AB91" i="1"/>
  <c r="AD91" i="1" s="1"/>
  <c r="AB92" i="1"/>
  <c r="AD92" i="1" s="1"/>
  <c r="AB93" i="1"/>
  <c r="AB94" i="1"/>
  <c r="AD94" i="1" s="1"/>
  <c r="AB95" i="1"/>
  <c r="AD95" i="1" s="1"/>
  <c r="AB96" i="1"/>
  <c r="AD96" i="1" s="1"/>
  <c r="AB97" i="1"/>
  <c r="AD97" i="1" s="1"/>
  <c r="AB98" i="1"/>
  <c r="AD98" i="1" s="1"/>
  <c r="AB99" i="1"/>
  <c r="AB100" i="1"/>
  <c r="AB101" i="1"/>
  <c r="AB102" i="1"/>
  <c r="AD102" i="1" s="1"/>
  <c r="AB103" i="1"/>
  <c r="AD103" i="1" s="1"/>
  <c r="AB104" i="1"/>
  <c r="AD104" i="1" s="1"/>
  <c r="AB105" i="1"/>
  <c r="AD105" i="1" s="1"/>
  <c r="AB106" i="1"/>
  <c r="AB107" i="1"/>
  <c r="AD107" i="1" s="1"/>
  <c r="AB108" i="1"/>
  <c r="AD108" i="1" s="1"/>
  <c r="AB109" i="1"/>
  <c r="AD109" i="1" s="1"/>
  <c r="AB110" i="1"/>
  <c r="AD110" i="1" s="1"/>
  <c r="AB111" i="1"/>
  <c r="AB112" i="1"/>
  <c r="AB113" i="1"/>
  <c r="AD113" i="1" s="1"/>
  <c r="AB114" i="1"/>
  <c r="AD114" i="1" s="1"/>
  <c r="AB115" i="1"/>
  <c r="AD115" i="1" s="1"/>
  <c r="AB116" i="1"/>
  <c r="AD116" i="1" s="1"/>
  <c r="AB117" i="1"/>
  <c r="AD117" i="1" s="1"/>
  <c r="AB118" i="1"/>
  <c r="AD118" i="1" s="1"/>
  <c r="AB119" i="1"/>
  <c r="AD119" i="1" s="1"/>
  <c r="AB120" i="1"/>
  <c r="AD120" i="1" s="1"/>
  <c r="AB121" i="1"/>
  <c r="AD121" i="1" s="1"/>
  <c r="AB122" i="1"/>
  <c r="AD122" i="1" s="1"/>
  <c r="AB123" i="1"/>
  <c r="AD123" i="1" s="1"/>
  <c r="AB124" i="1"/>
  <c r="AB125" i="1"/>
  <c r="AD125" i="1" s="1"/>
  <c r="AB126" i="1"/>
  <c r="AD126" i="1" s="1"/>
  <c r="AB127" i="1"/>
  <c r="AD127" i="1" s="1"/>
  <c r="AB128" i="1"/>
  <c r="AD128" i="1" s="1"/>
  <c r="AB129" i="1"/>
  <c r="AD129" i="1" s="1"/>
  <c r="AB130" i="1"/>
  <c r="AD130" i="1" s="1"/>
  <c r="AB131" i="1"/>
  <c r="AD131" i="1" s="1"/>
  <c r="AB132" i="1"/>
  <c r="AD132" i="1" s="1"/>
  <c r="AB133" i="1"/>
  <c r="AD133" i="1" s="1"/>
  <c r="AB134" i="1"/>
  <c r="AD134" i="1" s="1"/>
  <c r="AB135" i="1"/>
  <c r="AD135" i="1" s="1"/>
  <c r="AB136" i="1"/>
  <c r="AD136" i="1" s="1"/>
  <c r="AB137" i="1"/>
  <c r="AD137" i="1" s="1"/>
  <c r="AB138" i="1"/>
  <c r="AD138" i="1" s="1"/>
  <c r="AB139" i="1"/>
  <c r="AD139" i="1" s="1"/>
  <c r="AB140" i="1"/>
  <c r="AD140" i="1" s="1"/>
  <c r="AB141" i="1"/>
  <c r="AD141" i="1" s="1"/>
  <c r="AB142" i="1"/>
  <c r="AD142" i="1" s="1"/>
  <c r="AB143" i="1"/>
  <c r="AB144" i="1"/>
  <c r="AD144" i="1" s="1"/>
  <c r="AB145" i="1"/>
  <c r="AB146" i="1"/>
  <c r="AD146" i="1" s="1"/>
  <c r="AB147" i="1"/>
  <c r="AD147" i="1" s="1"/>
  <c r="AB148" i="1"/>
  <c r="AD148" i="1" s="1"/>
  <c r="AB149" i="1"/>
  <c r="AD149" i="1" s="1"/>
  <c r="AB150" i="1"/>
  <c r="AD150" i="1" s="1"/>
  <c r="AB151" i="1"/>
  <c r="AD151" i="1" s="1"/>
  <c r="AB152" i="1"/>
  <c r="AD152" i="1" s="1"/>
  <c r="AB153" i="1"/>
  <c r="AD153" i="1" s="1"/>
  <c r="AB154" i="1"/>
  <c r="AD154" i="1" s="1"/>
  <c r="AB155" i="1"/>
  <c r="AD155" i="1" s="1"/>
  <c r="AB156" i="1"/>
  <c r="AB157" i="1"/>
  <c r="AB158" i="1"/>
  <c r="AD158" i="1" s="1"/>
  <c r="AB159" i="1"/>
  <c r="AD159" i="1" s="1"/>
  <c r="AB160" i="1"/>
  <c r="AD160" i="1" s="1"/>
  <c r="AB161" i="1"/>
  <c r="AD161" i="1" s="1"/>
  <c r="AB162" i="1"/>
  <c r="AD162" i="1" s="1"/>
  <c r="AB163" i="1"/>
  <c r="AD163" i="1" s="1"/>
  <c r="AB164" i="1"/>
  <c r="AB165" i="1"/>
  <c r="AB166" i="1"/>
  <c r="AB167" i="1"/>
  <c r="AB168" i="1"/>
  <c r="AB169" i="1"/>
  <c r="AB170" i="1"/>
  <c r="AD170" i="1" s="1"/>
  <c r="AB171" i="1"/>
  <c r="AD171" i="1" s="1"/>
  <c r="AB172" i="1"/>
  <c r="AD172" i="1" s="1"/>
  <c r="AB173" i="1"/>
  <c r="AD173" i="1" s="1"/>
  <c r="AB174" i="1"/>
  <c r="AB175" i="1"/>
  <c r="AB176" i="1"/>
  <c r="AD176" i="1" s="1"/>
  <c r="AB177" i="1"/>
  <c r="AD177" i="1" s="1"/>
  <c r="AB178" i="1"/>
  <c r="AD178" i="1" s="1"/>
  <c r="AB179" i="1"/>
  <c r="AD179" i="1" s="1"/>
  <c r="AB180" i="1"/>
  <c r="AB181" i="1"/>
  <c r="AB182" i="1"/>
  <c r="AB183" i="1"/>
  <c r="AD183" i="1" s="1"/>
  <c r="AB184" i="1"/>
  <c r="AD184" i="1" s="1"/>
  <c r="AB185" i="1"/>
  <c r="AD185" i="1" s="1"/>
  <c r="AB186" i="1"/>
  <c r="AB187" i="1"/>
  <c r="AB188" i="1"/>
  <c r="AB189" i="1"/>
  <c r="AD189" i="1" s="1"/>
  <c r="AB190" i="1"/>
  <c r="AD190" i="1" s="1"/>
  <c r="AB191" i="1"/>
  <c r="AD191" i="1" s="1"/>
  <c r="AB192" i="1"/>
  <c r="AD192" i="1" s="1"/>
  <c r="AB193" i="1"/>
  <c r="AB194" i="1"/>
  <c r="AD194" i="1" s="1"/>
  <c r="AB195" i="1"/>
  <c r="AD195" i="1" s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D214" i="1" s="1"/>
  <c r="AB215" i="1"/>
  <c r="AD215" i="1" s="1"/>
  <c r="AB16" i="1"/>
  <c r="AD16" i="1" s="1"/>
  <c r="M227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M214" i="1" s="1"/>
  <c r="K215" i="1"/>
  <c r="M215" i="1" s="1"/>
  <c r="K16" i="1"/>
  <c r="M16" i="1" s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Y391" i="1"/>
  <c r="AY392" i="1"/>
  <c r="AY393" i="1"/>
  <c r="AY394" i="1"/>
  <c r="AY395" i="1"/>
  <c r="AY396" i="1"/>
  <c r="AY397" i="1"/>
  <c r="AY398" i="1"/>
  <c r="AY399" i="1"/>
  <c r="AY400" i="1"/>
  <c r="AY401" i="1"/>
  <c r="AY402" i="1"/>
  <c r="AY403" i="1"/>
  <c r="AY404" i="1"/>
  <c r="AY405" i="1"/>
  <c r="AY406" i="1"/>
  <c r="AY407" i="1"/>
  <c r="AY408" i="1"/>
  <c r="AY409" i="1"/>
  <c r="AY410" i="1"/>
  <c r="AY411" i="1"/>
  <c r="AY412" i="1"/>
  <c r="AY413" i="1"/>
  <c r="AY414" i="1"/>
  <c r="AY415" i="1"/>
  <c r="AY416" i="1"/>
  <c r="AY417" i="1"/>
  <c r="AY418" i="1"/>
  <c r="AY419" i="1"/>
  <c r="AY420" i="1"/>
  <c r="AY421" i="1"/>
  <c r="AY422" i="1"/>
  <c r="AY423" i="1"/>
  <c r="AY424" i="1"/>
  <c r="AY425" i="1"/>
  <c r="AY226" i="1"/>
  <c r="AQ227" i="1"/>
  <c r="AQ228" i="1"/>
  <c r="AQ229" i="1"/>
  <c r="AQ230" i="1"/>
  <c r="AQ231" i="1"/>
  <c r="AQ232" i="1"/>
  <c r="AQ233" i="1"/>
  <c r="AQ234" i="1"/>
  <c r="AQ23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226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226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Y227" i="1"/>
  <c r="Y228" i="1"/>
  <c r="Y229" i="1"/>
  <c r="Y230" i="1"/>
  <c r="Y231" i="1"/>
  <c r="Y232" i="1"/>
  <c r="Y233" i="1"/>
  <c r="Y234" i="1"/>
  <c r="Y23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226" i="1"/>
  <c r="U227" i="1"/>
  <c r="U228" i="1"/>
  <c r="U229" i="1"/>
  <c r="U230" i="1"/>
  <c r="U231" i="1"/>
  <c r="U232" i="1"/>
  <c r="U233" i="1"/>
  <c r="U234" i="1"/>
  <c r="U23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226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M233" i="1" l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 l="1"/>
  <c r="Q239" i="1"/>
  <c r="U237" i="1"/>
  <c r="Y238" i="1"/>
  <c r="Q228" i="1"/>
  <c r="Q227" i="1"/>
  <c r="Y237" i="1" l="1"/>
  <c r="U236" i="1"/>
  <c r="Q230" i="1"/>
  <c r="Q233" i="1"/>
  <c r="U245" i="1"/>
  <c r="U253" i="1"/>
  <c r="U261" i="1"/>
  <c r="U269" i="1"/>
  <c r="U277" i="1"/>
  <c r="U285" i="1"/>
  <c r="U293" i="1"/>
  <c r="U301" i="1"/>
  <c r="U309" i="1"/>
  <c r="U317" i="1"/>
  <c r="U325" i="1"/>
  <c r="U333" i="1"/>
  <c r="U341" i="1"/>
  <c r="U349" i="1"/>
  <c r="U357" i="1"/>
  <c r="U365" i="1"/>
  <c r="U373" i="1"/>
  <c r="M240" i="1"/>
  <c r="M248" i="1"/>
  <c r="M256" i="1"/>
  <c r="M264" i="1"/>
  <c r="M272" i="1"/>
  <c r="M280" i="1"/>
  <c r="M288" i="1"/>
  <c r="M296" i="1"/>
  <c r="M304" i="1"/>
  <c r="M312" i="1"/>
  <c r="M320" i="1"/>
  <c r="M328" i="1"/>
  <c r="M336" i="1"/>
  <c r="M344" i="1"/>
  <c r="M352" i="1"/>
  <c r="M360" i="1"/>
  <c r="M368" i="1"/>
  <c r="M313" i="1"/>
  <c r="M329" i="1"/>
  <c r="M345" i="1"/>
  <c r="M361" i="1"/>
  <c r="U238" i="1"/>
  <c r="U246" i="1"/>
  <c r="U254" i="1"/>
  <c r="U262" i="1"/>
  <c r="U270" i="1"/>
  <c r="U278" i="1"/>
  <c r="U286" i="1"/>
  <c r="U294" i="1"/>
  <c r="U302" i="1"/>
  <c r="U310" i="1"/>
  <c r="U318" i="1"/>
  <c r="U326" i="1"/>
  <c r="U334" i="1"/>
  <c r="U342" i="1"/>
  <c r="U350" i="1"/>
  <c r="U358" i="1"/>
  <c r="U366" i="1"/>
  <c r="U374" i="1"/>
  <c r="M241" i="1"/>
  <c r="M249" i="1"/>
  <c r="M257" i="1"/>
  <c r="M265" i="1"/>
  <c r="M273" i="1"/>
  <c r="M281" i="1"/>
  <c r="M289" i="1"/>
  <c r="M297" i="1"/>
  <c r="M305" i="1"/>
  <c r="M321" i="1"/>
  <c r="M337" i="1"/>
  <c r="M353" i="1"/>
  <c r="M369" i="1"/>
  <c r="U240" i="1"/>
  <c r="U248" i="1"/>
  <c r="U256" i="1"/>
  <c r="U264" i="1"/>
  <c r="U272" i="1"/>
  <c r="U280" i="1"/>
  <c r="U288" i="1"/>
  <c r="U296" i="1"/>
  <c r="U304" i="1"/>
  <c r="U312" i="1"/>
  <c r="U320" i="1"/>
  <c r="U328" i="1"/>
  <c r="U336" i="1"/>
  <c r="U344" i="1"/>
  <c r="U352" i="1"/>
  <c r="U360" i="1"/>
  <c r="U368" i="1"/>
  <c r="M243" i="1"/>
  <c r="M251" i="1"/>
  <c r="M259" i="1"/>
  <c r="M267" i="1"/>
  <c r="M275" i="1"/>
  <c r="M283" i="1"/>
  <c r="M291" i="1"/>
  <c r="M299" i="1"/>
  <c r="M307" i="1"/>
  <c r="M315" i="1"/>
  <c r="M323" i="1"/>
  <c r="M331" i="1"/>
  <c r="M339" i="1"/>
  <c r="M347" i="1"/>
  <c r="M355" i="1"/>
  <c r="M363" i="1"/>
  <c r="M371" i="1"/>
  <c r="U242" i="1"/>
  <c r="U258" i="1"/>
  <c r="U282" i="1"/>
  <c r="U241" i="1"/>
  <c r="U249" i="1"/>
  <c r="U257" i="1"/>
  <c r="U265" i="1"/>
  <c r="U273" i="1"/>
  <c r="U281" i="1"/>
  <c r="U289" i="1"/>
  <c r="U297" i="1"/>
  <c r="U305" i="1"/>
  <c r="U313" i="1"/>
  <c r="U321" i="1"/>
  <c r="U329" i="1"/>
  <c r="U337" i="1"/>
  <c r="U345" i="1"/>
  <c r="U353" i="1"/>
  <c r="U361" i="1"/>
  <c r="U369" i="1"/>
  <c r="M244" i="1"/>
  <c r="M252" i="1"/>
  <c r="M260" i="1"/>
  <c r="M268" i="1"/>
  <c r="M276" i="1"/>
  <c r="M284" i="1"/>
  <c r="M292" i="1"/>
  <c r="M300" i="1"/>
  <c r="M308" i="1"/>
  <c r="M316" i="1"/>
  <c r="M324" i="1"/>
  <c r="M332" i="1"/>
  <c r="M340" i="1"/>
  <c r="M348" i="1"/>
  <c r="M356" i="1"/>
  <c r="M364" i="1"/>
  <c r="M372" i="1"/>
  <c r="U250" i="1"/>
  <c r="U266" i="1"/>
  <c r="U274" i="1"/>
  <c r="U260" i="1"/>
  <c r="U283" i="1"/>
  <c r="U299" i="1"/>
  <c r="U315" i="1"/>
  <c r="U331" i="1"/>
  <c r="U347" i="1"/>
  <c r="U363" i="1"/>
  <c r="M245" i="1"/>
  <c r="M261" i="1"/>
  <c r="M277" i="1"/>
  <c r="M293" i="1"/>
  <c r="M309" i="1"/>
  <c r="M325" i="1"/>
  <c r="M341" i="1"/>
  <c r="M357" i="1"/>
  <c r="M373" i="1"/>
  <c r="U268" i="1"/>
  <c r="U338" i="1"/>
  <c r="U354" i="1"/>
  <c r="M250" i="1"/>
  <c r="M298" i="1"/>
  <c r="M330" i="1"/>
  <c r="M362" i="1"/>
  <c r="M334" i="1"/>
  <c r="U255" i="1"/>
  <c r="U327" i="1"/>
  <c r="M255" i="1"/>
  <c r="M319" i="1"/>
  <c r="U279" i="1"/>
  <c r="U330" i="1"/>
  <c r="M290" i="1"/>
  <c r="M354" i="1"/>
  <c r="U243" i="1"/>
  <c r="U263" i="1"/>
  <c r="U284" i="1"/>
  <c r="U300" i="1"/>
  <c r="U316" i="1"/>
  <c r="U332" i="1"/>
  <c r="U348" i="1"/>
  <c r="U364" i="1"/>
  <c r="M246" i="1"/>
  <c r="M262" i="1"/>
  <c r="M278" i="1"/>
  <c r="M294" i="1"/>
  <c r="M310" i="1"/>
  <c r="M326" i="1"/>
  <c r="M342" i="1"/>
  <c r="M358" i="1"/>
  <c r="M374" i="1"/>
  <c r="U247" i="1"/>
  <c r="U306" i="1"/>
  <c r="U370" i="1"/>
  <c r="M282" i="1"/>
  <c r="M314" i="1"/>
  <c r="M286" i="1"/>
  <c r="M350" i="1"/>
  <c r="U295" i="1"/>
  <c r="U343" i="1"/>
  <c r="M287" i="1"/>
  <c r="M351" i="1"/>
  <c r="Y236" i="1"/>
  <c r="U259" i="1"/>
  <c r="U346" i="1"/>
  <c r="M242" i="1"/>
  <c r="M322" i="1"/>
  <c r="U244" i="1"/>
  <c r="U267" i="1"/>
  <c r="U287" i="1"/>
  <c r="U303" i="1"/>
  <c r="U319" i="1"/>
  <c r="U335" i="1"/>
  <c r="U351" i="1"/>
  <c r="U367" i="1"/>
  <c r="M247" i="1"/>
  <c r="M263" i="1"/>
  <c r="M279" i="1"/>
  <c r="M295" i="1"/>
  <c r="M311" i="1"/>
  <c r="M327" i="1"/>
  <c r="M343" i="1"/>
  <c r="M359" i="1"/>
  <c r="M375" i="1"/>
  <c r="U290" i="1"/>
  <c r="U322" i="1"/>
  <c r="M266" i="1"/>
  <c r="M346" i="1"/>
  <c r="M302" i="1"/>
  <c r="M366" i="1"/>
  <c r="U276" i="1"/>
  <c r="U375" i="1"/>
  <c r="M271" i="1"/>
  <c r="M335" i="1"/>
  <c r="U298" i="1"/>
  <c r="U362" i="1"/>
  <c r="M258" i="1"/>
  <c r="M306" i="1"/>
  <c r="M370" i="1"/>
  <c r="U251" i="1"/>
  <c r="U271" i="1"/>
  <c r="U291" i="1"/>
  <c r="U307" i="1"/>
  <c r="U323" i="1"/>
  <c r="U339" i="1"/>
  <c r="U355" i="1"/>
  <c r="U371" i="1"/>
  <c r="M253" i="1"/>
  <c r="M269" i="1"/>
  <c r="M285" i="1"/>
  <c r="M301" i="1"/>
  <c r="M317" i="1"/>
  <c r="M333" i="1"/>
  <c r="M349" i="1"/>
  <c r="M365" i="1"/>
  <c r="U252" i="1"/>
  <c r="U275" i="1"/>
  <c r="U292" i="1"/>
  <c r="U308" i="1"/>
  <c r="U324" i="1"/>
  <c r="U340" i="1"/>
  <c r="U356" i="1"/>
  <c r="U372" i="1"/>
  <c r="M254" i="1"/>
  <c r="M270" i="1"/>
  <c r="M318" i="1"/>
  <c r="U311" i="1"/>
  <c r="U359" i="1"/>
  <c r="M239" i="1"/>
  <c r="M303" i="1"/>
  <c r="M367" i="1"/>
  <c r="U314" i="1"/>
  <c r="M274" i="1"/>
  <c r="M338" i="1"/>
  <c r="Y239" i="1"/>
  <c r="M236" i="1"/>
  <c r="Q238" i="1"/>
  <c r="Q236" i="1"/>
  <c r="Q237" i="1"/>
  <c r="U239" i="1"/>
  <c r="M237" i="1"/>
  <c r="M232" i="1"/>
  <c r="Q231" i="1"/>
  <c r="M235" i="1"/>
  <c r="Q234" i="1"/>
  <c r="M234" i="1"/>
  <c r="M231" i="1"/>
  <c r="Q235" i="1"/>
  <c r="M228" i="1"/>
  <c r="Y245" i="1"/>
  <c r="Y253" i="1"/>
  <c r="Y261" i="1"/>
  <c r="Y269" i="1"/>
  <c r="Y277" i="1"/>
  <c r="Y285" i="1"/>
  <c r="Y293" i="1"/>
  <c r="Y301" i="1"/>
  <c r="Y309" i="1"/>
  <c r="Y317" i="1"/>
  <c r="Y325" i="1"/>
  <c r="Y333" i="1"/>
  <c r="Y341" i="1"/>
  <c r="Y349" i="1"/>
  <c r="Y357" i="1"/>
  <c r="Y365" i="1"/>
  <c r="Y373" i="1"/>
  <c r="Q246" i="1"/>
  <c r="Q254" i="1"/>
  <c r="Q262" i="1"/>
  <c r="Q270" i="1"/>
  <c r="Q278" i="1"/>
  <c r="Q286" i="1"/>
  <c r="Q294" i="1"/>
  <c r="Q302" i="1"/>
  <c r="Q310" i="1"/>
  <c r="Q318" i="1"/>
  <c r="Q326" i="1"/>
  <c r="Q334" i="1"/>
  <c r="Q342" i="1"/>
  <c r="Q350" i="1"/>
  <c r="Q358" i="1"/>
  <c r="Q366" i="1"/>
  <c r="Q374" i="1"/>
  <c r="Y246" i="1"/>
  <c r="Y254" i="1"/>
  <c r="Y262" i="1"/>
  <c r="Y270" i="1"/>
  <c r="Y278" i="1"/>
  <c r="Y286" i="1"/>
  <c r="Y294" i="1"/>
  <c r="Y302" i="1"/>
  <c r="Y310" i="1"/>
  <c r="Y318" i="1"/>
  <c r="Y326" i="1"/>
  <c r="Y334" i="1"/>
  <c r="Y342" i="1"/>
  <c r="Y350" i="1"/>
  <c r="Y358" i="1"/>
  <c r="Y366" i="1"/>
  <c r="Y374" i="1"/>
  <c r="Q247" i="1"/>
  <c r="Q255" i="1"/>
  <c r="Q263" i="1"/>
  <c r="Q271" i="1"/>
  <c r="Q279" i="1"/>
  <c r="Q287" i="1"/>
  <c r="Q295" i="1"/>
  <c r="Q303" i="1"/>
  <c r="Q311" i="1"/>
  <c r="Q319" i="1"/>
  <c r="Q327" i="1"/>
  <c r="Q335" i="1"/>
  <c r="Q343" i="1"/>
  <c r="Q351" i="1"/>
  <c r="Q359" i="1"/>
  <c r="Q367" i="1"/>
  <c r="Q375" i="1"/>
  <c r="Y240" i="1"/>
  <c r="Y248" i="1"/>
  <c r="Y256" i="1"/>
  <c r="Y264" i="1"/>
  <c r="Y272" i="1"/>
  <c r="Y280" i="1"/>
  <c r="Y288" i="1"/>
  <c r="Y296" i="1"/>
  <c r="Y304" i="1"/>
  <c r="Y312" i="1"/>
  <c r="Y320" i="1"/>
  <c r="Y328" i="1"/>
  <c r="Y336" i="1"/>
  <c r="Y344" i="1"/>
  <c r="Y352" i="1"/>
  <c r="Y360" i="1"/>
  <c r="Y368" i="1"/>
  <c r="Q241" i="1"/>
  <c r="Q249" i="1"/>
  <c r="Q257" i="1"/>
  <c r="Q265" i="1"/>
  <c r="Q273" i="1"/>
  <c r="Q281" i="1"/>
  <c r="Q289" i="1"/>
  <c r="Q297" i="1"/>
  <c r="Q305" i="1"/>
  <c r="Q313" i="1"/>
  <c r="Q321" i="1"/>
  <c r="Q329" i="1"/>
  <c r="Q337" i="1"/>
  <c r="Q345" i="1"/>
  <c r="Q353" i="1"/>
  <c r="Q361" i="1"/>
  <c r="Q369" i="1"/>
  <c r="Y290" i="1"/>
  <c r="Y314" i="1"/>
  <c r="Y330" i="1"/>
  <c r="Y346" i="1"/>
  <c r="Y362" i="1"/>
  <c r="Y241" i="1"/>
  <c r="Y249" i="1"/>
  <c r="Y257" i="1"/>
  <c r="Y265" i="1"/>
  <c r="Y273" i="1"/>
  <c r="Y281" i="1"/>
  <c r="Y289" i="1"/>
  <c r="Y297" i="1"/>
  <c r="Y305" i="1"/>
  <c r="Y313" i="1"/>
  <c r="Y321" i="1"/>
  <c r="Y329" i="1"/>
  <c r="Y337" i="1"/>
  <c r="Y345" i="1"/>
  <c r="Y353" i="1"/>
  <c r="Y361" i="1"/>
  <c r="Y369" i="1"/>
  <c r="Q242" i="1"/>
  <c r="Q250" i="1"/>
  <c r="Q258" i="1"/>
  <c r="Q266" i="1"/>
  <c r="Q274" i="1"/>
  <c r="Q282" i="1"/>
  <c r="Q290" i="1"/>
  <c r="Q298" i="1"/>
  <c r="Q306" i="1"/>
  <c r="Q314" i="1"/>
  <c r="Q322" i="1"/>
  <c r="Q330" i="1"/>
  <c r="Q338" i="1"/>
  <c r="Q346" i="1"/>
  <c r="Q354" i="1"/>
  <c r="Q362" i="1"/>
  <c r="Q370" i="1"/>
  <c r="Y242" i="1"/>
  <c r="Y250" i="1"/>
  <c r="Y258" i="1"/>
  <c r="Y266" i="1"/>
  <c r="Y274" i="1"/>
  <c r="Y282" i="1"/>
  <c r="Y298" i="1"/>
  <c r="Y306" i="1"/>
  <c r="Y322" i="1"/>
  <c r="Y338" i="1"/>
  <c r="Y354" i="1"/>
  <c r="Y370" i="1"/>
  <c r="Y243" i="1"/>
  <c r="Y263" i="1"/>
  <c r="Y284" i="1"/>
  <c r="Y307" i="1"/>
  <c r="Y327" i="1"/>
  <c r="Y348" i="1"/>
  <c r="Y371" i="1"/>
  <c r="Q240" i="1"/>
  <c r="Q256" i="1"/>
  <c r="Q272" i="1"/>
  <c r="Q288" i="1"/>
  <c r="Q304" i="1"/>
  <c r="Q320" i="1"/>
  <c r="Q336" i="1"/>
  <c r="Q352" i="1"/>
  <c r="Q368" i="1"/>
  <c r="Y271" i="1"/>
  <c r="Y356" i="1"/>
  <c r="Q245" i="1"/>
  <c r="Q309" i="1"/>
  <c r="Q341" i="1"/>
  <c r="Y323" i="1"/>
  <c r="Q284" i="1"/>
  <c r="Q332" i="1"/>
  <c r="Y283" i="1"/>
  <c r="Y367" i="1"/>
  <c r="Q253" i="1"/>
  <c r="Q317" i="1"/>
  <c r="Q365" i="1"/>
  <c r="Y244" i="1"/>
  <c r="Y267" i="1"/>
  <c r="Y287" i="1"/>
  <c r="Y308" i="1"/>
  <c r="Y331" i="1"/>
  <c r="Y351" i="1"/>
  <c r="Y372" i="1"/>
  <c r="Q243" i="1"/>
  <c r="Q259" i="1"/>
  <c r="Q275" i="1"/>
  <c r="Q291" i="1"/>
  <c r="Q307" i="1"/>
  <c r="Q323" i="1"/>
  <c r="Q339" i="1"/>
  <c r="Q355" i="1"/>
  <c r="Q371" i="1"/>
  <c r="Y292" i="1"/>
  <c r="Y315" i="1"/>
  <c r="Q277" i="1"/>
  <c r="Q325" i="1"/>
  <c r="Q373" i="1"/>
  <c r="Y259" i="1"/>
  <c r="Y343" i="1"/>
  <c r="Q268" i="1"/>
  <c r="Q364" i="1"/>
  <c r="Q285" i="1"/>
  <c r="Y247" i="1"/>
  <c r="Y268" i="1"/>
  <c r="Y291" i="1"/>
  <c r="Y311" i="1"/>
  <c r="Y332" i="1"/>
  <c r="Y355" i="1"/>
  <c r="Y375" i="1"/>
  <c r="Q244" i="1"/>
  <c r="Q260" i="1"/>
  <c r="Q276" i="1"/>
  <c r="Q292" i="1"/>
  <c r="Q308" i="1"/>
  <c r="Q324" i="1"/>
  <c r="Q340" i="1"/>
  <c r="Q356" i="1"/>
  <c r="Q372" i="1"/>
  <c r="Y251" i="1"/>
  <c r="Y335" i="1"/>
  <c r="Q261" i="1"/>
  <c r="Q293" i="1"/>
  <c r="Q357" i="1"/>
  <c r="Y279" i="1"/>
  <c r="Q300" i="1"/>
  <c r="Q348" i="1"/>
  <c r="Y303" i="1"/>
  <c r="Y347" i="1"/>
  <c r="Q301" i="1"/>
  <c r="Q349" i="1"/>
  <c r="Y252" i="1"/>
  <c r="Y275" i="1"/>
  <c r="Y295" i="1"/>
  <c r="Y316" i="1"/>
  <c r="Y339" i="1"/>
  <c r="Y359" i="1"/>
  <c r="Q248" i="1"/>
  <c r="Q264" i="1"/>
  <c r="Q280" i="1"/>
  <c r="Q296" i="1"/>
  <c r="Q312" i="1"/>
  <c r="Q328" i="1"/>
  <c r="Q344" i="1"/>
  <c r="Q360" i="1"/>
  <c r="Y255" i="1"/>
  <c r="Y276" i="1"/>
  <c r="Y299" i="1"/>
  <c r="Y319" i="1"/>
  <c r="Y340" i="1"/>
  <c r="Y363" i="1"/>
  <c r="Q251" i="1"/>
  <c r="Q267" i="1"/>
  <c r="Q283" i="1"/>
  <c r="Q299" i="1"/>
  <c r="Q315" i="1"/>
  <c r="Q331" i="1"/>
  <c r="Q347" i="1"/>
  <c r="Q363" i="1"/>
  <c r="M238" i="1"/>
  <c r="Y300" i="1"/>
  <c r="Y364" i="1"/>
  <c r="Q252" i="1"/>
  <c r="Q316" i="1"/>
  <c r="Y260" i="1"/>
  <c r="Y324" i="1"/>
  <c r="Q269" i="1"/>
  <c r="Q333" i="1"/>
  <c r="M226" i="1"/>
  <c r="Q229" i="1"/>
  <c r="M229" i="1"/>
  <c r="Q226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AA227" i="1" s="1"/>
  <c r="AS227" i="1" s="1"/>
  <c r="I226" i="1"/>
  <c r="AA261" i="1" l="1"/>
  <c r="AC261" i="1" s="1"/>
  <c r="AE261" i="1" s="1"/>
  <c r="AA372" i="1"/>
  <c r="AU372" i="1" s="1"/>
  <c r="AA265" i="1"/>
  <c r="AC265" i="1" s="1"/>
  <c r="AE265" i="1" s="1"/>
  <c r="AA364" i="1"/>
  <c r="AC364" i="1" s="1"/>
  <c r="AE364" i="1" s="1"/>
  <c r="AA233" i="1"/>
  <c r="AS233" i="1" s="1"/>
  <c r="AA347" i="1"/>
  <c r="AA325" i="1"/>
  <c r="AA283" i="1"/>
  <c r="AA246" i="1"/>
  <c r="AC246" i="1" s="1"/>
  <c r="AE246" i="1" s="1"/>
  <c r="AA256" i="1"/>
  <c r="AA240" i="1"/>
  <c r="AA264" i="1"/>
  <c r="AA310" i="1"/>
  <c r="AC310" i="1" s="1"/>
  <c r="AE310" i="1" s="1"/>
  <c r="AA232" i="1"/>
  <c r="AS232" i="1" s="1"/>
  <c r="AA248" i="1"/>
  <c r="AA241" i="1"/>
  <c r="AO241" i="1" s="1"/>
  <c r="AA257" i="1"/>
  <c r="AA235" i="1"/>
  <c r="AC235" i="1" s="1"/>
  <c r="AE235" i="1" s="1"/>
  <c r="AA243" i="1"/>
  <c r="AA259" i="1"/>
  <c r="AA338" i="1"/>
  <c r="AQ338" i="1" s="1"/>
  <c r="AA318" i="1"/>
  <c r="AA285" i="1"/>
  <c r="AA335" i="1"/>
  <c r="AA279" i="1"/>
  <c r="AA351" i="1"/>
  <c r="AA294" i="1"/>
  <c r="AA319" i="1"/>
  <c r="AA309" i="1"/>
  <c r="AA300" i="1"/>
  <c r="AA339" i="1"/>
  <c r="AA275" i="1"/>
  <c r="AA337" i="1"/>
  <c r="AA313" i="1"/>
  <c r="AA312" i="1"/>
  <c r="AA226" i="1"/>
  <c r="AA234" i="1"/>
  <c r="AS234" i="1" s="1"/>
  <c r="AA242" i="1"/>
  <c r="AA250" i="1"/>
  <c r="AA258" i="1"/>
  <c r="AA274" i="1"/>
  <c r="AA270" i="1"/>
  <c r="AA269" i="1"/>
  <c r="AA271" i="1"/>
  <c r="AA287" i="1"/>
  <c r="AA278" i="1"/>
  <c r="AA293" i="1"/>
  <c r="AA356" i="1"/>
  <c r="AA292" i="1"/>
  <c r="AQ292" i="1" s="1"/>
  <c r="AA331" i="1"/>
  <c r="AA267" i="1"/>
  <c r="AA321" i="1"/>
  <c r="AA368" i="1"/>
  <c r="AA304" i="1"/>
  <c r="AA295" i="1"/>
  <c r="AA282" i="1"/>
  <c r="AA298" i="1"/>
  <c r="AA308" i="1"/>
  <c r="AA353" i="1"/>
  <c r="AA329" i="1"/>
  <c r="AA277" i="1"/>
  <c r="AA348" i="1"/>
  <c r="AA284" i="1"/>
  <c r="AA323" i="1"/>
  <c r="AA305" i="1"/>
  <c r="AA360" i="1"/>
  <c r="AA296" i="1"/>
  <c r="AA228" i="1"/>
  <c r="AA236" i="1"/>
  <c r="AA244" i="1"/>
  <c r="AA252" i="1"/>
  <c r="AA260" i="1"/>
  <c r="AA367" i="1"/>
  <c r="AU367" i="1" s="1"/>
  <c r="AA365" i="1"/>
  <c r="AA370" i="1"/>
  <c r="AA359" i="1"/>
  <c r="AA322" i="1"/>
  <c r="AA374" i="1"/>
  <c r="AA340" i="1"/>
  <c r="AA276" i="1"/>
  <c r="AA315" i="1"/>
  <c r="AA297" i="1"/>
  <c r="AA352" i="1"/>
  <c r="AA288" i="1"/>
  <c r="AA266" i="1"/>
  <c r="AA249" i="1"/>
  <c r="AA251" i="1"/>
  <c r="AA375" i="1"/>
  <c r="AA245" i="1"/>
  <c r="AA253" i="1"/>
  <c r="AA303" i="1"/>
  <c r="AA349" i="1"/>
  <c r="AA306" i="1"/>
  <c r="AA343" i="1"/>
  <c r="AA350" i="1"/>
  <c r="AA373" i="1"/>
  <c r="AU373" i="1" s="1"/>
  <c r="AA268" i="1"/>
  <c r="AA344" i="1"/>
  <c r="AA333" i="1"/>
  <c r="AA302" i="1"/>
  <c r="AA327" i="1"/>
  <c r="AA286" i="1"/>
  <c r="AA342" i="1"/>
  <c r="AA290" i="1"/>
  <c r="AA362" i="1"/>
  <c r="AA357" i="1"/>
  <c r="AA324" i="1"/>
  <c r="AA363" i="1"/>
  <c r="AA299" i="1"/>
  <c r="AA281" i="1"/>
  <c r="AA361" i="1"/>
  <c r="AA336" i="1"/>
  <c r="AA272" i="1"/>
  <c r="AA301" i="1"/>
  <c r="AA320" i="1"/>
  <c r="AA237" i="1"/>
  <c r="AA366" i="1"/>
  <c r="AA358" i="1"/>
  <c r="AA354" i="1"/>
  <c r="AA334" i="1"/>
  <c r="AQ334" i="1" s="1"/>
  <c r="AA332" i="1"/>
  <c r="AA371" i="1"/>
  <c r="AA307" i="1"/>
  <c r="AA289" i="1"/>
  <c r="AA280" i="1"/>
  <c r="AA230" i="1"/>
  <c r="AA238" i="1"/>
  <c r="AC238" i="1" s="1"/>
  <c r="AE238" i="1" s="1"/>
  <c r="AA254" i="1"/>
  <c r="AA262" i="1"/>
  <c r="AA231" i="1"/>
  <c r="AA239" i="1"/>
  <c r="AA247" i="1"/>
  <c r="AA255" i="1"/>
  <c r="AA263" i="1"/>
  <c r="AA317" i="1"/>
  <c r="AA346" i="1"/>
  <c r="AA311" i="1"/>
  <c r="AA314" i="1"/>
  <c r="AA326" i="1"/>
  <c r="AA330" i="1"/>
  <c r="AA341" i="1"/>
  <c r="AA316" i="1"/>
  <c r="AA355" i="1"/>
  <c r="AA291" i="1"/>
  <c r="AA369" i="1"/>
  <c r="AU369" i="1" s="1"/>
  <c r="AA273" i="1"/>
  <c r="AA345" i="1"/>
  <c r="AA328" i="1"/>
  <c r="AA229" i="1"/>
  <c r="AC227" i="1"/>
  <c r="AE227" i="1" s="1"/>
  <c r="AO227" i="1"/>
  <c r="AG238" i="1" l="1"/>
  <c r="AG235" i="1"/>
  <c r="AG246" i="1"/>
  <c r="AG227" i="1"/>
  <c r="AG265" i="1"/>
  <c r="AG261" i="1"/>
  <c r="AS261" i="1"/>
  <c r="AO261" i="1"/>
  <c r="AS265" i="1"/>
  <c r="AU261" i="1"/>
  <c r="AQ261" i="1"/>
  <c r="AC233" i="1"/>
  <c r="AE233" i="1" s="1"/>
  <c r="AO233" i="1"/>
  <c r="AQ265" i="1"/>
  <c r="AU265" i="1"/>
  <c r="AO265" i="1"/>
  <c r="AC372" i="1"/>
  <c r="AE372" i="1" s="1"/>
  <c r="AQ364" i="1"/>
  <c r="AS364" i="1"/>
  <c r="AU364" i="1"/>
  <c r="AO372" i="1"/>
  <c r="AQ372" i="1"/>
  <c r="AO364" i="1"/>
  <c r="AO234" i="1"/>
  <c r="AC232" i="1"/>
  <c r="AE232" i="1" s="1"/>
  <c r="AO232" i="1"/>
  <c r="AQ335" i="1"/>
  <c r="AS335" i="1"/>
  <c r="AU335" i="1"/>
  <c r="AQ347" i="1"/>
  <c r="AU347" i="1"/>
  <c r="AS347" i="1"/>
  <c r="AC234" i="1"/>
  <c r="AE234" i="1" s="1"/>
  <c r="AU355" i="1"/>
  <c r="AS355" i="1"/>
  <c r="AU317" i="1"/>
  <c r="AS317" i="1"/>
  <c r="AO238" i="1"/>
  <c r="AU238" i="1"/>
  <c r="AS238" i="1"/>
  <c r="AS334" i="1"/>
  <c r="AU334" i="1"/>
  <c r="AS336" i="1"/>
  <c r="AU336" i="1"/>
  <c r="AS290" i="1"/>
  <c r="AU290" i="1"/>
  <c r="AQ375" i="1"/>
  <c r="AU375" i="1"/>
  <c r="AS297" i="1"/>
  <c r="AU297" i="1"/>
  <c r="AQ365" i="1"/>
  <c r="AU365" i="1"/>
  <c r="AS365" i="1"/>
  <c r="AS360" i="1"/>
  <c r="AU360" i="1"/>
  <c r="AC347" i="1"/>
  <c r="AE347" i="1" s="1"/>
  <c r="AU267" i="1"/>
  <c r="AS267" i="1"/>
  <c r="AQ271" i="1"/>
  <c r="AU271" i="1"/>
  <c r="AS271" i="1"/>
  <c r="AC226" i="1"/>
  <c r="AE226" i="1" s="1"/>
  <c r="AS226" i="1"/>
  <c r="AQ285" i="1"/>
  <c r="AU285" i="1"/>
  <c r="AS285" i="1"/>
  <c r="AO310" i="1"/>
  <c r="AU310" i="1"/>
  <c r="AS310" i="1"/>
  <c r="AQ305" i="1"/>
  <c r="AU305" i="1"/>
  <c r="AS305" i="1"/>
  <c r="AU308" i="1"/>
  <c r="AS308" i="1"/>
  <c r="AU331" i="1"/>
  <c r="AS331" i="1"/>
  <c r="AQ269" i="1"/>
  <c r="AU269" i="1"/>
  <c r="AS269" i="1"/>
  <c r="AS312" i="1"/>
  <c r="AU312" i="1"/>
  <c r="AS318" i="1"/>
  <c r="AU318" i="1"/>
  <c r="AC259" i="1"/>
  <c r="AE259" i="1" s="1"/>
  <c r="AU259" i="1"/>
  <c r="AS259" i="1"/>
  <c r="AC264" i="1"/>
  <c r="AE264" i="1" s="1"/>
  <c r="AU264" i="1"/>
  <c r="AS264" i="1"/>
  <c r="AU291" i="1"/>
  <c r="AS291" i="1"/>
  <c r="AQ346" i="1"/>
  <c r="AU346" i="1"/>
  <c r="AS346" i="1"/>
  <c r="AQ254" i="1"/>
  <c r="AU254" i="1"/>
  <c r="AS254" i="1"/>
  <c r="AU272" i="1"/>
  <c r="AS272" i="1"/>
  <c r="AQ362" i="1"/>
  <c r="AS362" i="1"/>
  <c r="AU362" i="1"/>
  <c r="AU268" i="1"/>
  <c r="AS268" i="1"/>
  <c r="AO245" i="1"/>
  <c r="AU245" i="1"/>
  <c r="AS245" i="1"/>
  <c r="AS352" i="1"/>
  <c r="AU352" i="1"/>
  <c r="AQ370" i="1"/>
  <c r="AU370" i="1"/>
  <c r="AQ296" i="1"/>
  <c r="AU296" i="1"/>
  <c r="AS296" i="1"/>
  <c r="AQ353" i="1"/>
  <c r="AU353" i="1"/>
  <c r="AS353" i="1"/>
  <c r="AS321" i="1"/>
  <c r="AU321" i="1"/>
  <c r="AU287" i="1"/>
  <c r="AS287" i="1"/>
  <c r="AQ316" i="1"/>
  <c r="AU316" i="1"/>
  <c r="AS316" i="1"/>
  <c r="AC263" i="1"/>
  <c r="AE263" i="1" s="1"/>
  <c r="AU263" i="1"/>
  <c r="AS263" i="1"/>
  <c r="AO230" i="1"/>
  <c r="AS230" i="1"/>
  <c r="AS354" i="1"/>
  <c r="AU354" i="1"/>
  <c r="AQ361" i="1"/>
  <c r="AU361" i="1"/>
  <c r="AS361" i="1"/>
  <c r="AU342" i="1"/>
  <c r="AS342" i="1"/>
  <c r="AS350" i="1"/>
  <c r="AU350" i="1"/>
  <c r="AU315" i="1"/>
  <c r="AS315" i="1"/>
  <c r="AO229" i="1"/>
  <c r="AS229" i="1"/>
  <c r="AU341" i="1"/>
  <c r="AS341" i="1"/>
  <c r="AQ255" i="1"/>
  <c r="AU255" i="1"/>
  <c r="AS255" i="1"/>
  <c r="AQ280" i="1"/>
  <c r="AU280" i="1"/>
  <c r="AS280" i="1"/>
  <c r="AS358" i="1"/>
  <c r="AU358" i="1"/>
  <c r="AU281" i="1"/>
  <c r="AS281" i="1"/>
  <c r="AQ286" i="1"/>
  <c r="AU286" i="1"/>
  <c r="AS286" i="1"/>
  <c r="AU343" i="1"/>
  <c r="AS343" i="1"/>
  <c r="AC251" i="1"/>
  <c r="AE251" i="1" s="1"/>
  <c r="AU251" i="1"/>
  <c r="AS251" i="1"/>
  <c r="AU276" i="1"/>
  <c r="AS276" i="1"/>
  <c r="AQ260" i="1"/>
  <c r="AU260" i="1"/>
  <c r="AS260" i="1"/>
  <c r="AU323" i="1"/>
  <c r="AS323" i="1"/>
  <c r="AS298" i="1"/>
  <c r="AU298" i="1"/>
  <c r="AQ270" i="1"/>
  <c r="AU270" i="1"/>
  <c r="AS270" i="1"/>
  <c r="AU313" i="1"/>
  <c r="AS313" i="1"/>
  <c r="AU309" i="1"/>
  <c r="AS309" i="1"/>
  <c r="AC243" i="1"/>
  <c r="AE243" i="1" s="1"/>
  <c r="AU243" i="1"/>
  <c r="AS243" i="1"/>
  <c r="AQ240" i="1"/>
  <c r="AU240" i="1"/>
  <c r="AS240" i="1"/>
  <c r="AC247" i="1"/>
  <c r="AE247" i="1" s="1"/>
  <c r="AS247" i="1"/>
  <c r="AU247" i="1"/>
  <c r="AU289" i="1"/>
  <c r="AS289" i="1"/>
  <c r="AQ366" i="1"/>
  <c r="AU366" i="1"/>
  <c r="AQ299" i="1"/>
  <c r="AU299" i="1"/>
  <c r="AS299" i="1"/>
  <c r="AQ327" i="1"/>
  <c r="AU327" i="1"/>
  <c r="AS327" i="1"/>
  <c r="AQ306" i="1"/>
  <c r="AU306" i="1"/>
  <c r="AS306" i="1"/>
  <c r="AO249" i="1"/>
  <c r="AS249" i="1"/>
  <c r="AU249" i="1"/>
  <c r="AQ340" i="1"/>
  <c r="AU340" i="1"/>
  <c r="AS340" i="1"/>
  <c r="AQ252" i="1"/>
  <c r="AU252" i="1"/>
  <c r="AS252" i="1"/>
  <c r="AQ284" i="1"/>
  <c r="AU284" i="1"/>
  <c r="AS284" i="1"/>
  <c r="AQ282" i="1"/>
  <c r="AS282" i="1"/>
  <c r="AU282" i="1"/>
  <c r="AU292" i="1"/>
  <c r="AS292" i="1"/>
  <c r="AU274" i="1"/>
  <c r="AS274" i="1"/>
  <c r="AU337" i="1"/>
  <c r="AS337" i="1"/>
  <c r="AQ319" i="1"/>
  <c r="AU319" i="1"/>
  <c r="AS319" i="1"/>
  <c r="AS338" i="1"/>
  <c r="AU338" i="1"/>
  <c r="AO235" i="1"/>
  <c r="AS235" i="1"/>
  <c r="AQ256" i="1"/>
  <c r="AU256" i="1"/>
  <c r="AS256" i="1"/>
  <c r="AU345" i="1"/>
  <c r="AS345" i="1"/>
  <c r="AS326" i="1"/>
  <c r="AU326" i="1"/>
  <c r="AO239" i="1"/>
  <c r="AS239" i="1"/>
  <c r="AU239" i="1"/>
  <c r="AU307" i="1"/>
  <c r="AS307" i="1"/>
  <c r="AO237" i="1"/>
  <c r="AU237" i="1"/>
  <c r="AS237" i="1"/>
  <c r="AU363" i="1"/>
  <c r="AS363" i="1"/>
  <c r="AU302" i="1"/>
  <c r="AS302" i="1"/>
  <c r="AU349" i="1"/>
  <c r="AS349" i="1"/>
  <c r="AQ374" i="1"/>
  <c r="AU374" i="1"/>
  <c r="AQ244" i="1"/>
  <c r="AU244" i="1"/>
  <c r="AS244" i="1"/>
  <c r="AQ348" i="1"/>
  <c r="AU348" i="1"/>
  <c r="AS348" i="1"/>
  <c r="AU295" i="1"/>
  <c r="AS295" i="1"/>
  <c r="AU356" i="1"/>
  <c r="AS356" i="1"/>
  <c r="AO258" i="1"/>
  <c r="AU258" i="1"/>
  <c r="AS258" i="1"/>
  <c r="AU275" i="1"/>
  <c r="AS275" i="1"/>
  <c r="AU294" i="1"/>
  <c r="AS294" i="1"/>
  <c r="AO257" i="1"/>
  <c r="AU257" i="1"/>
  <c r="AS257" i="1"/>
  <c r="AO246" i="1"/>
  <c r="AU246" i="1"/>
  <c r="AS246" i="1"/>
  <c r="AQ328" i="1"/>
  <c r="AS328" i="1"/>
  <c r="AU328" i="1"/>
  <c r="AQ330" i="1"/>
  <c r="AU330" i="1"/>
  <c r="AS330" i="1"/>
  <c r="AU273" i="1"/>
  <c r="AS273" i="1"/>
  <c r="AQ314" i="1"/>
  <c r="AU314" i="1"/>
  <c r="AS314" i="1"/>
  <c r="AO231" i="1"/>
  <c r="AS231" i="1"/>
  <c r="AQ371" i="1"/>
  <c r="AU371" i="1"/>
  <c r="AQ320" i="1"/>
  <c r="AU320" i="1"/>
  <c r="AS320" i="1"/>
  <c r="AU324" i="1"/>
  <c r="AS324" i="1"/>
  <c r="AU333" i="1"/>
  <c r="AS333" i="1"/>
  <c r="AS303" i="1"/>
  <c r="AU303" i="1"/>
  <c r="AU266" i="1"/>
  <c r="AS266" i="1"/>
  <c r="AS322" i="1"/>
  <c r="AU322" i="1"/>
  <c r="AC236" i="1"/>
  <c r="AE236" i="1" s="1"/>
  <c r="AU236" i="1"/>
  <c r="AS236" i="1"/>
  <c r="AU277" i="1"/>
  <c r="AS277" i="1"/>
  <c r="AU304" i="1"/>
  <c r="AS304" i="1"/>
  <c r="AU293" i="1"/>
  <c r="AS293" i="1"/>
  <c r="AO250" i="1"/>
  <c r="AU250" i="1"/>
  <c r="AS250" i="1"/>
  <c r="AU339" i="1"/>
  <c r="AS339" i="1"/>
  <c r="AQ351" i="1"/>
  <c r="AU351" i="1"/>
  <c r="AS351" i="1"/>
  <c r="AC241" i="1"/>
  <c r="AE241" i="1" s="1"/>
  <c r="AS241" i="1"/>
  <c r="AU241" i="1"/>
  <c r="AQ283" i="1"/>
  <c r="AU283" i="1"/>
  <c r="AS283" i="1"/>
  <c r="AQ311" i="1"/>
  <c r="AU311" i="1"/>
  <c r="AS311" i="1"/>
  <c r="AC262" i="1"/>
  <c r="AE262" i="1" s="1"/>
  <c r="AU262" i="1"/>
  <c r="AS262" i="1"/>
  <c r="AU332" i="1"/>
  <c r="AS332" i="1"/>
  <c r="AQ301" i="1"/>
  <c r="AU301" i="1"/>
  <c r="AS301" i="1"/>
  <c r="AU357" i="1"/>
  <c r="AS357" i="1"/>
  <c r="AU344" i="1"/>
  <c r="AS344" i="1"/>
  <c r="AC253" i="1"/>
  <c r="AE253" i="1" s="1"/>
  <c r="AU253" i="1"/>
  <c r="AS253" i="1"/>
  <c r="AU288" i="1"/>
  <c r="AS288" i="1"/>
  <c r="AQ359" i="1"/>
  <c r="AS359" i="1"/>
  <c r="AU359" i="1"/>
  <c r="AO228" i="1"/>
  <c r="AS228" i="1"/>
  <c r="AS329" i="1"/>
  <c r="AU329" i="1"/>
  <c r="AQ368" i="1"/>
  <c r="AU368" i="1"/>
  <c r="AU278" i="1"/>
  <c r="AS278" i="1"/>
  <c r="AQ242" i="1"/>
  <c r="AU242" i="1"/>
  <c r="AS242" i="1"/>
  <c r="AU300" i="1"/>
  <c r="AS300" i="1"/>
  <c r="AU279" i="1"/>
  <c r="AS279" i="1"/>
  <c r="AC248" i="1"/>
  <c r="AE248" i="1" s="1"/>
  <c r="AU248" i="1"/>
  <c r="AS248" i="1"/>
  <c r="AC325" i="1"/>
  <c r="AE325" i="1" s="1"/>
  <c r="AU325" i="1"/>
  <c r="AS325" i="1"/>
  <c r="AO248" i="1"/>
  <c r="AQ325" i="1"/>
  <c r="AO256" i="1"/>
  <c r="AQ236" i="1"/>
  <c r="AO347" i="1"/>
  <c r="AQ258" i="1"/>
  <c r="AQ257" i="1"/>
  <c r="AQ246" i="1"/>
  <c r="AC242" i="1"/>
  <c r="AE242" i="1" s="1"/>
  <c r="AC257" i="1"/>
  <c r="AE257" i="1" s="1"/>
  <c r="AQ248" i="1"/>
  <c r="AO325" i="1"/>
  <c r="AQ241" i="1"/>
  <c r="AO243" i="1"/>
  <c r="AO283" i="1"/>
  <c r="AQ243" i="1"/>
  <c r="AO240" i="1"/>
  <c r="AQ239" i="1"/>
  <c r="AC283" i="1"/>
  <c r="AE283" i="1" s="1"/>
  <c r="AC239" i="1"/>
  <c r="AE239" i="1" s="1"/>
  <c r="AC237" i="1"/>
  <c r="AE237" i="1" s="1"/>
  <c r="AQ237" i="1"/>
  <c r="AC240" i="1"/>
  <c r="AE240" i="1" s="1"/>
  <c r="AQ259" i="1"/>
  <c r="AQ264" i="1"/>
  <c r="AC244" i="1"/>
  <c r="AE244" i="1" s="1"/>
  <c r="AQ262" i="1"/>
  <c r="AQ310" i="1"/>
  <c r="AO264" i="1"/>
  <c r="AO259" i="1"/>
  <c r="AO244" i="1"/>
  <c r="AO251" i="1"/>
  <c r="AC256" i="1"/>
  <c r="AE256" i="1" s="1"/>
  <c r="AC258" i="1"/>
  <c r="AE258" i="1" s="1"/>
  <c r="AO254" i="1"/>
  <c r="AQ253" i="1"/>
  <c r="AQ263" i="1"/>
  <c r="AQ250" i="1"/>
  <c r="AO263" i="1"/>
  <c r="AC260" i="1"/>
  <c r="AE260" i="1" s="1"/>
  <c r="AO253" i="1"/>
  <c r="AQ238" i="1"/>
  <c r="AO260" i="1"/>
  <c r="AC250" i="1"/>
  <c r="AE250" i="1" s="1"/>
  <c r="AC255" i="1"/>
  <c r="AE255" i="1" s="1"/>
  <c r="AQ251" i="1"/>
  <c r="AO255" i="1"/>
  <c r="AC254" i="1"/>
  <c r="AE254" i="1" s="1"/>
  <c r="AO242" i="1"/>
  <c r="AO236" i="1"/>
  <c r="AQ247" i="1"/>
  <c r="AC252" i="1"/>
  <c r="AE252" i="1" s="1"/>
  <c r="AO226" i="1"/>
  <c r="AC230" i="1"/>
  <c r="AE230" i="1" s="1"/>
  <c r="AC229" i="1"/>
  <c r="AE229" i="1" s="1"/>
  <c r="AC231" i="1"/>
  <c r="AE231" i="1" s="1"/>
  <c r="AQ273" i="1"/>
  <c r="AO273" i="1"/>
  <c r="AC273" i="1"/>
  <c r="AE273" i="1" s="1"/>
  <c r="AG273" i="1" s="1"/>
  <c r="AC307" i="1"/>
  <c r="AE307" i="1" s="1"/>
  <c r="AO307" i="1"/>
  <c r="AO358" i="1"/>
  <c r="AC358" i="1"/>
  <c r="AE358" i="1" s="1"/>
  <c r="AC343" i="1"/>
  <c r="AE343" i="1" s="1"/>
  <c r="AO343" i="1"/>
  <c r="AC297" i="1"/>
  <c r="AE297" i="1" s="1"/>
  <c r="AG297" i="1" s="1"/>
  <c r="AO297" i="1"/>
  <c r="AQ298" i="1"/>
  <c r="AO298" i="1"/>
  <c r="AC298" i="1"/>
  <c r="AE298" i="1" s="1"/>
  <c r="AO287" i="1"/>
  <c r="AC287" i="1"/>
  <c r="AE287" i="1" s="1"/>
  <c r="AQ274" i="1"/>
  <c r="AC274" i="1"/>
  <c r="AE274" i="1" s="1"/>
  <c r="AO274" i="1"/>
  <c r="AC318" i="1"/>
  <c r="AE318" i="1" s="1"/>
  <c r="AO318" i="1"/>
  <c r="AC245" i="1"/>
  <c r="AE245" i="1" s="1"/>
  <c r="AQ369" i="1"/>
  <c r="AO369" i="1"/>
  <c r="AC369" i="1"/>
  <c r="AE369" i="1" s="1"/>
  <c r="AC330" i="1"/>
  <c r="AE330" i="1" s="1"/>
  <c r="AO330" i="1"/>
  <c r="AC317" i="1"/>
  <c r="AE317" i="1" s="1"/>
  <c r="AO317" i="1"/>
  <c r="AQ307" i="1"/>
  <c r="AQ358" i="1"/>
  <c r="AO362" i="1"/>
  <c r="AC362" i="1"/>
  <c r="AE362" i="1" s="1"/>
  <c r="AC333" i="1"/>
  <c r="AE333" i="1" s="1"/>
  <c r="AO333" i="1"/>
  <c r="AQ343" i="1"/>
  <c r="AQ315" i="1"/>
  <c r="AO315" i="1"/>
  <c r="AC315" i="1"/>
  <c r="AE315" i="1" s="1"/>
  <c r="AC323" i="1"/>
  <c r="AE323" i="1" s="1"/>
  <c r="AO323" i="1"/>
  <c r="AQ329" i="1"/>
  <c r="AC329" i="1"/>
  <c r="AE329" i="1" s="1"/>
  <c r="AO329" i="1"/>
  <c r="AQ267" i="1"/>
  <c r="AO267" i="1"/>
  <c r="AC267" i="1"/>
  <c r="AE267" i="1" s="1"/>
  <c r="AQ287" i="1"/>
  <c r="AC275" i="1"/>
  <c r="AE275" i="1" s="1"/>
  <c r="AO275" i="1"/>
  <c r="AO309" i="1"/>
  <c r="AC309" i="1"/>
  <c r="AE309" i="1" s="1"/>
  <c r="AC279" i="1"/>
  <c r="AE279" i="1" s="1"/>
  <c r="AO279" i="1"/>
  <c r="AQ245" i="1"/>
  <c r="AC249" i="1"/>
  <c r="AE249" i="1" s="1"/>
  <c r="AQ291" i="1"/>
  <c r="AO291" i="1"/>
  <c r="AC291" i="1"/>
  <c r="AE291" i="1" s="1"/>
  <c r="AQ326" i="1"/>
  <c r="AC326" i="1"/>
  <c r="AE326" i="1" s="1"/>
  <c r="AO326" i="1"/>
  <c r="AQ317" i="1"/>
  <c r="AC299" i="1"/>
  <c r="AE299" i="1" s="1"/>
  <c r="AO299" i="1"/>
  <c r="AQ290" i="1"/>
  <c r="AO290" i="1"/>
  <c r="AC290" i="1"/>
  <c r="AE290" i="1" s="1"/>
  <c r="AQ333" i="1"/>
  <c r="AC306" i="1"/>
  <c r="AE306" i="1" s="1"/>
  <c r="AO306" i="1"/>
  <c r="AO375" i="1"/>
  <c r="AC375" i="1"/>
  <c r="AE375" i="1" s="1"/>
  <c r="AQ276" i="1"/>
  <c r="AC276" i="1"/>
  <c r="AE276" i="1" s="1"/>
  <c r="AO276" i="1"/>
  <c r="AQ323" i="1"/>
  <c r="AC353" i="1"/>
  <c r="AE353" i="1" s="1"/>
  <c r="AO353" i="1"/>
  <c r="AO282" i="1"/>
  <c r="AC282" i="1"/>
  <c r="AE282" i="1" s="1"/>
  <c r="AQ331" i="1"/>
  <c r="AC331" i="1"/>
  <c r="AE331" i="1" s="1"/>
  <c r="AO331" i="1"/>
  <c r="AO271" i="1"/>
  <c r="AC271" i="1"/>
  <c r="AE271" i="1" s="1"/>
  <c r="AQ275" i="1"/>
  <c r="AQ309" i="1"/>
  <c r="AQ279" i="1"/>
  <c r="AC338" i="1"/>
  <c r="AE338" i="1" s="1"/>
  <c r="AO338" i="1"/>
  <c r="AQ281" i="1"/>
  <c r="AO281" i="1"/>
  <c r="AC281" i="1"/>
  <c r="AE281" i="1" s="1"/>
  <c r="AQ302" i="1"/>
  <c r="AC302" i="1"/>
  <c r="AE302" i="1" s="1"/>
  <c r="AO302" i="1"/>
  <c r="AO359" i="1"/>
  <c r="AC359" i="1"/>
  <c r="AE359" i="1" s="1"/>
  <c r="AO277" i="1"/>
  <c r="AC277" i="1"/>
  <c r="AE277" i="1" s="1"/>
  <c r="AQ321" i="1"/>
  <c r="AC321" i="1"/>
  <c r="AE321" i="1" s="1"/>
  <c r="AO321" i="1"/>
  <c r="AQ337" i="1"/>
  <c r="AO337" i="1"/>
  <c r="AC337" i="1"/>
  <c r="AE337" i="1" s="1"/>
  <c r="AQ249" i="1"/>
  <c r="AO355" i="1"/>
  <c r="AC355" i="1"/>
  <c r="AE355" i="1" s="1"/>
  <c r="AC371" i="1"/>
  <c r="AE371" i="1" s="1"/>
  <c r="AO371" i="1"/>
  <c r="AC366" i="1"/>
  <c r="AE366" i="1" s="1"/>
  <c r="AO366" i="1"/>
  <c r="AC301" i="1"/>
  <c r="AE301" i="1" s="1"/>
  <c r="AO301" i="1"/>
  <c r="AC363" i="1"/>
  <c r="AE363" i="1" s="1"/>
  <c r="AO363" i="1"/>
  <c r="AQ342" i="1"/>
  <c r="AC342" i="1"/>
  <c r="AE342" i="1" s="1"/>
  <c r="AO342" i="1"/>
  <c r="AQ344" i="1"/>
  <c r="AO344" i="1"/>
  <c r="AC344" i="1"/>
  <c r="AE344" i="1" s="1"/>
  <c r="AC370" i="1"/>
  <c r="AE370" i="1" s="1"/>
  <c r="AO370" i="1"/>
  <c r="AO295" i="1"/>
  <c r="AC295" i="1"/>
  <c r="AE295" i="1" s="1"/>
  <c r="AO339" i="1"/>
  <c r="AC339" i="1"/>
  <c r="AE339" i="1" s="1"/>
  <c r="AO252" i="1"/>
  <c r="AQ355" i="1"/>
  <c r="AC314" i="1"/>
  <c r="AE314" i="1" s="1"/>
  <c r="AO314" i="1"/>
  <c r="AQ332" i="1"/>
  <c r="AC332" i="1"/>
  <c r="AE332" i="1" s="1"/>
  <c r="AO332" i="1"/>
  <c r="AQ272" i="1"/>
  <c r="AO272" i="1"/>
  <c r="AC272" i="1"/>
  <c r="AE272" i="1" s="1"/>
  <c r="AQ363" i="1"/>
  <c r="AC286" i="1"/>
  <c r="AE286" i="1" s="1"/>
  <c r="AO286" i="1"/>
  <c r="AQ268" i="1"/>
  <c r="AO268" i="1"/>
  <c r="AC268" i="1"/>
  <c r="AE268" i="1" s="1"/>
  <c r="AQ349" i="1"/>
  <c r="AC349" i="1"/>
  <c r="AE349" i="1" s="1"/>
  <c r="AO349" i="1"/>
  <c r="AQ266" i="1"/>
  <c r="AO266" i="1"/>
  <c r="AC266" i="1"/>
  <c r="AE266" i="1" s="1"/>
  <c r="AO340" i="1"/>
  <c r="AC340" i="1"/>
  <c r="AE340" i="1" s="1"/>
  <c r="AO296" i="1"/>
  <c r="AC296" i="1"/>
  <c r="AE296" i="1" s="1"/>
  <c r="AO284" i="1"/>
  <c r="AC284" i="1"/>
  <c r="AE284" i="1" s="1"/>
  <c r="AQ295" i="1"/>
  <c r="AO292" i="1"/>
  <c r="AC292" i="1"/>
  <c r="AE292" i="1" s="1"/>
  <c r="AQ339" i="1"/>
  <c r="AO319" i="1"/>
  <c r="AC319" i="1"/>
  <c r="AE319" i="1" s="1"/>
  <c r="AC335" i="1"/>
  <c r="AE335" i="1" s="1"/>
  <c r="AO335" i="1"/>
  <c r="AO280" i="1"/>
  <c r="AC280" i="1"/>
  <c r="AE280" i="1" s="1"/>
  <c r="AQ336" i="1"/>
  <c r="AC336" i="1"/>
  <c r="AE336" i="1" s="1"/>
  <c r="AO336" i="1"/>
  <c r="AQ324" i="1"/>
  <c r="AO324" i="1"/>
  <c r="AC324" i="1"/>
  <c r="AE324" i="1" s="1"/>
  <c r="AC373" i="1"/>
  <c r="AE373" i="1" s="1"/>
  <c r="AO373" i="1"/>
  <c r="AO303" i="1"/>
  <c r="AC303" i="1"/>
  <c r="AE303" i="1" s="1"/>
  <c r="AC365" i="1"/>
  <c r="AE365" i="1" s="1"/>
  <c r="AO365" i="1"/>
  <c r="AQ304" i="1"/>
  <c r="AO304" i="1"/>
  <c r="AC304" i="1"/>
  <c r="AE304" i="1" s="1"/>
  <c r="AQ356" i="1"/>
  <c r="AO356" i="1"/>
  <c r="AC356" i="1"/>
  <c r="AE356" i="1" s="1"/>
  <c r="AC269" i="1"/>
  <c r="AE269" i="1" s="1"/>
  <c r="AO269" i="1"/>
  <c r="AQ300" i="1"/>
  <c r="AO300" i="1"/>
  <c r="AC300" i="1"/>
  <c r="AE300" i="1" s="1"/>
  <c r="AO294" i="1"/>
  <c r="AC294" i="1"/>
  <c r="AE294" i="1" s="1"/>
  <c r="AC228" i="1"/>
  <c r="AE228" i="1" s="1"/>
  <c r="AO247" i="1"/>
  <c r="AO262" i="1"/>
  <c r="AO328" i="1"/>
  <c r="AC328" i="1"/>
  <c r="AE328" i="1" s="1"/>
  <c r="AC311" i="1"/>
  <c r="AE311" i="1" s="1"/>
  <c r="AO311" i="1"/>
  <c r="AC289" i="1"/>
  <c r="AE289" i="1" s="1"/>
  <c r="AO289" i="1"/>
  <c r="AO334" i="1"/>
  <c r="AC334" i="1"/>
  <c r="AE334" i="1" s="1"/>
  <c r="AO320" i="1"/>
  <c r="AC320" i="1"/>
  <c r="AE320" i="1" s="1"/>
  <c r="AC357" i="1"/>
  <c r="AE357" i="1" s="1"/>
  <c r="AO357" i="1"/>
  <c r="AQ373" i="1"/>
  <c r="AQ303" i="1"/>
  <c r="AQ352" i="1"/>
  <c r="AC352" i="1"/>
  <c r="AE352" i="1" s="1"/>
  <c r="AO352" i="1"/>
  <c r="AO374" i="1"/>
  <c r="AC374" i="1"/>
  <c r="AE374" i="1" s="1"/>
  <c r="AQ367" i="1"/>
  <c r="AC367" i="1"/>
  <c r="AE367" i="1" s="1"/>
  <c r="AO367" i="1"/>
  <c r="AQ360" i="1"/>
  <c r="AC360" i="1"/>
  <c r="AE360" i="1" s="1"/>
  <c r="AO360" i="1"/>
  <c r="AO348" i="1"/>
  <c r="AC348" i="1"/>
  <c r="AE348" i="1" s="1"/>
  <c r="AQ293" i="1"/>
  <c r="AO293" i="1"/>
  <c r="AC293" i="1"/>
  <c r="AE293" i="1" s="1"/>
  <c r="AQ312" i="1"/>
  <c r="AC312" i="1"/>
  <c r="AE312" i="1" s="1"/>
  <c r="AO312" i="1"/>
  <c r="AQ294" i="1"/>
  <c r="AC285" i="1"/>
  <c r="AE285" i="1" s="1"/>
  <c r="AO285" i="1"/>
  <c r="AO316" i="1"/>
  <c r="AC316" i="1"/>
  <c r="AE316" i="1" s="1"/>
  <c r="AQ288" i="1"/>
  <c r="AO288" i="1"/>
  <c r="AC288" i="1"/>
  <c r="AE288" i="1" s="1"/>
  <c r="AQ345" i="1"/>
  <c r="AC345" i="1"/>
  <c r="AE345" i="1" s="1"/>
  <c r="AO345" i="1"/>
  <c r="AQ341" i="1"/>
  <c r="AO341" i="1"/>
  <c r="AC341" i="1"/>
  <c r="AE341" i="1" s="1"/>
  <c r="AO346" i="1"/>
  <c r="AC346" i="1"/>
  <c r="AE346" i="1" s="1"/>
  <c r="AQ289" i="1"/>
  <c r="AQ354" i="1"/>
  <c r="AC354" i="1"/>
  <c r="AE354" i="1" s="1"/>
  <c r="AO354" i="1"/>
  <c r="AO361" i="1"/>
  <c r="AC361" i="1"/>
  <c r="AE361" i="1" s="1"/>
  <c r="AQ357" i="1"/>
  <c r="AC327" i="1"/>
  <c r="AE327" i="1" s="1"/>
  <c r="AO327" i="1"/>
  <c r="AQ350" i="1"/>
  <c r="AC350" i="1"/>
  <c r="AE350" i="1" s="1"/>
  <c r="AO350" i="1"/>
  <c r="AQ297" i="1"/>
  <c r="AQ322" i="1"/>
  <c r="AO322" i="1"/>
  <c r="AC322" i="1"/>
  <c r="AE322" i="1" s="1"/>
  <c r="AO305" i="1"/>
  <c r="AC305" i="1"/>
  <c r="AE305" i="1" s="1"/>
  <c r="AQ277" i="1"/>
  <c r="AQ308" i="1"/>
  <c r="AC308" i="1"/>
  <c r="AE308" i="1" s="1"/>
  <c r="AO308" i="1"/>
  <c r="AO368" i="1"/>
  <c r="AC368" i="1"/>
  <c r="AE368" i="1" s="1"/>
  <c r="AQ278" i="1"/>
  <c r="AC278" i="1"/>
  <c r="AE278" i="1" s="1"/>
  <c r="AO278" i="1"/>
  <c r="AO270" i="1"/>
  <c r="AC270" i="1"/>
  <c r="AE270" i="1" s="1"/>
  <c r="AQ313" i="1"/>
  <c r="AO313" i="1"/>
  <c r="AC313" i="1"/>
  <c r="AE313" i="1" s="1"/>
  <c r="AO351" i="1"/>
  <c r="AC351" i="1"/>
  <c r="AE351" i="1" s="1"/>
  <c r="AQ318" i="1"/>
  <c r="AW227" i="1"/>
  <c r="AG276" i="1" l="1"/>
  <c r="AI285" i="1" s="1"/>
  <c r="AM285" i="1" s="1"/>
  <c r="AG294" i="1"/>
  <c r="AG241" i="1"/>
  <c r="AG251" i="1"/>
  <c r="AG281" i="1"/>
  <c r="AG245" i="1"/>
  <c r="AG264" i="1"/>
  <c r="AG233" i="1"/>
  <c r="AG270" i="1"/>
  <c r="AG293" i="1"/>
  <c r="AG228" i="1"/>
  <c r="AG268" i="1"/>
  <c r="AG274" i="1"/>
  <c r="AG258" i="1"/>
  <c r="AG244" i="1"/>
  <c r="AG257" i="1"/>
  <c r="AG289" i="1"/>
  <c r="AG292" i="1"/>
  <c r="AG275" i="1"/>
  <c r="AG266" i="1"/>
  <c r="AG267" i="1"/>
  <c r="AG229" i="1"/>
  <c r="AG240" i="1"/>
  <c r="AG286" i="1"/>
  <c r="AG236" i="1"/>
  <c r="AG288" i="1"/>
  <c r="AG277" i="1"/>
  <c r="AG279" i="1"/>
  <c r="AG255" i="1"/>
  <c r="AG237" i="1"/>
  <c r="AG226" i="1"/>
  <c r="AI236" i="1" s="1"/>
  <c r="AM236" i="1" s="1"/>
  <c r="AG269" i="1"/>
  <c r="AG291" i="1"/>
  <c r="AG283" i="1"/>
  <c r="AG248" i="1"/>
  <c r="AG259" i="1"/>
  <c r="AG243" i="1"/>
  <c r="AG282" i="1"/>
  <c r="AG256" i="1"/>
  <c r="AG242" i="1"/>
  <c r="AG280" i="1"/>
  <c r="AG295" i="1"/>
  <c r="AG249" i="1"/>
  <c r="AG287" i="1"/>
  <c r="AG231" i="1"/>
  <c r="AG254" i="1"/>
  <c r="AG260" i="1"/>
  <c r="AG262" i="1"/>
  <c r="AG247" i="1"/>
  <c r="AG234" i="1"/>
  <c r="AG232" i="1"/>
  <c r="AG278" i="1"/>
  <c r="AG285" i="1"/>
  <c r="AG284" i="1"/>
  <c r="AG271" i="1"/>
  <c r="AG230" i="1"/>
  <c r="AG296" i="1"/>
  <c r="AG272" i="1"/>
  <c r="AG290" i="1"/>
  <c r="AG252" i="1"/>
  <c r="AG250" i="1"/>
  <c r="AI267" i="1" s="1"/>
  <c r="AM267" i="1" s="1"/>
  <c r="AG239" i="1"/>
  <c r="AG253" i="1"/>
  <c r="AG263" i="1"/>
  <c r="AW372" i="1"/>
  <c r="AW230" i="1"/>
  <c r="AW228" i="1"/>
  <c r="AW231" i="1"/>
  <c r="AW229" i="1"/>
  <c r="AW370" i="1"/>
  <c r="AW235" i="1"/>
  <c r="AW239" i="1"/>
  <c r="AW254" i="1"/>
  <c r="AW260" i="1"/>
  <c r="AW270" i="1"/>
  <c r="AW359" i="1"/>
  <c r="AW355" i="1"/>
  <c r="AW226" i="1"/>
  <c r="AW375" i="1"/>
  <c r="AW367" i="1"/>
  <c r="AW268" i="1"/>
  <c r="AW267" i="1"/>
  <c r="AW285" i="1"/>
  <c r="AW291" i="1"/>
  <c r="AM350" i="1"/>
  <c r="AW250" i="1"/>
  <c r="AW263" i="1"/>
  <c r="AW373" i="1"/>
  <c r="AM351" i="1"/>
  <c r="AM305" i="1"/>
  <c r="AM356" i="1"/>
  <c r="AM327" i="1"/>
  <c r="AM343" i="1"/>
  <c r="AM371" i="1"/>
  <c r="AW371" i="1"/>
  <c r="AM308" i="1"/>
  <c r="AM324" i="1"/>
  <c r="AW374" i="1"/>
  <c r="AM321" i="1"/>
  <c r="AM354" i="1"/>
  <c r="AM316" i="1"/>
  <c r="AM312" i="1"/>
  <c r="AM360" i="1"/>
  <c r="AM352" i="1"/>
  <c r="AM334" i="1"/>
  <c r="AM347" i="1"/>
  <c r="AM335" i="1"/>
  <c r="AM314" i="1"/>
  <c r="AM353" i="1"/>
  <c r="AM315" i="1"/>
  <c r="AM358" i="1"/>
  <c r="AW368" i="1"/>
  <c r="AM313" i="1"/>
  <c r="AM368" i="1"/>
  <c r="AM322" i="1"/>
  <c r="AM345" i="1"/>
  <c r="AM319" i="1"/>
  <c r="AM302" i="1"/>
  <c r="AM355" i="1"/>
  <c r="AM349" i="1"/>
  <c r="AM370" i="1"/>
  <c r="AM363" i="1"/>
  <c r="AM306" i="1"/>
  <c r="AM298" i="1"/>
  <c r="AM365" i="1"/>
  <c r="AM333" i="1"/>
  <c r="AM326" i="1"/>
  <c r="AM346" i="1"/>
  <c r="AM374" i="1"/>
  <c r="AM367" i="1"/>
  <c r="AM303" i="1"/>
  <c r="AM344" i="1"/>
  <c r="AM336" i="1"/>
  <c r="AM340" i="1"/>
  <c r="AM372" i="1"/>
  <c r="BA372" i="1" s="1"/>
  <c r="AM301" i="1"/>
  <c r="AM337" i="1"/>
  <c r="AM364" i="1"/>
  <c r="AM359" i="1"/>
  <c r="AM331" i="1"/>
  <c r="AM309" i="1"/>
  <c r="AM317" i="1"/>
  <c r="AM318" i="1"/>
  <c r="AM307" i="1"/>
  <c r="AW369" i="1"/>
  <c r="AW366" i="1"/>
  <c r="AM325" i="1"/>
  <c r="AM341" i="1"/>
  <c r="AM348" i="1"/>
  <c r="AM357" i="1"/>
  <c r="AM311" i="1"/>
  <c r="AM300" i="1"/>
  <c r="AM304" i="1"/>
  <c r="AM332" i="1"/>
  <c r="AM366" i="1"/>
  <c r="AM310" i="1"/>
  <c r="AM330" i="1"/>
  <c r="AM299" i="1"/>
  <c r="AM323" i="1"/>
  <c r="AW289" i="1"/>
  <c r="AM361" i="1"/>
  <c r="AM339" i="1"/>
  <c r="AM338" i="1"/>
  <c r="AM329" i="1"/>
  <c r="AM320" i="1"/>
  <c r="AM328" i="1"/>
  <c r="AM373" i="1"/>
  <c r="AM342" i="1"/>
  <c r="AM362" i="1"/>
  <c r="AM375" i="1"/>
  <c r="AM369" i="1"/>
  <c r="AW350" i="1"/>
  <c r="AW358" i="1"/>
  <c r="AW290" i="1"/>
  <c r="AW293" i="1"/>
  <c r="AW234" i="1"/>
  <c r="AW247" i="1"/>
  <c r="AW242" i="1"/>
  <c r="AW255" i="1"/>
  <c r="AW257" i="1"/>
  <c r="AW259" i="1"/>
  <c r="AW266" i="1"/>
  <c r="AW274" i="1"/>
  <c r="AW269" i="1"/>
  <c r="AW278" i="1"/>
  <c r="AW279" i="1"/>
  <c r="AW296" i="1"/>
  <c r="AW300" i="1"/>
  <c r="AW323" i="1"/>
  <c r="AW321" i="1"/>
  <c r="AW333" i="1"/>
  <c r="AW332" i="1"/>
  <c r="AW336" i="1"/>
  <c r="AW343" i="1"/>
  <c r="AW339" i="1"/>
  <c r="AW347" i="1"/>
  <c r="AW351" i="1"/>
  <c r="AW356" i="1"/>
  <c r="AW357" i="1"/>
  <c r="AW288" i="1"/>
  <c r="AW292" i="1"/>
  <c r="AW280" i="1"/>
  <c r="AW303" i="1"/>
  <c r="AW352" i="1"/>
  <c r="AW286" i="1"/>
  <c r="AW304" i="1"/>
  <c r="AW232" i="1"/>
  <c r="AW233" i="1"/>
  <c r="AW240" i="1"/>
  <c r="AW243" i="1"/>
  <c r="AW253" i="1"/>
  <c r="AW265" i="1"/>
  <c r="AW261" i="1"/>
  <c r="AW262" i="1"/>
  <c r="AW272" i="1"/>
  <c r="AW271" i="1"/>
  <c r="AW282" i="1"/>
  <c r="AW281" i="1"/>
  <c r="AW283" i="1"/>
  <c r="AW301" i="1"/>
  <c r="AW305" i="1"/>
  <c r="AW307" i="1"/>
  <c r="AW313" i="1"/>
  <c r="BD313" i="1" s="1"/>
  <c r="AW316" i="1"/>
  <c r="AW320" i="1"/>
  <c r="AW317" i="1"/>
  <c r="AW330" i="1"/>
  <c r="AW329" i="1"/>
  <c r="AW331" i="1"/>
  <c r="AW345" i="1"/>
  <c r="AW338" i="1"/>
  <c r="AW348" i="1"/>
  <c r="AW353" i="1"/>
  <c r="AW238" i="1"/>
  <c r="AW298" i="1"/>
  <c r="AW302" i="1"/>
  <c r="AW308" i="1"/>
  <c r="AW312" i="1"/>
  <c r="BD312" i="1" s="1"/>
  <c r="AW318" i="1"/>
  <c r="AW325" i="1"/>
  <c r="AW319" i="1"/>
  <c r="AW334" i="1"/>
  <c r="AW335" i="1"/>
  <c r="BA335" i="1" s="1"/>
  <c r="AW344" i="1"/>
  <c r="AW342" i="1"/>
  <c r="AW341" i="1"/>
  <c r="AW364" i="1"/>
  <c r="AW365" i="1"/>
  <c r="AW310" i="1"/>
  <c r="AW252" i="1"/>
  <c r="AW237" i="1"/>
  <c r="AW245" i="1"/>
  <c r="AW248" i="1"/>
  <c r="AW249" i="1"/>
  <c r="AW241" i="1"/>
  <c r="AW256" i="1"/>
  <c r="AW258" i="1"/>
  <c r="AW264" i="1"/>
  <c r="AW275" i="1"/>
  <c r="AW273" i="1"/>
  <c r="AW276" i="1"/>
  <c r="AW284" i="1"/>
  <c r="AW277" i="1"/>
  <c r="AW297" i="1"/>
  <c r="AW299" i="1"/>
  <c r="AW306" i="1"/>
  <c r="AW309" i="1"/>
  <c r="AW311" i="1"/>
  <c r="AW322" i="1"/>
  <c r="AW324" i="1"/>
  <c r="AW326" i="1"/>
  <c r="AW328" i="1"/>
  <c r="AW327" i="1"/>
  <c r="AW337" i="1"/>
  <c r="AW340" i="1"/>
  <c r="AW346" i="1"/>
  <c r="AW354" i="1"/>
  <c r="AW349" i="1"/>
  <c r="AW360" i="1"/>
  <c r="AW295" i="1"/>
  <c r="AW287" i="1"/>
  <c r="AW294" i="1"/>
  <c r="AW362" i="1"/>
  <c r="AW315" i="1"/>
  <c r="AW314" i="1"/>
  <c r="AW363" i="1"/>
  <c r="AW246" i="1"/>
  <c r="AW251" i="1"/>
  <c r="AW244" i="1"/>
  <c r="AW236" i="1"/>
  <c r="AW361" i="1"/>
  <c r="AI243" i="1" l="1"/>
  <c r="AM243" i="1" s="1"/>
  <c r="AI276" i="1"/>
  <c r="AM276" i="1" s="1"/>
  <c r="BD276" i="1" s="1"/>
  <c r="AI290" i="1"/>
  <c r="AM290" i="1" s="1"/>
  <c r="BD290" i="1" s="1"/>
  <c r="AI231" i="1"/>
  <c r="AM231" i="1" s="1"/>
  <c r="AI274" i="1"/>
  <c r="AM274" i="1" s="1"/>
  <c r="BD274" i="1" s="1"/>
  <c r="AI296" i="1"/>
  <c r="AM296" i="1" s="1"/>
  <c r="BA296" i="1" s="1"/>
  <c r="AI233" i="1"/>
  <c r="AM233" i="1" s="1"/>
  <c r="BD233" i="1" s="1"/>
  <c r="AI247" i="1"/>
  <c r="AM247" i="1" s="1"/>
  <c r="BA247" i="1" s="1"/>
  <c r="AI250" i="1"/>
  <c r="AM250" i="1" s="1"/>
  <c r="BD250" i="1" s="1"/>
  <c r="AI255" i="1"/>
  <c r="AM255" i="1" s="1"/>
  <c r="BA255" i="1" s="1"/>
  <c r="AI237" i="1"/>
  <c r="AM237" i="1" s="1"/>
  <c r="BA237" i="1" s="1"/>
  <c r="BA243" i="1"/>
  <c r="AI280" i="1"/>
  <c r="AM280" i="1" s="1"/>
  <c r="BA280" i="1" s="1"/>
  <c r="AI270" i="1"/>
  <c r="AM270" i="1" s="1"/>
  <c r="BD270" i="1" s="1"/>
  <c r="AI291" i="1"/>
  <c r="AM291" i="1" s="1"/>
  <c r="BD291" i="1" s="1"/>
  <c r="AI281" i="1"/>
  <c r="AM281" i="1" s="1"/>
  <c r="BA281" i="1" s="1"/>
  <c r="AI289" i="1"/>
  <c r="AM289" i="1" s="1"/>
  <c r="BD289" i="1" s="1"/>
  <c r="AI273" i="1"/>
  <c r="AM273" i="1" s="1"/>
  <c r="BD273" i="1" s="1"/>
  <c r="AI261" i="1"/>
  <c r="AM261" i="1" s="1"/>
  <c r="BA261" i="1" s="1"/>
  <c r="AI265" i="1"/>
  <c r="AM265" i="1" s="1"/>
  <c r="BA265" i="1" s="1"/>
  <c r="AI297" i="1"/>
  <c r="AM297" i="1" s="1"/>
  <c r="BA297" i="1" s="1"/>
  <c r="AI263" i="1"/>
  <c r="AM263" i="1" s="1"/>
  <c r="BD263" i="1" s="1"/>
  <c r="AI252" i="1"/>
  <c r="AM252" i="1" s="1"/>
  <c r="BA252" i="1" s="1"/>
  <c r="AI230" i="1"/>
  <c r="AM230" i="1" s="1"/>
  <c r="BD230" i="1" s="1"/>
  <c r="AI278" i="1"/>
  <c r="AM278" i="1" s="1"/>
  <c r="BA278" i="1" s="1"/>
  <c r="AI262" i="1"/>
  <c r="AM262" i="1" s="1"/>
  <c r="BD262" i="1" s="1"/>
  <c r="AI287" i="1"/>
  <c r="AM287" i="1" s="1"/>
  <c r="BD287" i="1" s="1"/>
  <c r="AI242" i="1"/>
  <c r="AM242" i="1" s="1"/>
  <c r="BA242" i="1" s="1"/>
  <c r="AI259" i="1"/>
  <c r="AM259" i="1" s="1"/>
  <c r="BD259" i="1" s="1"/>
  <c r="AI269" i="1"/>
  <c r="AM269" i="1" s="1"/>
  <c r="BD269" i="1" s="1"/>
  <c r="AI279" i="1"/>
  <c r="AM279" i="1" s="1"/>
  <c r="BD279" i="1" s="1"/>
  <c r="AI286" i="1"/>
  <c r="AM286" i="1" s="1"/>
  <c r="BD286" i="1" s="1"/>
  <c r="AI266" i="1"/>
  <c r="AM266" i="1" s="1"/>
  <c r="BD266" i="1" s="1"/>
  <c r="AI257" i="1"/>
  <c r="AM257" i="1" s="1"/>
  <c r="BD257" i="1" s="1"/>
  <c r="AI268" i="1"/>
  <c r="AM268" i="1" s="1"/>
  <c r="BD268" i="1" s="1"/>
  <c r="AI251" i="1"/>
  <c r="AM251" i="1" s="1"/>
  <c r="BD251" i="1" s="1"/>
  <c r="AI271" i="1"/>
  <c r="AM271" i="1" s="1"/>
  <c r="BA271" i="1" s="1"/>
  <c r="AI232" i="1"/>
  <c r="AM232" i="1" s="1"/>
  <c r="BA232" i="1" s="1"/>
  <c r="AI256" i="1"/>
  <c r="AM256" i="1" s="1"/>
  <c r="BD256" i="1" s="1"/>
  <c r="AI275" i="1"/>
  <c r="AM275" i="1" s="1"/>
  <c r="BA275" i="1" s="1"/>
  <c r="AI244" i="1"/>
  <c r="AM244" i="1" s="1"/>
  <c r="BD244" i="1" s="1"/>
  <c r="AI228" i="1"/>
  <c r="AM228" i="1" s="1"/>
  <c r="BD228" i="1" s="1"/>
  <c r="AI264" i="1"/>
  <c r="AM264" i="1" s="1"/>
  <c r="BD264" i="1" s="1"/>
  <c r="AI241" i="1"/>
  <c r="AM241" i="1" s="1"/>
  <c r="BD241" i="1" s="1"/>
  <c r="AI238" i="1"/>
  <c r="AM238" i="1" s="1"/>
  <c r="BD238" i="1" s="1"/>
  <c r="AI235" i="1"/>
  <c r="AM235" i="1" s="1"/>
  <c r="BA235" i="1" s="1"/>
  <c r="AI246" i="1"/>
  <c r="AM246" i="1" s="1"/>
  <c r="BD246" i="1" s="1"/>
  <c r="AI227" i="1"/>
  <c r="AM227" i="1" s="1"/>
  <c r="BD227" i="1" s="1"/>
  <c r="AI260" i="1"/>
  <c r="AM260" i="1" s="1"/>
  <c r="BD260" i="1" s="1"/>
  <c r="AI249" i="1"/>
  <c r="AM249" i="1" s="1"/>
  <c r="BA249" i="1" s="1"/>
  <c r="AI248" i="1"/>
  <c r="AM248" i="1" s="1"/>
  <c r="BD248" i="1" s="1"/>
  <c r="AI226" i="1"/>
  <c r="AM226" i="1" s="1"/>
  <c r="BA226" i="1" s="1"/>
  <c r="AI240" i="1"/>
  <c r="AM240" i="1" s="1"/>
  <c r="BD240" i="1" s="1"/>
  <c r="AI239" i="1"/>
  <c r="AM239" i="1" s="1"/>
  <c r="BD239" i="1" s="1"/>
  <c r="AI272" i="1"/>
  <c r="AM272" i="1" s="1"/>
  <c r="BA272" i="1" s="1"/>
  <c r="AI284" i="1"/>
  <c r="AM284" i="1" s="1"/>
  <c r="BD284" i="1" s="1"/>
  <c r="AI234" i="1"/>
  <c r="AM234" i="1" s="1"/>
  <c r="BD234" i="1" s="1"/>
  <c r="AI254" i="1"/>
  <c r="AM254" i="1" s="1"/>
  <c r="BA254" i="1" s="1"/>
  <c r="AI295" i="1"/>
  <c r="AM295" i="1" s="1"/>
  <c r="BD295" i="1" s="1"/>
  <c r="AI283" i="1"/>
  <c r="AM283" i="1" s="1"/>
  <c r="BA283" i="1" s="1"/>
  <c r="AI288" i="1"/>
  <c r="AM288" i="1" s="1"/>
  <c r="BA288" i="1" s="1"/>
  <c r="AI229" i="1"/>
  <c r="AM229" i="1" s="1"/>
  <c r="BD229" i="1" s="1"/>
  <c r="AI292" i="1"/>
  <c r="AM292" i="1" s="1"/>
  <c r="BD292" i="1" s="1"/>
  <c r="AI258" i="1"/>
  <c r="AM258" i="1" s="1"/>
  <c r="BD258" i="1" s="1"/>
  <c r="AI293" i="1"/>
  <c r="AM293" i="1" s="1"/>
  <c r="BA293" i="1" s="1"/>
  <c r="AI245" i="1"/>
  <c r="AM245" i="1" s="1"/>
  <c r="BA245" i="1" s="1"/>
  <c r="AI294" i="1"/>
  <c r="AM294" i="1" s="1"/>
  <c r="BD294" i="1" s="1"/>
  <c r="AI253" i="1"/>
  <c r="AM253" i="1" s="1"/>
  <c r="BD253" i="1" s="1"/>
  <c r="AI277" i="1"/>
  <c r="AM277" i="1" s="1"/>
  <c r="BD277" i="1" s="1"/>
  <c r="AI282" i="1"/>
  <c r="AM282" i="1" s="1"/>
  <c r="BD282" i="1" s="1"/>
  <c r="BD318" i="1"/>
  <c r="BA230" i="1"/>
  <c r="BD231" i="1"/>
  <c r="BA228" i="1"/>
  <c r="BD285" i="1"/>
  <c r="BA359" i="1"/>
  <c r="BA370" i="1"/>
  <c r="BD325" i="1"/>
  <c r="BA355" i="1"/>
  <c r="BD366" i="1"/>
  <c r="BA336" i="1"/>
  <c r="BA373" i="1"/>
  <c r="BD332" i="1"/>
  <c r="BD267" i="1"/>
  <c r="BA285" i="1"/>
  <c r="BA366" i="1"/>
  <c r="BA358" i="1"/>
  <c r="BD370" i="1"/>
  <c r="BA345" i="1"/>
  <c r="BD356" i="1"/>
  <c r="BA331" i="1"/>
  <c r="BD347" i="1"/>
  <c r="BA300" i="1"/>
  <c r="BA313" i="1"/>
  <c r="BD336" i="1"/>
  <c r="BD330" i="1"/>
  <c r="BD310" i="1"/>
  <c r="BA364" i="1"/>
  <c r="BA338" i="1"/>
  <c r="BD357" i="1"/>
  <c r="BA371" i="1"/>
  <c r="BD359" i="1"/>
  <c r="BA323" i="1"/>
  <c r="BA367" i="1"/>
  <c r="BA344" i="1"/>
  <c r="BA369" i="1"/>
  <c r="BD334" i="1"/>
  <c r="BD375" i="1"/>
  <c r="BD316" i="1"/>
  <c r="BD367" i="1"/>
  <c r="BD283" i="1"/>
  <c r="BD350" i="1"/>
  <c r="BD369" i="1"/>
  <c r="BA310" i="1"/>
  <c r="BA368" i="1"/>
  <c r="BD321" i="1"/>
  <c r="BA348" i="1"/>
  <c r="BD353" i="1"/>
  <c r="BD243" i="1"/>
  <c r="BD308" i="1"/>
  <c r="BD305" i="1"/>
  <c r="BD351" i="1"/>
  <c r="BD373" i="1"/>
  <c r="BA332" i="1"/>
  <c r="BD317" i="1"/>
  <c r="BD371" i="1"/>
  <c r="BA267" i="1"/>
  <c r="BA307" i="1"/>
  <c r="BA357" i="1"/>
  <c r="BD355" i="1"/>
  <c r="BD301" i="1"/>
  <c r="BA352" i="1"/>
  <c r="BD368" i="1"/>
  <c r="BD338" i="1"/>
  <c r="BA342" i="1"/>
  <c r="BD341" i="1"/>
  <c r="BA333" i="1"/>
  <c r="BD323" i="1"/>
  <c r="BA231" i="1"/>
  <c r="BD352" i="1"/>
  <c r="BD298" i="1"/>
  <c r="BA303" i="1"/>
  <c r="BD339" i="1"/>
  <c r="BA317" i="1"/>
  <c r="BA343" i="1"/>
  <c r="BA353" i="1"/>
  <c r="BD329" i="1"/>
  <c r="BA312" i="1"/>
  <c r="BD374" i="1"/>
  <c r="BA351" i="1"/>
  <c r="BD303" i="1"/>
  <c r="BA319" i="1"/>
  <c r="BD343" i="1"/>
  <c r="BA341" i="1"/>
  <c r="BA339" i="1"/>
  <c r="BD333" i="1"/>
  <c r="BD300" i="1"/>
  <c r="BA374" i="1"/>
  <c r="BA304" i="1"/>
  <c r="BD302" i="1"/>
  <c r="BA330" i="1"/>
  <c r="BD372" i="1"/>
  <c r="BD358" i="1"/>
  <c r="BA316" i="1"/>
  <c r="BA347" i="1"/>
  <c r="BD365" i="1"/>
  <c r="BA375" i="1"/>
  <c r="BA350" i="1"/>
  <c r="BD319" i="1"/>
  <c r="BA318" i="1"/>
  <c r="BD348" i="1"/>
  <c r="BA325" i="1"/>
  <c r="BD320" i="1"/>
  <c r="BD307" i="1"/>
  <c r="BA308" i="1"/>
  <c r="BA356" i="1"/>
  <c r="BA321" i="1"/>
  <c r="BA365" i="1"/>
  <c r="BD345" i="1"/>
  <c r="BD304" i="1"/>
  <c r="BD342" i="1"/>
  <c r="BD364" i="1"/>
  <c r="BA301" i="1"/>
  <c r="BA320" i="1"/>
  <c r="BA334" i="1"/>
  <c r="BD335" i="1"/>
  <c r="BA305" i="1"/>
  <c r="BD331" i="1"/>
  <c r="BA298" i="1"/>
  <c r="BD344" i="1"/>
  <c r="BA302" i="1"/>
  <c r="BA329" i="1"/>
  <c r="BA327" i="1"/>
  <c r="BD327" i="1"/>
  <c r="BD299" i="1"/>
  <c r="BA299" i="1"/>
  <c r="BD363" i="1"/>
  <c r="BA363" i="1"/>
  <c r="BA328" i="1"/>
  <c r="BD328" i="1"/>
  <c r="BA360" i="1"/>
  <c r="BD360" i="1"/>
  <c r="BD326" i="1"/>
  <c r="BA326" i="1"/>
  <c r="BA241" i="1"/>
  <c r="BA349" i="1"/>
  <c r="BD349" i="1"/>
  <c r="BA322" i="1"/>
  <c r="BD322" i="1"/>
  <c r="BD346" i="1"/>
  <c r="BA346" i="1"/>
  <c r="BD311" i="1"/>
  <c r="BA311" i="1"/>
  <c r="BD362" i="1"/>
  <c r="BA362" i="1"/>
  <c r="BA340" i="1"/>
  <c r="BD340" i="1"/>
  <c r="BD309" i="1"/>
  <c r="BA309" i="1"/>
  <c r="BD324" i="1"/>
  <c r="BA324" i="1"/>
  <c r="BA361" i="1"/>
  <c r="BD361" i="1"/>
  <c r="BD354" i="1"/>
  <c r="BA354" i="1"/>
  <c r="BA236" i="1"/>
  <c r="BD236" i="1"/>
  <c r="BA314" i="1"/>
  <c r="BD314" i="1"/>
  <c r="BD315" i="1"/>
  <c r="BA315" i="1"/>
  <c r="BA337" i="1"/>
  <c r="BD337" i="1"/>
  <c r="BD306" i="1"/>
  <c r="BA306" i="1"/>
  <c r="BA291" i="1" l="1"/>
  <c r="BD271" i="1"/>
  <c r="BA274" i="1"/>
  <c r="BD226" i="1"/>
  <c r="BD242" i="1"/>
  <c r="BD272" i="1"/>
  <c r="BA251" i="1"/>
  <c r="BA289" i="1"/>
  <c r="BA266" i="1"/>
  <c r="BA244" i="1"/>
  <c r="BA253" i="1"/>
  <c r="BD265" i="1"/>
  <c r="BA234" i="1"/>
  <c r="BD297" i="1"/>
  <c r="BD288" i="1"/>
  <c r="BA282" i="1"/>
  <c r="BD254" i="1"/>
  <c r="BA257" i="1"/>
  <c r="BA263" i="1"/>
  <c r="BA239" i="1"/>
  <c r="BD280" i="1"/>
  <c r="BA250" i="1"/>
  <c r="BD232" i="1"/>
  <c r="BA260" i="1"/>
  <c r="BA229" i="1"/>
  <c r="BA269" i="1"/>
  <c r="BA270" i="1"/>
  <c r="BD296" i="1"/>
  <c r="BA238" i="1"/>
  <c r="BA259" i="1"/>
  <c r="BD278" i="1"/>
  <c r="BA240" i="1"/>
  <c r="BD235" i="1"/>
  <c r="BA277" i="1"/>
  <c r="BD293" i="1"/>
  <c r="BD247" i="1"/>
  <c r="BD281" i="1"/>
  <c r="BD249" i="1"/>
  <c r="BD255" i="1"/>
  <c r="BA256" i="1"/>
  <c r="BA276" i="1"/>
  <c r="BA262" i="1"/>
  <c r="BD237" i="1"/>
  <c r="BD252" i="1"/>
  <c r="BD245" i="1"/>
  <c r="BA290" i="1"/>
  <c r="BA286" i="1"/>
  <c r="BA233" i="1"/>
  <c r="BA292" i="1"/>
  <c r="BA294" i="1"/>
  <c r="BA273" i="1"/>
  <c r="BA264" i="1"/>
  <c r="BA248" i="1"/>
  <c r="BA287" i="1"/>
  <c r="BD275" i="1"/>
  <c r="BA258" i="1"/>
  <c r="BD261" i="1"/>
  <c r="BA268" i="1"/>
  <c r="BA284" i="1"/>
  <c r="BA246" i="1"/>
  <c r="BA295" i="1"/>
  <c r="BA279" i="1"/>
  <c r="BA227" i="1"/>
</calcChain>
</file>

<file path=xl/sharedStrings.xml><?xml version="1.0" encoding="utf-8"?>
<sst xmlns="http://schemas.openxmlformats.org/spreadsheetml/2006/main" count="492" uniqueCount="218">
  <si>
    <t>kat no</t>
  </si>
  <si>
    <t>kolon no</t>
  </si>
  <si>
    <t>kc</t>
  </si>
  <si>
    <t>k1</t>
  </si>
  <si>
    <t>k2</t>
  </si>
  <si>
    <t>k3</t>
  </si>
  <si>
    <t>k4</t>
  </si>
  <si>
    <t>a</t>
  </si>
  <si>
    <t>D = a * kc</t>
  </si>
  <si>
    <t>Vi</t>
  </si>
  <si>
    <t>yo</t>
  </si>
  <si>
    <t>h</t>
  </si>
  <si>
    <t>(m)</t>
  </si>
  <si>
    <t>(KN)</t>
  </si>
  <si>
    <t>(KNm)</t>
  </si>
  <si>
    <t>(dm4/m)</t>
  </si>
  <si>
    <t>S101</t>
  </si>
  <si>
    <t>kolon</t>
  </si>
  <si>
    <t>a (cm)</t>
  </si>
  <si>
    <t>b (cm)</t>
  </si>
  <si>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Arial"/>
        <family val="2"/>
        <charset val="162"/>
      </rPr>
      <t>(dm4)</t>
    </r>
  </si>
  <si>
    <t>h (cm)</t>
  </si>
  <si>
    <r>
      <t>kc</t>
    </r>
    <r>
      <rPr>
        <sz val="7"/>
        <color theme="1"/>
        <rFont val="Arial"/>
        <family val="2"/>
        <charset val="162"/>
      </rPr>
      <t xml:space="preserve"> </t>
    </r>
    <r>
      <rPr>
        <sz val="6"/>
        <color theme="1"/>
        <rFont val="Arial"/>
        <family val="2"/>
        <charset val="162"/>
      </rPr>
      <t>(dm4/m)</t>
    </r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</si>
  <si>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</si>
  <si>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</si>
  <si>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</si>
  <si>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</si>
  <si>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</si>
  <si>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</si>
  <si>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</si>
  <si>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</si>
  <si>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</si>
  <si>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b</t>
  </si>
  <si>
    <t>hf</t>
  </si>
  <si>
    <t>bw</t>
  </si>
  <si>
    <t>kiriş</t>
  </si>
  <si>
    <t>K101</t>
  </si>
  <si>
    <t>K102</t>
  </si>
  <si>
    <t>bw (cm)</t>
  </si>
  <si>
    <t>hf (cm)</t>
  </si>
  <si>
    <t>L (cm)</t>
  </si>
  <si>
    <t>K103</t>
  </si>
  <si>
    <t>K104</t>
  </si>
  <si>
    <t>K105</t>
  </si>
  <si>
    <t>K106</t>
  </si>
  <si>
    <t>K107</t>
  </si>
  <si>
    <t>K108</t>
  </si>
  <si>
    <t>K109</t>
  </si>
  <si>
    <t>K110</t>
  </si>
  <si>
    <t>a = deprem doğrultusu kolon genişliği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</si>
  <si>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</si>
  <si>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</si>
  <si>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</si>
  <si>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</si>
  <si>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</si>
  <si>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</si>
  <si>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</si>
  <si>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</si>
  <si>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</si>
  <si>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</si>
  <si>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</si>
  <si>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</si>
  <si>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</si>
  <si>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</si>
  <si>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</si>
  <si>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</si>
  <si>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</si>
  <si>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</si>
  <si>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</si>
  <si>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</si>
  <si>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K301</t>
  </si>
  <si>
    <t>K302</t>
  </si>
  <si>
    <t>K303</t>
  </si>
  <si>
    <t>K304</t>
  </si>
  <si>
    <t>K305</t>
  </si>
  <si>
    <t>K306</t>
  </si>
  <si>
    <t>K307</t>
  </si>
  <si>
    <t>K308</t>
  </si>
  <si>
    <t>K309</t>
  </si>
  <si>
    <t>K310</t>
  </si>
  <si>
    <t>b = deprem doğrultusuna dik  kolon genişliği</t>
  </si>
  <si>
    <t>kc = kolon redörü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</si>
  <si>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 kolon atalet momenti</t>
    </r>
  </si>
  <si>
    <t>L = kiriş uzunluğu</t>
  </si>
  <si>
    <t>h = kiriş yüksekliği</t>
  </si>
  <si>
    <t>bw = kiriş genişliği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</si>
  <si>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 kiriş atalet momenti</t>
    </r>
  </si>
  <si>
    <t>hf = kiriş döşeme kalınlığı</t>
  </si>
  <si>
    <t>K203</t>
  </si>
  <si>
    <t>K206</t>
  </si>
  <si>
    <t>K208</t>
  </si>
  <si>
    <t>K209</t>
  </si>
  <si>
    <t>K201</t>
  </si>
  <si>
    <t>K205</t>
  </si>
  <si>
    <t>K207</t>
  </si>
  <si>
    <t>K204</t>
  </si>
  <si>
    <t>K210</t>
  </si>
  <si>
    <t>K202</t>
  </si>
  <si>
    <t>Vi kat kesme kuvveti</t>
  </si>
  <si>
    <t>vij = Vi * Di / ∑Di</t>
  </si>
  <si>
    <r>
      <t>h</t>
    </r>
    <r>
      <rPr>
        <vertAlign val="subscript"/>
        <sz val="8"/>
        <color theme="1"/>
        <rFont val="Arial"/>
        <family val="2"/>
        <charset val="162"/>
      </rPr>
      <t>kolon</t>
    </r>
  </si>
  <si>
    <r>
      <t>Miüst = (1-y)*h</t>
    </r>
    <r>
      <rPr>
        <vertAlign val="subscript"/>
        <sz val="8"/>
        <color theme="1"/>
        <rFont val="Arial"/>
        <family val="2"/>
        <charset val="162"/>
      </rPr>
      <t>kolon</t>
    </r>
    <r>
      <rPr>
        <sz val="8"/>
        <color theme="1"/>
        <rFont val="Arial"/>
        <family val="2"/>
        <charset val="162"/>
      </rPr>
      <t>* vij</t>
    </r>
  </si>
  <si>
    <r>
      <t>Mialt = y*h</t>
    </r>
    <r>
      <rPr>
        <vertAlign val="subscript"/>
        <sz val="8"/>
        <color theme="1"/>
        <rFont val="Arial"/>
        <family val="2"/>
        <charset val="162"/>
      </rPr>
      <t>kolon</t>
    </r>
    <r>
      <rPr>
        <sz val="8"/>
        <color theme="1"/>
        <rFont val="Arial"/>
        <family val="2"/>
        <charset val="162"/>
      </rPr>
      <t>*vij</t>
    </r>
  </si>
  <si>
    <t>k¯</t>
  </si>
  <si>
    <t>büküm noktalarının standart yüksekliği    yo</t>
  </si>
  <si>
    <t>kat adedi</t>
  </si>
  <si>
    <t>kat yeri</t>
  </si>
  <si>
    <t>Kb1</t>
  </si>
  <si>
    <t>Kb2</t>
  </si>
  <si>
    <t>Kbo=Kb1+Kb2</t>
  </si>
  <si>
    <t>en alt kat için y1=0</t>
  </si>
  <si>
    <t>Kb3</t>
  </si>
  <si>
    <t>Kb4</t>
  </si>
  <si>
    <t>Kbu=Kb3+Kb4</t>
  </si>
  <si>
    <t>Kbo&gt;Kbu ise</t>
  </si>
  <si>
    <r>
      <t>a</t>
    </r>
    <r>
      <rPr>
        <sz val="6"/>
        <rFont val="Arial"/>
        <family val="2"/>
      </rPr>
      <t>1</t>
    </r>
  </si>
  <si>
    <r>
      <t>a</t>
    </r>
    <r>
      <rPr>
        <sz val="6"/>
        <rFont val="Arial"/>
        <family val="2"/>
      </rPr>
      <t>1=Kbo / Kbu</t>
    </r>
  </si>
  <si>
    <r>
      <t>a</t>
    </r>
    <r>
      <rPr>
        <sz val="6"/>
        <rFont val="Arial"/>
        <family val="2"/>
      </rPr>
      <t>1=Kbu / Kbo  oranını alarak bulunacak y1'i (-) işaretle alınız.</t>
    </r>
  </si>
  <si>
    <t>kiriş tashih terimi   y1
(kolonların alt ve üst katlardaki bağlandığı kirişlerin rijitliklerinin farklı olmasının tesirini kapsayan y1 düzeltme terimi)</t>
  </si>
  <si>
    <t>(en üst kat için y2=0    ve   en alt kat için y3=0 alınacak)</t>
  </si>
  <si>
    <t>kullanılacak</t>
  </si>
  <si>
    <r>
      <t xml:space="preserve">üst kat tashih terimi y2  ve  alt kat tashih terimi y3
</t>
    </r>
    <r>
      <rPr>
        <sz val="6"/>
        <rFont val="Arial"/>
        <family val="2"/>
        <charset val="162"/>
      </rPr>
      <t>(sırasıyla üst ve alt kolonların hesaplanan kat kolonlarına nazaran farklı boyda olmasının tesirlerini içine alan y2 ve y3 düzeltme terimleri)</t>
    </r>
  </si>
  <si>
    <r>
      <t xml:space="preserve">y2:     </t>
    </r>
    <r>
      <rPr>
        <sz val="6"/>
        <rFont val="Symbol"/>
        <family val="1"/>
        <charset val="2"/>
      </rPr>
      <t>a</t>
    </r>
    <r>
      <rPr>
        <sz val="6"/>
        <rFont val="Arial"/>
        <family val="2"/>
        <charset val="162"/>
      </rPr>
      <t>2 = ho / h</t>
    </r>
  </si>
  <si>
    <r>
      <t xml:space="preserve">y3:     </t>
    </r>
    <r>
      <rPr>
        <sz val="6"/>
        <rFont val="Symbol"/>
        <family val="1"/>
        <charset val="2"/>
      </rPr>
      <t>a</t>
    </r>
    <r>
      <rPr>
        <sz val="6"/>
        <rFont val="Arial"/>
        <family val="2"/>
        <charset val="162"/>
      </rPr>
      <t>3 = hy / h</t>
    </r>
  </si>
  <si>
    <r>
      <rPr>
        <b/>
        <sz val="6"/>
        <rFont val="Symbol"/>
        <family val="1"/>
        <charset val="2"/>
      </rPr>
      <t>a</t>
    </r>
    <r>
      <rPr>
        <b/>
        <sz val="6"/>
        <rFont val="Arial"/>
        <family val="2"/>
        <charset val="162"/>
      </rPr>
      <t>2</t>
    </r>
  </si>
  <si>
    <r>
      <rPr>
        <b/>
        <sz val="6"/>
        <rFont val="Symbol"/>
        <family val="1"/>
        <charset val="2"/>
      </rPr>
      <t>a</t>
    </r>
    <r>
      <rPr>
        <b/>
        <sz val="6"/>
        <rFont val="Arial"/>
        <family val="2"/>
        <charset val="162"/>
      </rPr>
      <t>3</t>
    </r>
  </si>
  <si>
    <t>y1</t>
  </si>
  <si>
    <t>y2</t>
  </si>
  <si>
    <t>y3</t>
  </si>
  <si>
    <r>
      <t>1. kat veya zemin kat  için   k¯ = ( k1+ k2) / kc  ; diğer üst katlarda  k¯</t>
    </r>
    <r>
      <rPr>
        <sz val="8"/>
        <color theme="1"/>
        <rFont val="Symbol"/>
        <family val="1"/>
        <charset val="2"/>
      </rPr>
      <t xml:space="preserve"> </t>
    </r>
    <r>
      <rPr>
        <sz val="8"/>
        <color theme="1"/>
        <rFont val="Arial"/>
        <family val="2"/>
        <charset val="162"/>
      </rPr>
      <t>= ( k1+ k2 + k3 + k4 ) / ( 2 * kc )</t>
    </r>
  </si>
  <si>
    <t xml:space="preserve">1. kat veya zemin kat  için  a = ( 0,5 + k¯ ) / ( 2+ k¯ )  ; diğer üst katlarda   a =  k¯  / ( 2+ k¯ ) </t>
  </si>
  <si>
    <t>y = yo + y1 + y2 + y3</t>
  </si>
  <si>
    <r>
      <t xml:space="preserve">Di / </t>
    </r>
    <r>
      <rPr>
        <sz val="8"/>
        <color theme="1"/>
        <rFont val="Calibri"/>
        <family val="2"/>
        <charset val="162"/>
      </rPr>
      <t>∑</t>
    </r>
    <r>
      <rPr>
        <sz val="8"/>
        <color theme="1"/>
        <rFont val="Arial"/>
        <family val="2"/>
        <charset val="162"/>
      </rPr>
      <t>Di</t>
    </r>
  </si>
  <si>
    <r>
      <t xml:space="preserve">ho = </t>
    </r>
    <r>
      <rPr>
        <sz val="6"/>
        <rFont val="Symbol"/>
        <family val="1"/>
        <charset val="2"/>
      </rPr>
      <t>a</t>
    </r>
    <r>
      <rPr>
        <sz val="6"/>
        <rFont val="Arial"/>
        <family val="2"/>
        <charset val="162"/>
      </rPr>
      <t>2 * h</t>
    </r>
  </si>
  <si>
    <r>
      <t xml:space="preserve">hy = </t>
    </r>
    <r>
      <rPr>
        <sz val="6"/>
        <rFont val="Symbol"/>
        <family val="1"/>
        <charset val="2"/>
      </rPr>
      <t>a</t>
    </r>
    <r>
      <rPr>
        <sz val="6"/>
        <rFont val="Arial"/>
        <family val="2"/>
        <charset val="162"/>
      </rPr>
      <t>3 * h</t>
    </r>
  </si>
  <si>
    <t>deprem doğrultusu</t>
  </si>
  <si>
    <t>KOLON RİJİTLİKLERİ</t>
  </si>
  <si>
    <t>KİRİŞ RİJİTLİKLERİ</t>
  </si>
  <si>
    <t>KAT KESME KUVVETLERİ</t>
  </si>
  <si>
    <t>KOLON ÜST VE ALT MOMENTLERİ</t>
  </si>
  <si>
    <t>bu formatta girmek mecburidir.</t>
  </si>
  <si>
    <r>
      <t>k</t>
    </r>
    <r>
      <rPr>
        <sz val="7"/>
        <color theme="1"/>
        <rFont val="Arial"/>
        <family val="2"/>
        <charset val="162"/>
      </rPr>
      <t xml:space="preserve"> </t>
    </r>
    <r>
      <rPr>
        <sz val="6"/>
        <color theme="1"/>
        <rFont val="Arial"/>
        <family val="2"/>
        <charset val="162"/>
      </rPr>
      <t>(dm4/m)</t>
    </r>
  </si>
  <si>
    <t>k = kiriş redörü</t>
  </si>
  <si>
    <t>b = kiriş tabla genişliği</t>
  </si>
  <si>
    <t>h = kolon yüksekliği</t>
  </si>
  <si>
    <t>dikkat sadece sarı hücrelere rakam giriniz.</t>
  </si>
  <si>
    <t>soldan ikici terim 3.kat kolonu olduğunu gösterir.</t>
  </si>
  <si>
    <t>soldan ikinci terim 2.kat kirişi olduğunu gösterir.</t>
  </si>
  <si>
    <r>
      <t xml:space="preserve">D DEĞERLERİ (MUTO) YÖNTEMİYLE KOLON MOMENTLERİNİN HESABI
</t>
    </r>
    <r>
      <rPr>
        <b/>
        <sz val="8"/>
        <color theme="9" tint="-0.499984740745262"/>
        <rFont val="Arial"/>
        <family val="2"/>
        <charset val="162"/>
      </rPr>
      <t>(inş.müh. Gürcan BERBEROĞLU tel: 0532 366 02 04   www.betoncelik.com )</t>
    </r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</si>
  <si>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</si>
  <si>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</si>
  <si>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</si>
  <si>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</si>
  <si>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</si>
  <si>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</si>
  <si>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</si>
  <si>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</si>
  <si>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</si>
  <si>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</si>
  <si>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</si>
  <si>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</si>
  <si>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</si>
  <si>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</si>
  <si>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</si>
  <si>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</si>
  <si>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</si>
  <si>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</si>
  <si>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</si>
  <si>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</si>
  <si>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</si>
  <si>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</si>
  <si>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</si>
  <si>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</si>
  <si>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</si>
  <si>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</si>
  <si>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</si>
  <si>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</si>
  <si>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</si>
  <si>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</si>
  <si>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</si>
  <si>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</si>
  <si>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</si>
  <si>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</si>
  <si>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</si>
  <si>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</si>
  <si>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</si>
  <si>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</si>
  <si>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</si>
  <si>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</si>
  <si>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</si>
  <si>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</si>
  <si>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K111</t>
  </si>
  <si>
    <t>K112</t>
  </si>
  <si>
    <t>K113</t>
  </si>
  <si>
    <t>K114</t>
  </si>
  <si>
    <t>K115</t>
  </si>
  <si>
    <t>K116</t>
  </si>
  <si>
    <t>K117</t>
  </si>
  <si>
    <t>K118</t>
  </si>
  <si>
    <t>K211</t>
  </si>
  <si>
    <t>K212</t>
  </si>
  <si>
    <t>K213</t>
  </si>
  <si>
    <t>K214</t>
  </si>
  <si>
    <t>K215</t>
  </si>
  <si>
    <t>K216</t>
  </si>
  <si>
    <t>K217</t>
  </si>
  <si>
    <t>K218</t>
  </si>
  <si>
    <t>K311</t>
  </si>
  <si>
    <t>K312</t>
  </si>
  <si>
    <t>K313</t>
  </si>
  <si>
    <t>K314</t>
  </si>
  <si>
    <t>K315</t>
  </si>
  <si>
    <t>K316</t>
  </si>
  <si>
    <t>K317</t>
  </si>
  <si>
    <t>K318</t>
  </si>
  <si>
    <t>benzerkolon sayısı</t>
  </si>
  <si>
    <t>ara katta</t>
  </si>
  <si>
    <t>zemin katta veya 1. katta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</si>
</sst>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Calibri"/>
      <family val="2"/>
      <charset val="162"/>
    </font>
    <font>
      <sz val="7"/>
      <color theme="1"/>
      <name val="Arial"/>
      <family val="2"/>
      <charset val="162"/>
    </font>
    <font>
      <sz val="6"/>
      <color theme="1"/>
      <name val="Arial"/>
      <family val="2"/>
      <charset val="162"/>
    </font>
    <font>
      <vertAlign val="subscript"/>
      <sz val="8"/>
      <color theme="1"/>
      <name val="Arial"/>
      <family val="2"/>
      <charset val="162"/>
    </font>
    <font>
      <sz val="6"/>
      <name val="Arial"/>
      <family val="2"/>
      <charset val="162"/>
    </font>
    <font>
      <sz val="6"/>
      <name val="Arial"/>
      <family val="2"/>
    </font>
    <font>
      <sz val="6"/>
      <name val="Symbol"/>
      <family val="1"/>
      <charset val="2"/>
    </font>
    <font>
      <b/>
      <sz val="6"/>
      <name val="Arial"/>
      <family val="2"/>
      <charset val="162"/>
    </font>
    <font>
      <b/>
      <sz val="6"/>
      <name val="Symbol"/>
      <family val="1"/>
      <charset val="2"/>
    </font>
    <font>
      <sz val="5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" fontId="9" fillId="0" borderId="1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" fontId="9" fillId="0" borderId="2" xfId="0" applyNumberFormat="1" applyFont="1" applyBorder="1" applyAlignment="1" applyProtection="1">
      <alignment horizontal="center" vertical="center"/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2" fontId="9" fillId="0" borderId="4" xfId="0" applyNumberFormat="1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2" fontId="9" fillId="0" borderId="16" xfId="0" applyNumberFormat="1" applyFont="1" applyBorder="1" applyAlignment="1" applyProtection="1">
      <alignment horizontal="center" vertical="center"/>
      <protection hidden="1"/>
    </xf>
    <xf numFmtId="2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18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left" vertical="center"/>
      <protection hidden="1"/>
    </xf>
    <xf numFmtId="1" fontId="9" fillId="0" borderId="0" xfId="0" applyNumberFormat="1" applyFont="1" applyBorder="1" applyAlignment="1" applyProtection="1">
      <alignment horizontal="left" vertical="center"/>
      <protection hidden="1"/>
    </xf>
    <xf numFmtId="1" fontId="11" fillId="0" borderId="0" xfId="0" applyNumberFormat="1" applyFont="1" applyBorder="1" applyAlignment="1" applyProtection="1">
      <alignment horizontal="left" vertical="center"/>
      <protection hidden="1"/>
    </xf>
    <xf numFmtId="1" fontId="11" fillId="0" borderId="0" xfId="0" applyNumberFormat="1" applyFont="1" applyBorder="1" applyAlignment="1" applyProtection="1">
      <alignment vertical="center" wrapText="1"/>
      <protection hidden="1"/>
    </xf>
    <xf numFmtId="1" fontId="11" fillId="0" borderId="0" xfId="0" applyNumberFormat="1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7" fillId="4" borderId="25" xfId="0" applyFont="1" applyFill="1" applyBorder="1" applyAlignment="1" applyProtection="1">
      <alignment horizontal="center" vertical="center" wrapText="1"/>
      <protection hidden="1"/>
    </xf>
    <xf numFmtId="0" fontId="17" fillId="4" borderId="16" xfId="0" applyFont="1" applyFill="1" applyBorder="1" applyAlignment="1" applyProtection="1">
      <alignment horizontal="center" vertical="center" wrapText="1"/>
      <protection hidden="1"/>
    </xf>
    <xf numFmtId="0" fontId="17" fillId="4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2" fontId="12" fillId="0" borderId="6" xfId="0" applyNumberFormat="1" applyFont="1" applyBorder="1" applyAlignment="1" applyProtection="1">
      <alignment horizontal="center" vertical="center"/>
      <protection hidden="1"/>
    </xf>
    <xf numFmtId="2" fontId="12" fillId="0" borderId="8" xfId="0" applyNumberFormat="1" applyFont="1" applyBorder="1" applyAlignment="1" applyProtection="1">
      <alignment horizontal="center"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2" fontId="9" fillId="0" borderId="8" xfId="0" applyNumberFormat="1" applyFont="1" applyBorder="1" applyAlignment="1" applyProtection="1">
      <alignment horizontal="center" vertical="center"/>
      <protection hidden="1"/>
    </xf>
    <xf numFmtId="1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1" xfId="0" applyNumberFormat="1" applyFont="1" applyFill="1" applyBorder="1" applyAlignment="1" applyProtection="1">
      <alignment horizontal="center" vertical="center"/>
      <protection hidden="1"/>
    </xf>
    <xf numFmtId="2" fontId="12" fillId="3" borderId="6" xfId="0" applyNumberFormat="1" applyFont="1" applyFill="1" applyBorder="1" applyAlignment="1" applyProtection="1">
      <alignment horizontal="center" vertical="center"/>
      <protection hidden="1"/>
    </xf>
    <xf numFmtId="2" fontId="12" fillId="3" borderId="8" xfId="0" applyNumberFormat="1" applyFont="1" applyFill="1" applyBorder="1" applyAlignment="1" applyProtection="1">
      <alignment horizontal="center"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2" fontId="9" fillId="3" borderId="6" xfId="0" applyNumberFormat="1" applyFont="1" applyFill="1" applyBorder="1" applyAlignment="1" applyProtection="1">
      <alignment horizontal="center" vertical="center"/>
      <protection hidden="1"/>
    </xf>
    <xf numFmtId="2" fontId="9" fillId="3" borderId="7" xfId="0" applyNumberFormat="1" applyFont="1" applyFill="1" applyBorder="1" applyAlignment="1" applyProtection="1">
      <alignment horizontal="center" vertical="center"/>
      <protection hidden="1"/>
    </xf>
    <xf numFmtId="2" fontId="9" fillId="3" borderId="8" xfId="0" applyNumberFormat="1" applyFont="1" applyFill="1" applyBorder="1" applyAlignment="1" applyProtection="1">
      <alignment horizontal="center" vertical="center"/>
      <protection hidden="1"/>
    </xf>
    <xf numFmtId="1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6" xfId="0" applyNumberFormat="1" applyFont="1" applyFill="1" applyBorder="1" applyAlignment="1" applyProtection="1">
      <alignment horizontal="center" vertical="center"/>
      <protection hidden="1"/>
    </xf>
    <xf numFmtId="2" fontId="10" fillId="3" borderId="8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0" fontId="3" fillId="2" borderId="7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1" fontId="14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164" fontId="3" fillId="0" borderId="9" xfId="0" applyNumberFormat="1" applyFont="1" applyBorder="1" applyAlignment="1" applyProtection="1">
      <alignment horizontal="center" vertical="center"/>
      <protection hidden="1"/>
    </xf>
    <xf numFmtId="164" fontId="3" fillId="0" borderId="34" xfId="0" applyNumberFormat="1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</xdr:colOff>
      <xdr:row>8</xdr:row>
      <xdr:rowOff>7620</xdr:rowOff>
    </xdr:from>
    <xdr:to>
      <xdr:col>13</xdr:col>
      <xdr:colOff>99060</xdr:colOff>
      <xdr:row>10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9810" y="7650480"/>
          <a:ext cx="476250" cy="251460"/>
        </a:xfrm>
        <a:prstGeom prst="rect">
          <a:avLst/>
        </a:prstGeom>
        <a:pattFill prst="ltUpDiag">
          <a:fgClr>
            <a:schemeClr val="accent1"/>
          </a:fgClr>
          <a:bgClr>
            <a:schemeClr val="bg1"/>
          </a:bgClr>
        </a:pattFill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0</xdr:colOff>
      <xdr:row>6</xdr:row>
      <xdr:rowOff>83820</xdr:rowOff>
    </xdr:from>
    <xdr:to>
      <xdr:col>11</xdr:col>
      <xdr:colOff>0</xdr:colOff>
      <xdr:row>7</xdr:row>
      <xdr:rowOff>106680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2286000" y="7467600"/>
          <a:ext cx="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125730</xdr:colOff>
      <xdr:row>7</xdr:row>
      <xdr:rowOff>0</xdr:rowOff>
    </xdr:from>
    <xdr:to>
      <xdr:col>13</xdr:col>
      <xdr:colOff>152400</xdr:colOff>
      <xdr:row>7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21230" y="7513320"/>
          <a:ext cx="5981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163830</xdr:colOff>
      <xdr:row>6</xdr:row>
      <xdr:rowOff>99060</xdr:rowOff>
    </xdr:from>
    <xdr:to>
      <xdr:col>11</xdr:col>
      <xdr:colOff>30480</xdr:colOff>
      <xdr:row>7</xdr:row>
      <xdr:rowOff>34290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2259330" y="7482840"/>
          <a:ext cx="57150" cy="647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99060</xdr:colOff>
      <xdr:row>6</xdr:row>
      <xdr:rowOff>80010</xdr:rowOff>
    </xdr:from>
    <xdr:to>
      <xdr:col>13</xdr:col>
      <xdr:colOff>99060</xdr:colOff>
      <xdr:row>7</xdr:row>
      <xdr:rowOff>102870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2766060" y="7463790"/>
          <a:ext cx="0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72390</xdr:colOff>
      <xdr:row>6</xdr:row>
      <xdr:rowOff>95250</xdr:rowOff>
    </xdr:from>
    <xdr:to>
      <xdr:col>13</xdr:col>
      <xdr:colOff>129540</xdr:colOff>
      <xdr:row>7</xdr:row>
      <xdr:rowOff>30480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2739390" y="7479030"/>
          <a:ext cx="57150" cy="647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129540</xdr:colOff>
      <xdr:row>8</xdr:row>
      <xdr:rowOff>0</xdr:rowOff>
    </xdr:from>
    <xdr:to>
      <xdr:col>10</xdr:col>
      <xdr:colOff>167640</xdr:colOff>
      <xdr:row>8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034540" y="7642860"/>
          <a:ext cx="228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186690</xdr:colOff>
      <xdr:row>7</xdr:row>
      <xdr:rowOff>83820</xdr:rowOff>
    </xdr:from>
    <xdr:to>
      <xdr:col>9</xdr:col>
      <xdr:colOff>186690</xdr:colOff>
      <xdr:row>10</xdr:row>
      <xdr:rowOff>41910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091690" y="7597140"/>
          <a:ext cx="0" cy="3467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10</xdr:row>
      <xdr:rowOff>0</xdr:rowOff>
    </xdr:from>
    <xdr:to>
      <xdr:col>10</xdr:col>
      <xdr:colOff>156210</xdr:colOff>
      <xdr:row>10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2038350" y="7901940"/>
          <a:ext cx="2133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163830</xdr:colOff>
      <xdr:row>7</xdr:row>
      <xdr:rowOff>99060</xdr:rowOff>
    </xdr:from>
    <xdr:to>
      <xdr:col>10</xdr:col>
      <xdr:colOff>26670</xdr:colOff>
      <xdr:row>8</xdr:row>
      <xdr:rowOff>30480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2068830" y="7612380"/>
          <a:ext cx="5334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160020</xdr:colOff>
      <xdr:row>9</xdr:row>
      <xdr:rowOff>99060</xdr:rowOff>
    </xdr:from>
    <xdr:to>
      <xdr:col>10</xdr:col>
      <xdr:colOff>22860</xdr:colOff>
      <xdr:row>10</xdr:row>
      <xdr:rowOff>30480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H="1">
          <a:off x="2065020" y="7871460"/>
          <a:ext cx="5334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129540</xdr:colOff>
      <xdr:row>5</xdr:row>
      <xdr:rowOff>95250</xdr:rowOff>
    </xdr:from>
    <xdr:to>
      <xdr:col>12</xdr:col>
      <xdr:colOff>156210</xdr:colOff>
      <xdr:row>5</xdr:row>
      <xdr:rowOff>95250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034540" y="7349490"/>
          <a:ext cx="598170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42</xdr:col>
      <xdr:colOff>178352</xdr:colOff>
      <xdr:row>20</xdr:row>
      <xdr:rowOff>83635</xdr:rowOff>
    </xdr:from>
    <xdr:ext cx="542456" cy="31149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79352" y="4914715"/>
          <a:ext cx="542456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S301</a:t>
          </a:r>
          <a:endParaRPr lang="en-US" sz="1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44</xdr:col>
      <xdr:colOff>30480</xdr:colOff>
      <xdr:row>22</xdr:row>
      <xdr:rowOff>68581</xdr:rowOff>
    </xdr:from>
    <xdr:to>
      <xdr:col>44</xdr:col>
      <xdr:colOff>171450</xdr:colOff>
      <xdr:row>24</xdr:row>
      <xdr:rowOff>7620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8412480" y="5158741"/>
          <a:ext cx="140970" cy="1981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41</xdr:col>
      <xdr:colOff>183832</xdr:colOff>
      <xdr:row>27</xdr:row>
      <xdr:rowOff>0</xdr:rowOff>
    </xdr:from>
    <xdr:ext cx="555793" cy="311496"/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994332" y="3878580"/>
          <a:ext cx="55579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K201</a:t>
          </a:r>
          <a:endParaRPr lang="en-US" sz="1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43</xdr:col>
      <xdr:colOff>68580</xdr:colOff>
      <xdr:row>28</xdr:row>
      <xdr:rowOff>121920</xdr:rowOff>
    </xdr:from>
    <xdr:to>
      <xdr:col>44</xdr:col>
      <xdr:colOff>19050</xdr:colOff>
      <xdr:row>30</xdr:row>
      <xdr:rowOff>60959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 flipV="1">
          <a:off x="8260080" y="4130040"/>
          <a:ext cx="140970" cy="1981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114300</xdr:colOff>
      <xdr:row>216</xdr:row>
      <xdr:rowOff>11430</xdr:rowOff>
    </xdr:from>
    <xdr:to>
      <xdr:col>41</xdr:col>
      <xdr:colOff>173355</xdr:colOff>
      <xdr:row>219</xdr:row>
      <xdr:rowOff>76200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C830EA48-1AC6-44A1-B155-AF7FE234B963}"/>
            </a:ext>
          </a:extLst>
        </xdr:cNvPr>
        <xdr:cNvGrpSpPr/>
      </xdr:nvGrpSpPr>
      <xdr:grpSpPr>
        <a:xfrm>
          <a:off x="6267450" y="31224855"/>
          <a:ext cx="963930" cy="512445"/>
          <a:chOff x="11849100" y="31129605"/>
          <a:chExt cx="963930" cy="512445"/>
        </a:xfrm>
      </xdr:grpSpPr>
      <xdr:sp macro="" textlink="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12169012" y="31289032"/>
            <a:ext cx="377659" cy="2201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/>
              <a:t>kc</a:t>
            </a:r>
          </a:p>
        </xdr:txBody>
      </xdr:sp>
      <xdr:sp macro="" textlink="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12435371" y="31399113"/>
            <a:ext cx="377659" cy="2201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tr-TR" sz="800"/>
              <a:t>k4</a:t>
            </a:r>
          </a:p>
        </xdr:txBody>
      </xdr:sp>
      <xdr:sp macro="" textlink="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 txBox="1"/>
        </xdr:nvSpPr>
        <xdr:spPr>
          <a:xfrm>
            <a:off x="11859890" y="31421888"/>
            <a:ext cx="377659" cy="2201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/>
              <a:t>k3</a:t>
            </a:r>
          </a:p>
        </xdr:txBody>
      </xdr:sp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12381420" y="31129605"/>
            <a:ext cx="377659" cy="2201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tr-TR" sz="800"/>
              <a:t>k2</a:t>
            </a:r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11849100" y="31163768"/>
            <a:ext cx="377659" cy="2201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/>
              <a:t>k1</a:t>
            </a:r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12273517" y="31232094"/>
            <a:ext cx="0" cy="368201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12115260" y="31292828"/>
            <a:ext cx="298531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>
            <a:off x="12133244" y="31535765"/>
            <a:ext cx="298531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76200</xdr:colOff>
      <xdr:row>7</xdr:row>
      <xdr:rowOff>83820</xdr:rowOff>
    </xdr:from>
    <xdr:to>
      <xdr:col>28</xdr:col>
      <xdr:colOff>53340</xdr:colOff>
      <xdr:row>12</xdr:row>
      <xdr:rowOff>60960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4238625" y="1417320"/>
          <a:ext cx="882015" cy="691515"/>
          <a:chOff x="4457700" y="1341120"/>
          <a:chExt cx="929640" cy="624840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4457700" y="1341120"/>
            <a:ext cx="929640" cy="624840"/>
            <a:chOff x="4457700" y="1341120"/>
            <a:chExt cx="929640" cy="624840"/>
          </a:xfrm>
        </xdr:grpSpPr>
        <xdr:cxnSp macro="">
          <xdr:nvCxnSpPr>
            <xdr:cNvPr id="3" name="Straight Connector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CxnSpPr/>
          </xdr:nvCxnSpPr>
          <xdr:spPr>
            <a:xfrm>
              <a:off x="4572000" y="1619250"/>
              <a:ext cx="19050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4762500" y="1619250"/>
              <a:ext cx="0" cy="16002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4754880" y="1779270"/>
              <a:ext cx="20193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 flipV="1">
              <a:off x="4949190" y="1623060"/>
              <a:ext cx="0" cy="15621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4949190" y="1619250"/>
              <a:ext cx="19050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4572000" y="1524000"/>
              <a:ext cx="57912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5143500" y="1520190"/>
              <a:ext cx="0" cy="10287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4575810" y="1516380"/>
              <a:ext cx="0" cy="10668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4766310" y="1821180"/>
              <a:ext cx="0" cy="14478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>
              <a:off x="4724400" y="1908810"/>
              <a:ext cx="27432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 flipH="1">
              <a:off x="4739640" y="1882140"/>
              <a:ext cx="53340" cy="5715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4956810" y="1817370"/>
              <a:ext cx="0" cy="14478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 flipH="1">
              <a:off x="4930140" y="1878330"/>
              <a:ext cx="53340" cy="5715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 flipV="1">
              <a:off x="4568190" y="1348740"/>
              <a:ext cx="0" cy="14097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Connector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CxnSpPr/>
          </xdr:nvCxnSpPr>
          <xdr:spPr>
            <a:xfrm>
              <a:off x="4511040" y="1383030"/>
              <a:ext cx="69342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CxnSpPr/>
          </xdr:nvCxnSpPr>
          <xdr:spPr>
            <a:xfrm>
              <a:off x="5143500" y="1341120"/>
              <a:ext cx="0" cy="14097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Connector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 flipH="1">
              <a:off x="5116830" y="1356360"/>
              <a:ext cx="60960" cy="5715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CxnSpPr/>
          </xdr:nvCxnSpPr>
          <xdr:spPr>
            <a:xfrm flipH="1">
              <a:off x="4537710" y="1360170"/>
              <a:ext cx="60960" cy="4572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CxnSpPr/>
          </xdr:nvCxnSpPr>
          <xdr:spPr>
            <a:xfrm>
              <a:off x="4457700" y="1516380"/>
              <a:ext cx="9144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CxnSpPr/>
          </xdr:nvCxnSpPr>
          <xdr:spPr>
            <a:xfrm>
              <a:off x="4503420" y="1478280"/>
              <a:ext cx="0" cy="18288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Straight Connector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CxnSpPr/>
          </xdr:nvCxnSpPr>
          <xdr:spPr>
            <a:xfrm flipH="1">
              <a:off x="4480560" y="1497330"/>
              <a:ext cx="49530" cy="4572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Straight Connector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CxnSpPr/>
          </xdr:nvCxnSpPr>
          <xdr:spPr>
            <a:xfrm>
              <a:off x="4457700" y="1615440"/>
              <a:ext cx="9144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Straight Connector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CxnSpPr/>
          </xdr:nvCxnSpPr>
          <xdr:spPr>
            <a:xfrm flipH="1">
              <a:off x="4480560" y="1596390"/>
              <a:ext cx="49530" cy="4572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Straight Connector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CxnSpPr/>
          </xdr:nvCxnSpPr>
          <xdr:spPr>
            <a:xfrm>
              <a:off x="5193030" y="1516380"/>
              <a:ext cx="19431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Straight Connector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CxnSpPr/>
          </xdr:nvCxnSpPr>
          <xdr:spPr>
            <a:xfrm>
              <a:off x="5337810" y="1474470"/>
              <a:ext cx="0" cy="33528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" name="Straight Connector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CxnSpPr/>
          </xdr:nvCxnSpPr>
          <xdr:spPr>
            <a:xfrm>
              <a:off x="5033010" y="1771650"/>
              <a:ext cx="35433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Straight Connector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CxnSpPr/>
          </xdr:nvCxnSpPr>
          <xdr:spPr>
            <a:xfrm flipH="1">
              <a:off x="5307330" y="1489710"/>
              <a:ext cx="64770" cy="5334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Straight Connector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CxnSpPr/>
          </xdr:nvCxnSpPr>
          <xdr:spPr>
            <a:xfrm flipH="1">
              <a:off x="5307330" y="1744980"/>
              <a:ext cx="60960" cy="4953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4587240" y="1531620"/>
            <a:ext cx="548640" cy="86360"/>
          </a:xfrm>
          <a:prstGeom prst="rect">
            <a:avLst/>
          </a:prstGeom>
          <a:pattFill prst="ltUpDiag">
            <a:fgClr>
              <a:schemeClr val="accent1"/>
            </a:fgClr>
            <a:bgClr>
              <a:schemeClr val="bg1"/>
            </a:bgClr>
          </a:pattFill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4767580" y="1605280"/>
            <a:ext cx="175260" cy="167640"/>
          </a:xfrm>
          <a:prstGeom prst="rect">
            <a:avLst/>
          </a:prstGeom>
          <a:pattFill prst="ltUpDiag">
            <a:fgClr>
              <a:schemeClr val="accent1"/>
            </a:fgClr>
            <a:bgClr>
              <a:schemeClr val="bg1"/>
            </a:bgClr>
          </a:pattFill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51</xdr:col>
      <xdr:colOff>165735</xdr:colOff>
      <xdr:row>216</xdr:row>
      <xdr:rowOff>17145</xdr:rowOff>
    </xdr:from>
    <xdr:to>
      <xdr:col>56</xdr:col>
      <xdr:colOff>177165</xdr:colOff>
      <xdr:row>219</xdr:row>
      <xdr:rowOff>40005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9033510" y="31230570"/>
          <a:ext cx="916305" cy="470535"/>
          <a:chOff x="11239500" y="28361640"/>
          <a:chExt cx="963930" cy="472440"/>
        </a:xfrm>
      </xdr:grpSpPr>
      <xdr:sp macro="" textlink="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11601450" y="28582620"/>
            <a:ext cx="40005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/>
              <a:t>kc</a:t>
            </a:r>
          </a:p>
        </xdr:txBody>
      </xdr:sp>
      <xdr:sp macro="" textlink="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11803380" y="28361640"/>
            <a:ext cx="40005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tr-TR" sz="800"/>
              <a:t>k2</a:t>
            </a:r>
          </a:p>
        </xdr:txBody>
      </xdr:sp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1239500" y="28395930"/>
            <a:ext cx="40005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/>
              <a:t>k1</a:t>
            </a:r>
          </a:p>
        </xdr:txBody>
      </xdr: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1689080" y="28464510"/>
            <a:ext cx="0" cy="36957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1521440" y="28525470"/>
            <a:ext cx="31623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587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N823"/>
  <sheetViews>
    <sheetView showGridLines="0" tabSelected="1" zoomScaleNormal="100" workbookViewId="0">
      <selection activeCell="AW7" sqref="AW7"/>
    </sheetView>
  </sheetViews>
  <sheetFormatPr defaultColWidth="8.85546875" defaultRowHeight="11.25" x14ac:dyDescent="0.25"/>
  <cols>
    <col min="1" max="32" width="2.7109375" style="19" customWidth="1"/>
    <col min="33" max="34" width="2.7109375" style="19" hidden="1" customWidth="1"/>
    <col min="35" max="90" width="2.7109375" style="19" customWidth="1"/>
    <col min="91" max="92" width="2.7109375" style="19" hidden="1" customWidth="1"/>
    <col min="93" max="1089" width="2.7109375" style="19" customWidth="1"/>
    <col min="1090" max="16384" width="8.85546875" style="19"/>
  </cols>
  <sheetData>
    <row r="1" spans="2:58" ht="12" thickBot="1" x14ac:dyDescent="0.3"/>
    <row r="2" spans="2:58" ht="37.15" customHeight="1" x14ac:dyDescent="0.25">
      <c r="B2" s="44" t="s">
        <v>148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6"/>
    </row>
    <row r="3" spans="2:58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18" t="s">
        <v>145</v>
      </c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2"/>
    </row>
    <row r="4" spans="2:58" x14ac:dyDescent="0.25">
      <c r="B4" s="20"/>
      <c r="C4" s="101" t="s">
        <v>136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</row>
    <row r="5" spans="2:58" x14ac:dyDescent="0.25">
      <c r="B5" s="20"/>
      <c r="C5" s="23"/>
      <c r="D5" s="21"/>
      <c r="E5" s="21"/>
      <c r="F5" s="21"/>
      <c r="G5" s="21"/>
      <c r="H5" s="21"/>
      <c r="I5" s="21" t="s">
        <v>135</v>
      </c>
      <c r="J5" s="21"/>
      <c r="K5" s="21"/>
      <c r="L5" s="21"/>
      <c r="M5" s="21"/>
      <c r="N5" s="24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2"/>
    </row>
    <row r="6" spans="2:58" x14ac:dyDescent="0.25">
      <c r="B6" s="20"/>
      <c r="C6" s="23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O6" s="21"/>
      <c r="P6" s="101" t="s">
        <v>137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8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2"/>
    </row>
    <row r="7" spans="2:58" x14ac:dyDescent="0.25">
      <c r="B7" s="20"/>
      <c r="C7" s="23"/>
      <c r="D7" s="21"/>
      <c r="E7" s="21"/>
      <c r="F7" s="21"/>
      <c r="G7" s="21"/>
      <c r="H7" s="21"/>
      <c r="I7" s="21"/>
      <c r="J7" s="21"/>
      <c r="K7" s="21"/>
      <c r="L7" s="21"/>
      <c r="M7" s="21" t="s">
        <v>7</v>
      </c>
      <c r="N7" s="24"/>
      <c r="O7" s="21"/>
      <c r="P7" s="23"/>
      <c r="Q7" s="21" t="s">
        <v>142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4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</row>
    <row r="8" spans="2:58" x14ac:dyDescent="0.25">
      <c r="B8" s="20"/>
      <c r="C8" s="23"/>
      <c r="D8" s="21"/>
      <c r="E8" s="21"/>
      <c r="F8" s="21"/>
      <c r="G8" s="21"/>
      <c r="H8" s="21"/>
      <c r="I8" s="21"/>
      <c r="J8" s="21"/>
      <c r="K8" s="21"/>
      <c r="L8" s="21"/>
      <c r="M8" s="21"/>
      <c r="N8" s="24"/>
      <c r="O8" s="21"/>
      <c r="P8" s="23"/>
      <c r="Q8" s="21" t="s">
        <v>87</v>
      </c>
      <c r="R8" s="21"/>
      <c r="S8" s="21"/>
      <c r="T8" s="21"/>
      <c r="U8" s="21"/>
      <c r="V8" s="21"/>
      <c r="W8" s="21"/>
      <c r="X8" s="21"/>
      <c r="Y8" s="21"/>
      <c r="Z8" s="21" t="s">
        <v>32</v>
      </c>
      <c r="AA8" s="21"/>
      <c r="AB8" s="21"/>
      <c r="AC8" s="21"/>
      <c r="AD8" s="21"/>
      <c r="AE8" s="24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2"/>
    </row>
    <row r="9" spans="2:58" x14ac:dyDescent="0.25">
      <c r="B9" s="20"/>
      <c r="C9" s="23"/>
      <c r="D9" s="21" t="s">
        <v>82</v>
      </c>
      <c r="E9" s="21"/>
      <c r="F9" s="21"/>
      <c r="G9" s="21"/>
      <c r="H9" s="21"/>
      <c r="I9" s="21"/>
      <c r="J9" s="84" t="s">
        <v>32</v>
      </c>
      <c r="K9" s="21"/>
      <c r="L9" s="21"/>
      <c r="M9" s="21"/>
      <c r="N9" s="24"/>
      <c r="O9" s="21"/>
      <c r="P9" s="23"/>
      <c r="Q9" s="21" t="s">
        <v>86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4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</row>
    <row r="10" spans="2:58" x14ac:dyDescent="0.25">
      <c r="B10" s="20"/>
      <c r="C10" s="23"/>
      <c r="D10" s="21" t="s">
        <v>81</v>
      </c>
      <c r="E10" s="21"/>
      <c r="F10" s="21"/>
      <c r="G10" s="21"/>
      <c r="H10" s="21"/>
      <c r="I10" s="21"/>
      <c r="J10" s="84"/>
      <c r="K10" s="21"/>
      <c r="L10" s="21"/>
      <c r="M10" s="21"/>
      <c r="N10" s="24"/>
      <c r="O10" s="21"/>
      <c r="P10" s="23"/>
      <c r="Q10" s="21" t="s">
        <v>85</v>
      </c>
      <c r="R10" s="21"/>
      <c r="S10" s="21"/>
      <c r="T10" s="21"/>
      <c r="U10" s="21"/>
      <c r="V10" s="21"/>
      <c r="W10" s="21"/>
      <c r="X10" s="21" t="s">
        <v>33</v>
      </c>
      <c r="Y10" s="21"/>
      <c r="Z10" s="21"/>
      <c r="AA10" s="21"/>
      <c r="AB10" s="84" t="s">
        <v>11</v>
      </c>
      <c r="AC10" s="21"/>
      <c r="AD10" s="21"/>
      <c r="AE10" s="24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</row>
    <row r="11" spans="2:58" x14ac:dyDescent="0.25">
      <c r="B11" s="20"/>
      <c r="C11" s="23"/>
      <c r="D11" s="21" t="s">
        <v>144</v>
      </c>
      <c r="E11" s="21"/>
      <c r="F11" s="21"/>
      <c r="G11" s="21"/>
      <c r="H11" s="21"/>
      <c r="I11" s="21"/>
      <c r="J11" s="21"/>
      <c r="K11" s="21"/>
      <c r="L11" s="21"/>
      <c r="M11" s="21"/>
      <c r="N11" s="24"/>
      <c r="O11" s="21"/>
      <c r="P11" s="23"/>
      <c r="Q11" s="21" t="s">
        <v>143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84"/>
      <c r="AC11" s="21"/>
      <c r="AD11" s="21"/>
      <c r="AE11" s="24"/>
      <c r="AF11" s="21"/>
      <c r="AG11" s="21"/>
      <c r="AH11" s="21"/>
      <c r="AI11" s="109" t="s">
        <v>138</v>
      </c>
      <c r="AJ11" s="110"/>
      <c r="AK11" s="110"/>
      <c r="AL11" s="110"/>
      <c r="AM11" s="11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</row>
    <row r="12" spans="2:58" x14ac:dyDescent="0.25">
      <c r="B12" s="20"/>
      <c r="C12" s="23"/>
      <c r="D12" s="21" t="s">
        <v>49</v>
      </c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21"/>
      <c r="P12" s="23"/>
      <c r="Q12" s="21" t="s">
        <v>84</v>
      </c>
      <c r="R12" s="21"/>
      <c r="S12" s="21"/>
      <c r="T12" s="21"/>
      <c r="U12" s="21"/>
      <c r="V12" s="21"/>
      <c r="W12" s="21"/>
      <c r="X12" s="21"/>
      <c r="Y12" s="21"/>
      <c r="Z12" s="21" t="s">
        <v>34</v>
      </c>
      <c r="AA12" s="21"/>
      <c r="AB12" s="21"/>
      <c r="AC12" s="21"/>
      <c r="AD12" s="21"/>
      <c r="AE12" s="24"/>
      <c r="AF12" s="21"/>
      <c r="AG12" s="21"/>
      <c r="AH12" s="21"/>
      <c r="AI12" s="112"/>
      <c r="AJ12" s="113"/>
      <c r="AK12" s="113"/>
      <c r="AL12" s="113"/>
      <c r="AM12" s="114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</row>
    <row r="13" spans="2:58" x14ac:dyDescent="0.25">
      <c r="B13" s="20"/>
      <c r="C13" s="25"/>
      <c r="D13" s="26" t="s">
        <v>80</v>
      </c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1"/>
      <c r="P13" s="25"/>
      <c r="Q13" s="26" t="s">
        <v>83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1"/>
      <c r="AG13" s="21"/>
      <c r="AH13" s="21"/>
      <c r="AI13" s="25" t="s">
        <v>98</v>
      </c>
      <c r="AJ13" s="26"/>
      <c r="AK13" s="26"/>
      <c r="AL13" s="26"/>
      <c r="AM13" s="27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</row>
    <row r="14" spans="2:58" x14ac:dyDescent="0.25">
      <c r="B14" s="20"/>
      <c r="C14" s="85" t="s">
        <v>17</v>
      </c>
      <c r="D14" s="85"/>
      <c r="E14" s="87" t="s">
        <v>21</v>
      </c>
      <c r="F14" s="88"/>
      <c r="G14" s="87" t="s">
        <v>18</v>
      </c>
      <c r="H14" s="88"/>
      <c r="I14" s="87" t="s">
        <v>19</v>
      </c>
      <c r="J14" s="88"/>
      <c r="K14" s="87" t="s">
        <v>20</v>
      </c>
      <c r="L14" s="88"/>
      <c r="M14" s="48" t="s">
        <v>22</v>
      </c>
      <c r="N14" s="48"/>
      <c r="O14" s="21"/>
      <c r="P14" s="85" t="s">
        <v>35</v>
      </c>
      <c r="Q14" s="85"/>
      <c r="R14" s="87" t="s">
        <v>40</v>
      </c>
      <c r="S14" s="88"/>
      <c r="T14" s="87" t="s">
        <v>21</v>
      </c>
      <c r="U14" s="88"/>
      <c r="V14" s="87" t="s">
        <v>19</v>
      </c>
      <c r="W14" s="88"/>
      <c r="X14" s="87" t="s">
        <v>38</v>
      </c>
      <c r="Y14" s="88"/>
      <c r="Z14" s="87" t="s">
        <v>39</v>
      </c>
      <c r="AA14" s="88"/>
      <c r="AB14" s="87" t="s">
        <v>20</v>
      </c>
      <c r="AC14" s="88"/>
      <c r="AD14" s="48" t="s">
        <v>141</v>
      </c>
      <c r="AE14" s="48"/>
      <c r="AF14" s="21"/>
      <c r="AG14" s="21"/>
      <c r="AH14" s="21"/>
      <c r="AI14" s="48" t="s">
        <v>0</v>
      </c>
      <c r="AJ14" s="48"/>
      <c r="AK14" s="48" t="s">
        <v>9</v>
      </c>
      <c r="AL14" s="48"/>
      <c r="AM14" s="48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</row>
    <row r="15" spans="2:58" ht="12" thickBot="1" x14ac:dyDescent="0.3">
      <c r="B15" s="20"/>
      <c r="C15" s="86"/>
      <c r="D15" s="86"/>
      <c r="E15" s="89"/>
      <c r="F15" s="90"/>
      <c r="G15" s="89"/>
      <c r="H15" s="90"/>
      <c r="I15" s="89"/>
      <c r="J15" s="90"/>
      <c r="K15" s="89"/>
      <c r="L15" s="90"/>
      <c r="M15" s="49"/>
      <c r="N15" s="49"/>
      <c r="O15" s="21"/>
      <c r="P15" s="86"/>
      <c r="Q15" s="86"/>
      <c r="R15" s="89"/>
      <c r="S15" s="90"/>
      <c r="T15" s="89"/>
      <c r="U15" s="90"/>
      <c r="V15" s="89"/>
      <c r="W15" s="90"/>
      <c r="X15" s="89"/>
      <c r="Y15" s="90"/>
      <c r="Z15" s="89"/>
      <c r="AA15" s="90"/>
      <c r="AB15" s="89"/>
      <c r="AC15" s="90"/>
      <c r="AD15" s="49"/>
      <c r="AE15" s="49"/>
      <c r="AF15" s="21"/>
      <c r="AG15" s="21"/>
      <c r="AH15" s="21"/>
      <c r="AI15" s="48"/>
      <c r="AJ15" s="48"/>
      <c r="AK15" s="48"/>
      <c r="AL15" s="48"/>
      <c r="AM15" s="48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</row>
    <row r="16" spans="2:58" ht="12" thickTop="1" x14ac:dyDescent="0.25">
      <c r="B16" s="20"/>
      <c r="C16" s="47" t="s">
        <v>16</v>
      </c>
      <c r="D16" s="47"/>
      <c r="E16" s="47">
        <v>300</v>
      </c>
      <c r="F16" s="47"/>
      <c r="G16" s="47">
        <v>60</v>
      </c>
      <c r="H16" s="47"/>
      <c r="I16" s="47">
        <v>40</v>
      </c>
      <c r="J16" s="47"/>
      <c r="K16" s="96">
        <f>IF(OR(C16=0,C16=""),"",I16*G16^3/12/10000)</f>
        <v>72</v>
      </c>
      <c r="L16" s="96"/>
      <c r="M16" s="96">
        <f>IF(OR(C16=0,C16=""),"",+K16/(E16/100))</f>
        <v>24</v>
      </c>
      <c r="N16" s="96"/>
      <c r="O16" s="21"/>
      <c r="P16" s="47" t="s">
        <v>36</v>
      </c>
      <c r="Q16" s="47"/>
      <c r="R16" s="47">
        <v>600</v>
      </c>
      <c r="S16" s="47"/>
      <c r="T16" s="47">
        <v>60</v>
      </c>
      <c r="U16" s="47"/>
      <c r="V16" s="47">
        <v>73</v>
      </c>
      <c r="W16" s="47"/>
      <c r="X16" s="47">
        <v>25</v>
      </c>
      <c r="Y16" s="47"/>
      <c r="Z16" s="47">
        <v>14</v>
      </c>
      <c r="AA16" s="47"/>
      <c r="AB16" s="74">
        <f>IF(OR(P16=0,P16=""),"",(V16*Z16^3/12+V16*Z16*(((V16*Z16*Z16/2+(T16-Z16)*X16*((T16-Z16)/2+Z16))/(V16*Z16+(T16-Z16)*X16))-Z16/2)^2+X16*(T16-Z16)^3/12+X16*(T16-Z16)*(T16-((V16*Z16*Z16/2+(T16-Z16)*X16*((T16-Z16)/2+Z16))/(V16*Z16+(T16-Z16)*X16))-((T16-Z16)/2))^2)/10000)</f>
        <v>70.647876243093918</v>
      </c>
      <c r="AC16" s="74"/>
      <c r="AD16" s="74">
        <f>IF(OR(P16=0,P16=""),"",+AB16/(R16/100))</f>
        <v>11.774646040515654</v>
      </c>
      <c r="AE16" s="74"/>
      <c r="AF16" s="21"/>
      <c r="AG16" s="21"/>
      <c r="AH16" s="21"/>
      <c r="AI16" s="48"/>
      <c r="AJ16" s="48"/>
      <c r="AK16" s="48"/>
      <c r="AL16" s="48"/>
      <c r="AM16" s="48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2"/>
    </row>
    <row r="17" spans="2:58" ht="12" thickBot="1" x14ac:dyDescent="0.3">
      <c r="B17" s="20"/>
      <c r="C17" s="47" t="s">
        <v>23</v>
      </c>
      <c r="D17" s="47"/>
      <c r="E17" s="73">
        <v>300</v>
      </c>
      <c r="F17" s="73"/>
      <c r="G17" s="73">
        <v>60</v>
      </c>
      <c r="H17" s="73"/>
      <c r="I17" s="73">
        <v>40</v>
      </c>
      <c r="J17" s="73"/>
      <c r="K17" s="96">
        <f t="shared" ref="K17:K80" si="0">IF(OR(C17=0,C17=""),"",I17*G17^3/12/10000)</f>
        <v>72</v>
      </c>
      <c r="L17" s="96"/>
      <c r="M17" s="96">
        <f t="shared" ref="M17:M80" si="1">IF(OR(C17=0,C17=""),"",+K17/(E17/100))</f>
        <v>24</v>
      </c>
      <c r="N17" s="96"/>
      <c r="O17" s="21"/>
      <c r="P17" s="47" t="s">
        <v>37</v>
      </c>
      <c r="Q17" s="47"/>
      <c r="R17" s="73">
        <v>600</v>
      </c>
      <c r="S17" s="73"/>
      <c r="T17" s="73">
        <v>60</v>
      </c>
      <c r="U17" s="73"/>
      <c r="V17" s="73">
        <v>97</v>
      </c>
      <c r="W17" s="73"/>
      <c r="X17" s="73">
        <v>25</v>
      </c>
      <c r="Y17" s="73"/>
      <c r="Z17" s="73">
        <v>14</v>
      </c>
      <c r="AA17" s="73"/>
      <c r="AB17" s="74">
        <f t="shared" ref="AB17:AB80" si="2">IF(OR(P17=0,P17=""),"",(V17*Z17^3/12+V17*Z17*(((V17*Z17*Z17/2+(T17-Z17)*X17*((T17-Z17)/2+Z17))/(V17*Z17+(T17-Z17)*X17))-Z17/2)^2+X17*(T17-Z17)^3/12+X17*(T17-Z17)*(T17-((V17*Z17*Z17/2+(T17-Z17)*X17*((T17-Z17)/2+Z17))/(V17*Z17+(T17-Z17)*X17))-((T17-Z17)/2))^2)/10000)</f>
        <v>78.538266028708122</v>
      </c>
      <c r="AC17" s="74"/>
      <c r="AD17" s="74">
        <f t="shared" ref="AD17:AD80" si="3">IF(OR(P17=0,P17=""),"",+AB17/(R17/100))</f>
        <v>13.089711004784688</v>
      </c>
      <c r="AE17" s="74"/>
      <c r="AF17" s="21"/>
      <c r="AG17" s="21"/>
      <c r="AH17" s="21"/>
      <c r="AI17" s="49"/>
      <c r="AJ17" s="49"/>
      <c r="AK17" s="105" t="s">
        <v>13</v>
      </c>
      <c r="AL17" s="105"/>
      <c r="AM17" s="105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</row>
    <row r="18" spans="2:58" ht="12" thickTop="1" x14ac:dyDescent="0.25">
      <c r="B18" s="20"/>
      <c r="C18" s="47" t="s">
        <v>24</v>
      </c>
      <c r="D18" s="47"/>
      <c r="E18" s="73">
        <v>300</v>
      </c>
      <c r="F18" s="73"/>
      <c r="G18" s="73">
        <v>60</v>
      </c>
      <c r="H18" s="73"/>
      <c r="I18" s="73">
        <v>40</v>
      </c>
      <c r="J18" s="73"/>
      <c r="K18" s="96">
        <f t="shared" si="0"/>
        <v>72</v>
      </c>
      <c r="L18" s="96"/>
      <c r="M18" s="96">
        <f t="shared" si="1"/>
        <v>24</v>
      </c>
      <c r="N18" s="96"/>
      <c r="O18" s="21"/>
      <c r="P18" s="47" t="s">
        <v>41</v>
      </c>
      <c r="Q18" s="47"/>
      <c r="R18" s="73">
        <v>600</v>
      </c>
      <c r="S18" s="73"/>
      <c r="T18" s="73">
        <v>60</v>
      </c>
      <c r="U18" s="73"/>
      <c r="V18" s="73">
        <v>73</v>
      </c>
      <c r="W18" s="73"/>
      <c r="X18" s="73">
        <v>25</v>
      </c>
      <c r="Y18" s="73"/>
      <c r="Z18" s="73">
        <v>14</v>
      </c>
      <c r="AA18" s="73"/>
      <c r="AB18" s="74">
        <f t="shared" si="2"/>
        <v>70.647876243093918</v>
      </c>
      <c r="AC18" s="74"/>
      <c r="AD18" s="74">
        <f t="shared" si="3"/>
        <v>11.774646040515654</v>
      </c>
      <c r="AE18" s="74"/>
      <c r="AF18" s="21"/>
      <c r="AG18" s="21"/>
      <c r="AH18" s="21"/>
      <c r="AI18" s="47">
        <v>1</v>
      </c>
      <c r="AJ18" s="47"/>
      <c r="AK18" s="75">
        <v>1650</v>
      </c>
      <c r="AL18" s="76"/>
      <c r="AM18" s="104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</row>
    <row r="19" spans="2:58" x14ac:dyDescent="0.25">
      <c r="B19" s="20"/>
      <c r="C19" s="47" t="s">
        <v>25</v>
      </c>
      <c r="D19" s="47"/>
      <c r="E19" s="73">
        <v>300</v>
      </c>
      <c r="F19" s="73"/>
      <c r="G19" s="73">
        <v>60</v>
      </c>
      <c r="H19" s="73"/>
      <c r="I19" s="73">
        <v>40</v>
      </c>
      <c r="J19" s="73"/>
      <c r="K19" s="96">
        <f t="shared" si="0"/>
        <v>72</v>
      </c>
      <c r="L19" s="96"/>
      <c r="M19" s="96">
        <f t="shared" si="1"/>
        <v>24</v>
      </c>
      <c r="N19" s="96"/>
      <c r="O19" s="21"/>
      <c r="P19" s="47" t="s">
        <v>42</v>
      </c>
      <c r="Q19" s="47"/>
      <c r="R19" s="73">
        <v>600</v>
      </c>
      <c r="S19" s="73"/>
      <c r="T19" s="73">
        <v>60</v>
      </c>
      <c r="U19" s="73"/>
      <c r="V19" s="73">
        <v>73</v>
      </c>
      <c r="W19" s="73"/>
      <c r="X19" s="73">
        <v>25</v>
      </c>
      <c r="Y19" s="73"/>
      <c r="Z19" s="73">
        <v>14</v>
      </c>
      <c r="AA19" s="73"/>
      <c r="AB19" s="74">
        <f t="shared" si="2"/>
        <v>70.647876243093918</v>
      </c>
      <c r="AC19" s="74"/>
      <c r="AD19" s="74">
        <f t="shared" si="3"/>
        <v>11.774646040515654</v>
      </c>
      <c r="AE19" s="74"/>
      <c r="AF19" s="21"/>
      <c r="AG19" s="21"/>
      <c r="AH19" s="21"/>
      <c r="AI19" s="73">
        <v>2</v>
      </c>
      <c r="AJ19" s="73"/>
      <c r="AK19" s="75">
        <v>1315.2</v>
      </c>
      <c r="AL19" s="76"/>
      <c r="AM19" s="104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</row>
    <row r="20" spans="2:58" x14ac:dyDescent="0.25">
      <c r="B20" s="20"/>
      <c r="C20" s="47" t="s">
        <v>26</v>
      </c>
      <c r="D20" s="47"/>
      <c r="E20" s="73">
        <v>300</v>
      </c>
      <c r="F20" s="73"/>
      <c r="G20" s="73">
        <v>60</v>
      </c>
      <c r="H20" s="73"/>
      <c r="I20" s="73">
        <v>40</v>
      </c>
      <c r="J20" s="73"/>
      <c r="K20" s="96">
        <f t="shared" si="0"/>
        <v>72</v>
      </c>
      <c r="L20" s="96"/>
      <c r="M20" s="96">
        <f t="shared" si="1"/>
        <v>24</v>
      </c>
      <c r="N20" s="96"/>
      <c r="O20" s="21"/>
      <c r="P20" s="47" t="s">
        <v>43</v>
      </c>
      <c r="Q20" s="47"/>
      <c r="R20" s="73">
        <v>600</v>
      </c>
      <c r="S20" s="73"/>
      <c r="T20" s="73">
        <v>60</v>
      </c>
      <c r="U20" s="73"/>
      <c r="V20" s="73">
        <v>97</v>
      </c>
      <c r="W20" s="73"/>
      <c r="X20" s="73">
        <v>25</v>
      </c>
      <c r="Y20" s="73"/>
      <c r="Z20" s="73">
        <v>14</v>
      </c>
      <c r="AA20" s="73"/>
      <c r="AB20" s="74">
        <f t="shared" si="2"/>
        <v>78.538266028708122</v>
      </c>
      <c r="AC20" s="74"/>
      <c r="AD20" s="74">
        <f t="shared" si="3"/>
        <v>13.089711004784688</v>
      </c>
      <c r="AE20" s="74"/>
      <c r="AF20" s="21"/>
      <c r="AG20" s="21"/>
      <c r="AH20" s="21"/>
      <c r="AI20" s="73">
        <v>3</v>
      </c>
      <c r="AJ20" s="73"/>
      <c r="AK20" s="75">
        <v>627.70000000000005</v>
      </c>
      <c r="AL20" s="76"/>
      <c r="AM20" s="104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</row>
    <row r="21" spans="2:58" x14ac:dyDescent="0.25">
      <c r="B21" s="20"/>
      <c r="C21" s="47" t="s">
        <v>27</v>
      </c>
      <c r="D21" s="47"/>
      <c r="E21" s="73">
        <v>300</v>
      </c>
      <c r="F21" s="73"/>
      <c r="G21" s="73">
        <v>60</v>
      </c>
      <c r="H21" s="73"/>
      <c r="I21" s="73">
        <v>40</v>
      </c>
      <c r="J21" s="73"/>
      <c r="K21" s="96">
        <f t="shared" si="0"/>
        <v>72</v>
      </c>
      <c r="L21" s="96"/>
      <c r="M21" s="96">
        <f t="shared" si="1"/>
        <v>24</v>
      </c>
      <c r="N21" s="96"/>
      <c r="O21" s="21"/>
      <c r="P21" s="47" t="s">
        <v>44</v>
      </c>
      <c r="Q21" s="47"/>
      <c r="R21" s="73">
        <v>600</v>
      </c>
      <c r="S21" s="73"/>
      <c r="T21" s="73">
        <v>60</v>
      </c>
      <c r="U21" s="73"/>
      <c r="V21" s="73">
        <v>73</v>
      </c>
      <c r="W21" s="73"/>
      <c r="X21" s="73">
        <v>25</v>
      </c>
      <c r="Y21" s="73"/>
      <c r="Z21" s="73">
        <v>14</v>
      </c>
      <c r="AA21" s="73"/>
      <c r="AB21" s="74">
        <f t="shared" si="2"/>
        <v>70.647876243093918</v>
      </c>
      <c r="AC21" s="74"/>
      <c r="AD21" s="74">
        <f t="shared" si="3"/>
        <v>11.774646040515654</v>
      </c>
      <c r="AE21" s="74"/>
      <c r="AF21" s="21"/>
      <c r="AG21" s="21"/>
      <c r="AH21" s="21"/>
      <c r="AI21" s="73"/>
      <c r="AJ21" s="73"/>
      <c r="AK21" s="75"/>
      <c r="AL21" s="76"/>
      <c r="AM21" s="104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2"/>
    </row>
    <row r="22" spans="2:58" x14ac:dyDescent="0.25">
      <c r="B22" s="20"/>
      <c r="C22" s="47" t="s">
        <v>28</v>
      </c>
      <c r="D22" s="47"/>
      <c r="E22" s="73">
        <v>300</v>
      </c>
      <c r="F22" s="73"/>
      <c r="G22" s="73">
        <v>60</v>
      </c>
      <c r="H22" s="73"/>
      <c r="I22" s="73">
        <v>40</v>
      </c>
      <c r="J22" s="73"/>
      <c r="K22" s="96">
        <f t="shared" si="0"/>
        <v>72</v>
      </c>
      <c r="L22" s="96"/>
      <c r="M22" s="96">
        <f t="shared" si="1"/>
        <v>24</v>
      </c>
      <c r="N22" s="96"/>
      <c r="O22" s="21"/>
      <c r="P22" s="47" t="s">
        <v>45</v>
      </c>
      <c r="Q22" s="47"/>
      <c r="R22" s="73">
        <v>600</v>
      </c>
      <c r="S22" s="73"/>
      <c r="T22" s="73">
        <v>60</v>
      </c>
      <c r="U22" s="73"/>
      <c r="V22" s="47">
        <v>73</v>
      </c>
      <c r="W22" s="47"/>
      <c r="X22" s="73">
        <v>25</v>
      </c>
      <c r="Y22" s="73"/>
      <c r="Z22" s="73">
        <v>14</v>
      </c>
      <c r="AA22" s="73"/>
      <c r="AB22" s="74">
        <f t="shared" si="2"/>
        <v>70.647876243093918</v>
      </c>
      <c r="AC22" s="74"/>
      <c r="AD22" s="74">
        <f t="shared" si="3"/>
        <v>11.774646040515654</v>
      </c>
      <c r="AE22" s="74"/>
      <c r="AF22" s="21"/>
      <c r="AG22" s="21"/>
      <c r="AH22" s="21"/>
      <c r="AI22" s="73"/>
      <c r="AJ22" s="73"/>
      <c r="AK22" s="75"/>
      <c r="AL22" s="76"/>
      <c r="AM22" s="104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</row>
    <row r="23" spans="2:58" ht="10.15" customHeight="1" x14ac:dyDescent="0.25">
      <c r="B23" s="20"/>
      <c r="C23" s="47" t="s">
        <v>29</v>
      </c>
      <c r="D23" s="47"/>
      <c r="E23" s="73">
        <v>300</v>
      </c>
      <c r="F23" s="73"/>
      <c r="G23" s="73">
        <v>60</v>
      </c>
      <c r="H23" s="73"/>
      <c r="I23" s="73">
        <v>40</v>
      </c>
      <c r="J23" s="73"/>
      <c r="K23" s="96">
        <f t="shared" si="0"/>
        <v>72</v>
      </c>
      <c r="L23" s="96"/>
      <c r="M23" s="96">
        <f t="shared" si="1"/>
        <v>24</v>
      </c>
      <c r="N23" s="96"/>
      <c r="O23" s="21"/>
      <c r="P23" s="47" t="s">
        <v>46</v>
      </c>
      <c r="Q23" s="47"/>
      <c r="R23" s="73">
        <v>600</v>
      </c>
      <c r="S23" s="73"/>
      <c r="T23" s="73">
        <v>60</v>
      </c>
      <c r="U23" s="73"/>
      <c r="V23" s="73">
        <v>97</v>
      </c>
      <c r="W23" s="73"/>
      <c r="X23" s="73">
        <v>25</v>
      </c>
      <c r="Y23" s="73"/>
      <c r="Z23" s="73">
        <v>14</v>
      </c>
      <c r="AA23" s="73"/>
      <c r="AB23" s="74">
        <f t="shared" si="2"/>
        <v>78.538266028708122</v>
      </c>
      <c r="AC23" s="74"/>
      <c r="AD23" s="74">
        <f t="shared" si="3"/>
        <v>13.089711004784688</v>
      </c>
      <c r="AE23" s="74"/>
      <c r="AF23" s="21"/>
      <c r="AG23" s="21"/>
      <c r="AH23" s="21"/>
      <c r="AI23" s="73"/>
      <c r="AJ23" s="73"/>
      <c r="AK23" s="75"/>
      <c r="AL23" s="76"/>
      <c r="AM23" s="104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</row>
    <row r="24" spans="2:58" x14ac:dyDescent="0.25">
      <c r="B24" s="20"/>
      <c r="C24" s="47" t="s">
        <v>30</v>
      </c>
      <c r="D24" s="47"/>
      <c r="E24" s="73">
        <v>300</v>
      </c>
      <c r="F24" s="73"/>
      <c r="G24" s="73">
        <v>60</v>
      </c>
      <c r="H24" s="73"/>
      <c r="I24" s="73">
        <v>40</v>
      </c>
      <c r="J24" s="73"/>
      <c r="K24" s="96">
        <f t="shared" si="0"/>
        <v>72</v>
      </c>
      <c r="L24" s="96"/>
      <c r="M24" s="96">
        <f t="shared" si="1"/>
        <v>24</v>
      </c>
      <c r="N24" s="96"/>
      <c r="O24" s="21"/>
      <c r="P24" s="47" t="s">
        <v>47</v>
      </c>
      <c r="Q24" s="47"/>
      <c r="R24" s="73">
        <v>600</v>
      </c>
      <c r="S24" s="73"/>
      <c r="T24" s="73">
        <v>60</v>
      </c>
      <c r="U24" s="73"/>
      <c r="V24" s="73">
        <v>73</v>
      </c>
      <c r="W24" s="73"/>
      <c r="X24" s="73">
        <v>25</v>
      </c>
      <c r="Y24" s="73"/>
      <c r="Z24" s="73">
        <v>14</v>
      </c>
      <c r="AA24" s="73"/>
      <c r="AB24" s="74">
        <f t="shared" si="2"/>
        <v>70.647876243093918</v>
      </c>
      <c r="AC24" s="74"/>
      <c r="AD24" s="74">
        <f t="shared" si="3"/>
        <v>11.774646040515654</v>
      </c>
      <c r="AE24" s="74"/>
      <c r="AF24" s="21"/>
      <c r="AG24" s="21"/>
      <c r="AH24" s="21"/>
      <c r="AI24" s="73"/>
      <c r="AJ24" s="73"/>
      <c r="AK24" s="73"/>
      <c r="AL24" s="73"/>
      <c r="AM24" s="73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2"/>
    </row>
    <row r="25" spans="2:58" x14ac:dyDescent="0.25">
      <c r="B25" s="20"/>
      <c r="C25" s="47" t="s">
        <v>31</v>
      </c>
      <c r="D25" s="47"/>
      <c r="E25" s="73">
        <v>300</v>
      </c>
      <c r="F25" s="73"/>
      <c r="G25" s="73">
        <v>60</v>
      </c>
      <c r="H25" s="73"/>
      <c r="I25" s="73">
        <v>40</v>
      </c>
      <c r="J25" s="73"/>
      <c r="K25" s="96">
        <f t="shared" si="0"/>
        <v>72</v>
      </c>
      <c r="L25" s="96"/>
      <c r="M25" s="96">
        <f t="shared" si="1"/>
        <v>24</v>
      </c>
      <c r="N25" s="96"/>
      <c r="O25" s="21"/>
      <c r="P25" s="47" t="s">
        <v>48</v>
      </c>
      <c r="Q25" s="47"/>
      <c r="R25" s="73">
        <v>600</v>
      </c>
      <c r="S25" s="73"/>
      <c r="T25" s="73">
        <v>60</v>
      </c>
      <c r="U25" s="73"/>
      <c r="V25" s="73">
        <v>73</v>
      </c>
      <c r="W25" s="73"/>
      <c r="X25" s="73">
        <v>25</v>
      </c>
      <c r="Y25" s="73"/>
      <c r="Z25" s="73">
        <v>14</v>
      </c>
      <c r="AA25" s="73"/>
      <c r="AB25" s="74">
        <f t="shared" si="2"/>
        <v>70.647876243093918</v>
      </c>
      <c r="AC25" s="74"/>
      <c r="AD25" s="74">
        <f t="shared" si="3"/>
        <v>11.774646040515654</v>
      </c>
      <c r="AE25" s="74"/>
      <c r="AF25" s="21"/>
      <c r="AG25" s="21"/>
      <c r="AH25" s="21"/>
      <c r="AI25" s="73"/>
      <c r="AJ25" s="73"/>
      <c r="AK25" s="73"/>
      <c r="AL25" s="73"/>
      <c r="AM25" s="73"/>
      <c r="AN25" s="21"/>
      <c r="AO25" s="21"/>
      <c r="AP25" s="21"/>
      <c r="AQ25" s="21" t="s">
        <v>146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</row>
    <row r="26" spans="2:58" x14ac:dyDescent="0.25">
      <c r="B26" s="20"/>
      <c r="C26" s="47" t="s">
        <v>149</v>
      </c>
      <c r="D26" s="47"/>
      <c r="E26" s="73">
        <v>300</v>
      </c>
      <c r="F26" s="73"/>
      <c r="G26" s="73">
        <v>60</v>
      </c>
      <c r="H26" s="73"/>
      <c r="I26" s="73">
        <v>40</v>
      </c>
      <c r="J26" s="73"/>
      <c r="K26" s="96">
        <f t="shared" si="0"/>
        <v>72</v>
      </c>
      <c r="L26" s="96"/>
      <c r="M26" s="96">
        <f t="shared" si="1"/>
        <v>24</v>
      </c>
      <c r="N26" s="96"/>
      <c r="O26" s="21"/>
      <c r="P26" s="47" t="s">
        <v>191</v>
      </c>
      <c r="Q26" s="47"/>
      <c r="R26" s="73">
        <v>600</v>
      </c>
      <c r="S26" s="73"/>
      <c r="T26" s="73">
        <v>60</v>
      </c>
      <c r="U26" s="73"/>
      <c r="V26" s="73">
        <v>97</v>
      </c>
      <c r="W26" s="73"/>
      <c r="X26" s="73">
        <v>25</v>
      </c>
      <c r="Y26" s="73"/>
      <c r="Z26" s="73">
        <v>14</v>
      </c>
      <c r="AA26" s="73"/>
      <c r="AB26" s="74">
        <f t="shared" si="2"/>
        <v>78.538266028708122</v>
      </c>
      <c r="AC26" s="74"/>
      <c r="AD26" s="74">
        <f t="shared" si="3"/>
        <v>13.089711004784688</v>
      </c>
      <c r="AE26" s="74"/>
      <c r="AF26" s="21"/>
      <c r="AG26" s="21"/>
      <c r="AH26" s="21"/>
      <c r="AI26" s="73"/>
      <c r="AJ26" s="73"/>
      <c r="AK26" s="73"/>
      <c r="AL26" s="73"/>
      <c r="AM26" s="73"/>
      <c r="AN26" s="21"/>
      <c r="AO26" s="21"/>
      <c r="AP26" s="21"/>
      <c r="AQ26" s="21" t="s">
        <v>140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</row>
    <row r="27" spans="2:58" x14ac:dyDescent="0.25">
      <c r="B27" s="20"/>
      <c r="C27" s="47" t="s">
        <v>150</v>
      </c>
      <c r="D27" s="47"/>
      <c r="E27" s="73">
        <v>300</v>
      </c>
      <c r="F27" s="73"/>
      <c r="G27" s="73">
        <v>60</v>
      </c>
      <c r="H27" s="73"/>
      <c r="I27" s="73">
        <v>40</v>
      </c>
      <c r="J27" s="73"/>
      <c r="K27" s="96">
        <f t="shared" si="0"/>
        <v>72</v>
      </c>
      <c r="L27" s="96"/>
      <c r="M27" s="96">
        <f t="shared" si="1"/>
        <v>24</v>
      </c>
      <c r="N27" s="96"/>
      <c r="O27" s="21"/>
      <c r="P27" s="47" t="s">
        <v>192</v>
      </c>
      <c r="Q27" s="47"/>
      <c r="R27" s="73">
        <v>600</v>
      </c>
      <c r="S27" s="73"/>
      <c r="T27" s="73">
        <v>60</v>
      </c>
      <c r="U27" s="73"/>
      <c r="V27" s="73">
        <v>73</v>
      </c>
      <c r="W27" s="73"/>
      <c r="X27" s="73">
        <v>25</v>
      </c>
      <c r="Y27" s="73"/>
      <c r="Z27" s="73">
        <v>14</v>
      </c>
      <c r="AA27" s="73"/>
      <c r="AB27" s="74">
        <f t="shared" si="2"/>
        <v>70.647876243093918</v>
      </c>
      <c r="AC27" s="74"/>
      <c r="AD27" s="74">
        <f t="shared" si="3"/>
        <v>11.774646040515654</v>
      </c>
      <c r="AE27" s="74"/>
      <c r="AF27" s="21"/>
      <c r="AG27" s="21"/>
      <c r="AH27" s="21"/>
      <c r="AI27" s="75"/>
      <c r="AJ27" s="104"/>
      <c r="AK27" s="73"/>
      <c r="AL27" s="73"/>
      <c r="AM27" s="73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2"/>
    </row>
    <row r="28" spans="2:58" x14ac:dyDescent="0.25">
      <c r="B28" s="20"/>
      <c r="C28" s="47" t="s">
        <v>151</v>
      </c>
      <c r="D28" s="47"/>
      <c r="E28" s="73">
        <v>300</v>
      </c>
      <c r="F28" s="73"/>
      <c r="G28" s="73">
        <v>40</v>
      </c>
      <c r="H28" s="73"/>
      <c r="I28" s="73">
        <v>60</v>
      </c>
      <c r="J28" s="73"/>
      <c r="K28" s="96">
        <f t="shared" si="0"/>
        <v>32</v>
      </c>
      <c r="L28" s="96"/>
      <c r="M28" s="96">
        <f t="shared" si="1"/>
        <v>10.666666666666666</v>
      </c>
      <c r="N28" s="96"/>
      <c r="O28" s="21"/>
      <c r="P28" s="47" t="s">
        <v>193</v>
      </c>
      <c r="Q28" s="47"/>
      <c r="R28" s="73">
        <v>600</v>
      </c>
      <c r="S28" s="73"/>
      <c r="T28" s="73">
        <v>60</v>
      </c>
      <c r="U28" s="73"/>
      <c r="V28" s="47">
        <v>73</v>
      </c>
      <c r="W28" s="47"/>
      <c r="X28" s="73">
        <v>25</v>
      </c>
      <c r="Y28" s="73"/>
      <c r="Z28" s="73">
        <v>14</v>
      </c>
      <c r="AA28" s="73"/>
      <c r="AB28" s="74">
        <f t="shared" si="2"/>
        <v>70.647876243093918</v>
      </c>
      <c r="AC28" s="74"/>
      <c r="AD28" s="74">
        <f t="shared" si="3"/>
        <v>11.774646040515654</v>
      </c>
      <c r="AE28" s="74"/>
      <c r="AF28" s="21"/>
      <c r="AG28" s="21"/>
      <c r="AH28" s="21"/>
      <c r="AI28" s="75"/>
      <c r="AJ28" s="104"/>
      <c r="AK28" s="73"/>
      <c r="AL28" s="73"/>
      <c r="AM28" s="73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2"/>
    </row>
    <row r="29" spans="2:58" x14ac:dyDescent="0.25">
      <c r="B29" s="20"/>
      <c r="C29" s="47" t="s">
        <v>152</v>
      </c>
      <c r="D29" s="47"/>
      <c r="E29" s="73">
        <v>300</v>
      </c>
      <c r="F29" s="73"/>
      <c r="G29" s="73">
        <v>40</v>
      </c>
      <c r="H29" s="73"/>
      <c r="I29" s="73">
        <v>60</v>
      </c>
      <c r="J29" s="73"/>
      <c r="K29" s="96">
        <f t="shared" si="0"/>
        <v>32</v>
      </c>
      <c r="L29" s="96"/>
      <c r="M29" s="96">
        <f t="shared" si="1"/>
        <v>10.666666666666666</v>
      </c>
      <c r="N29" s="96"/>
      <c r="O29" s="21"/>
      <c r="P29" s="47" t="s">
        <v>194</v>
      </c>
      <c r="Q29" s="47"/>
      <c r="R29" s="73">
        <v>600</v>
      </c>
      <c r="S29" s="73"/>
      <c r="T29" s="73">
        <v>60</v>
      </c>
      <c r="U29" s="73"/>
      <c r="V29" s="73">
        <v>97</v>
      </c>
      <c r="W29" s="73"/>
      <c r="X29" s="73">
        <v>25</v>
      </c>
      <c r="Y29" s="73"/>
      <c r="Z29" s="73">
        <v>14</v>
      </c>
      <c r="AA29" s="73"/>
      <c r="AB29" s="74">
        <f t="shared" si="2"/>
        <v>78.538266028708122</v>
      </c>
      <c r="AC29" s="74"/>
      <c r="AD29" s="74">
        <f t="shared" si="3"/>
        <v>13.089711004784688</v>
      </c>
      <c r="AE29" s="74"/>
      <c r="AF29" s="21"/>
      <c r="AG29" s="21"/>
      <c r="AH29" s="21"/>
      <c r="AI29" s="75"/>
      <c r="AJ29" s="104"/>
      <c r="AK29" s="73"/>
      <c r="AL29" s="73"/>
      <c r="AM29" s="73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2"/>
    </row>
    <row r="30" spans="2:58" x14ac:dyDescent="0.25">
      <c r="B30" s="20"/>
      <c r="C30" s="47" t="s">
        <v>153</v>
      </c>
      <c r="D30" s="47"/>
      <c r="E30" s="73">
        <v>300</v>
      </c>
      <c r="F30" s="73"/>
      <c r="G30" s="73">
        <v>40</v>
      </c>
      <c r="H30" s="73"/>
      <c r="I30" s="73">
        <v>60</v>
      </c>
      <c r="J30" s="73"/>
      <c r="K30" s="96">
        <f t="shared" si="0"/>
        <v>32</v>
      </c>
      <c r="L30" s="96"/>
      <c r="M30" s="96">
        <f t="shared" si="1"/>
        <v>10.666666666666666</v>
      </c>
      <c r="N30" s="96"/>
      <c r="O30" s="21"/>
      <c r="P30" s="47" t="s">
        <v>195</v>
      </c>
      <c r="Q30" s="47"/>
      <c r="R30" s="73">
        <v>600</v>
      </c>
      <c r="S30" s="73"/>
      <c r="T30" s="73">
        <v>60</v>
      </c>
      <c r="U30" s="73"/>
      <c r="V30" s="73">
        <v>73</v>
      </c>
      <c r="W30" s="73"/>
      <c r="X30" s="73">
        <v>25</v>
      </c>
      <c r="Y30" s="73"/>
      <c r="Z30" s="73">
        <v>14</v>
      </c>
      <c r="AA30" s="73"/>
      <c r="AB30" s="74">
        <f t="shared" si="2"/>
        <v>70.647876243093918</v>
      </c>
      <c r="AC30" s="74"/>
      <c r="AD30" s="74">
        <f t="shared" si="3"/>
        <v>11.774646040515654</v>
      </c>
      <c r="AE30" s="74"/>
      <c r="AF30" s="21"/>
      <c r="AG30" s="21"/>
      <c r="AH30" s="21"/>
      <c r="AI30" s="75"/>
      <c r="AJ30" s="104"/>
      <c r="AK30" s="73"/>
      <c r="AL30" s="73"/>
      <c r="AM30" s="73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2"/>
    </row>
    <row r="31" spans="2:58" x14ac:dyDescent="0.25">
      <c r="B31" s="20"/>
      <c r="C31" s="47" t="s">
        <v>154</v>
      </c>
      <c r="D31" s="47"/>
      <c r="E31" s="73">
        <v>300</v>
      </c>
      <c r="F31" s="73"/>
      <c r="G31" s="73">
        <v>40</v>
      </c>
      <c r="H31" s="73"/>
      <c r="I31" s="73">
        <v>60</v>
      </c>
      <c r="J31" s="73"/>
      <c r="K31" s="96">
        <f t="shared" si="0"/>
        <v>32</v>
      </c>
      <c r="L31" s="96"/>
      <c r="M31" s="96">
        <f t="shared" si="1"/>
        <v>10.666666666666666</v>
      </c>
      <c r="N31" s="96"/>
      <c r="O31" s="21"/>
      <c r="P31" s="47" t="s">
        <v>196</v>
      </c>
      <c r="Q31" s="47"/>
      <c r="R31" s="73">
        <v>600</v>
      </c>
      <c r="S31" s="73"/>
      <c r="T31" s="73">
        <v>60</v>
      </c>
      <c r="U31" s="73"/>
      <c r="V31" s="73">
        <v>73</v>
      </c>
      <c r="W31" s="73"/>
      <c r="X31" s="73">
        <v>25</v>
      </c>
      <c r="Y31" s="73"/>
      <c r="Z31" s="73">
        <v>14</v>
      </c>
      <c r="AA31" s="73"/>
      <c r="AB31" s="74">
        <f t="shared" si="2"/>
        <v>70.647876243093918</v>
      </c>
      <c r="AC31" s="74"/>
      <c r="AD31" s="74">
        <f t="shared" si="3"/>
        <v>11.774646040515654</v>
      </c>
      <c r="AE31" s="74"/>
      <c r="AF31" s="21"/>
      <c r="AG31" s="21"/>
      <c r="AH31" s="21"/>
      <c r="AI31" s="75"/>
      <c r="AJ31" s="104"/>
      <c r="AK31" s="73"/>
      <c r="AL31" s="73"/>
      <c r="AM31" s="73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</row>
    <row r="32" spans="2:58" x14ac:dyDescent="0.25">
      <c r="B32" s="20"/>
      <c r="C32" s="47" t="s">
        <v>155</v>
      </c>
      <c r="D32" s="47"/>
      <c r="E32" s="73">
        <v>300</v>
      </c>
      <c r="F32" s="73"/>
      <c r="G32" s="73">
        <v>40</v>
      </c>
      <c r="H32" s="73"/>
      <c r="I32" s="73">
        <v>60</v>
      </c>
      <c r="J32" s="73"/>
      <c r="K32" s="96">
        <f t="shared" si="0"/>
        <v>32</v>
      </c>
      <c r="L32" s="96"/>
      <c r="M32" s="96">
        <f t="shared" si="1"/>
        <v>10.666666666666666</v>
      </c>
      <c r="N32" s="96"/>
      <c r="O32" s="21"/>
      <c r="P32" s="47" t="s">
        <v>197</v>
      </c>
      <c r="Q32" s="47"/>
      <c r="R32" s="73">
        <v>600</v>
      </c>
      <c r="S32" s="73"/>
      <c r="T32" s="73">
        <v>60</v>
      </c>
      <c r="U32" s="73"/>
      <c r="V32" s="73">
        <v>97</v>
      </c>
      <c r="W32" s="73"/>
      <c r="X32" s="73">
        <v>25</v>
      </c>
      <c r="Y32" s="73"/>
      <c r="Z32" s="73">
        <v>14</v>
      </c>
      <c r="AA32" s="73"/>
      <c r="AB32" s="74">
        <f t="shared" si="2"/>
        <v>78.538266028708122</v>
      </c>
      <c r="AC32" s="74"/>
      <c r="AD32" s="74">
        <f t="shared" si="3"/>
        <v>13.089711004784688</v>
      </c>
      <c r="AE32" s="74"/>
      <c r="AF32" s="21"/>
      <c r="AG32" s="21"/>
      <c r="AH32" s="21"/>
      <c r="AI32" s="75"/>
      <c r="AJ32" s="104"/>
      <c r="AK32" s="47"/>
      <c r="AL32" s="47"/>
      <c r="AM32" s="47"/>
      <c r="AN32" s="21"/>
      <c r="AO32" s="21"/>
      <c r="AP32" s="21" t="s">
        <v>147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</row>
    <row r="33" spans="2:58" x14ac:dyDescent="0.25">
      <c r="B33" s="20"/>
      <c r="C33" s="47" t="s">
        <v>156</v>
      </c>
      <c r="D33" s="47"/>
      <c r="E33" s="73">
        <v>300</v>
      </c>
      <c r="F33" s="73"/>
      <c r="G33" s="73">
        <v>40</v>
      </c>
      <c r="H33" s="73"/>
      <c r="I33" s="73">
        <v>60</v>
      </c>
      <c r="J33" s="73"/>
      <c r="K33" s="96">
        <f t="shared" si="0"/>
        <v>32</v>
      </c>
      <c r="L33" s="96"/>
      <c r="M33" s="96">
        <f t="shared" si="1"/>
        <v>10.666666666666666</v>
      </c>
      <c r="N33" s="96"/>
      <c r="O33" s="21"/>
      <c r="P33" s="47" t="s">
        <v>198</v>
      </c>
      <c r="Q33" s="47"/>
      <c r="R33" s="73">
        <v>600</v>
      </c>
      <c r="S33" s="73"/>
      <c r="T33" s="73">
        <v>60</v>
      </c>
      <c r="U33" s="73"/>
      <c r="V33" s="73">
        <v>73</v>
      </c>
      <c r="W33" s="73"/>
      <c r="X33" s="73">
        <v>25</v>
      </c>
      <c r="Y33" s="73"/>
      <c r="Z33" s="73">
        <v>14</v>
      </c>
      <c r="AA33" s="73"/>
      <c r="AB33" s="74">
        <f t="shared" si="2"/>
        <v>70.647876243093918</v>
      </c>
      <c r="AC33" s="74"/>
      <c r="AD33" s="74">
        <f t="shared" si="3"/>
        <v>11.774646040515654</v>
      </c>
      <c r="AE33" s="74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 t="s">
        <v>140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2"/>
    </row>
    <row r="34" spans="2:58" x14ac:dyDescent="0.25">
      <c r="B34" s="20"/>
      <c r="C34" s="47" t="s">
        <v>157</v>
      </c>
      <c r="D34" s="47"/>
      <c r="E34" s="73">
        <v>300</v>
      </c>
      <c r="F34" s="73"/>
      <c r="G34" s="73">
        <v>40</v>
      </c>
      <c r="H34" s="73"/>
      <c r="I34" s="73">
        <v>60</v>
      </c>
      <c r="J34" s="73"/>
      <c r="K34" s="96">
        <f t="shared" si="0"/>
        <v>32</v>
      </c>
      <c r="L34" s="96"/>
      <c r="M34" s="96">
        <f t="shared" si="1"/>
        <v>10.666666666666666</v>
      </c>
      <c r="N34" s="96"/>
      <c r="O34" s="21"/>
      <c r="P34" s="73" t="s">
        <v>92</v>
      </c>
      <c r="Q34" s="73"/>
      <c r="R34" s="73">
        <v>600</v>
      </c>
      <c r="S34" s="73"/>
      <c r="T34" s="73">
        <v>60</v>
      </c>
      <c r="U34" s="73"/>
      <c r="V34" s="47">
        <v>73</v>
      </c>
      <c r="W34" s="47"/>
      <c r="X34" s="73">
        <v>25</v>
      </c>
      <c r="Y34" s="73"/>
      <c r="Z34" s="73">
        <v>14</v>
      </c>
      <c r="AA34" s="73"/>
      <c r="AB34" s="74">
        <f t="shared" si="2"/>
        <v>70.647876243093918</v>
      </c>
      <c r="AC34" s="74"/>
      <c r="AD34" s="74">
        <f t="shared" si="3"/>
        <v>11.774646040515654</v>
      </c>
      <c r="AE34" s="74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</row>
    <row r="35" spans="2:58" x14ac:dyDescent="0.25">
      <c r="B35" s="20"/>
      <c r="C35" s="47" t="s">
        <v>158</v>
      </c>
      <c r="D35" s="47"/>
      <c r="E35" s="73">
        <v>300</v>
      </c>
      <c r="F35" s="73"/>
      <c r="G35" s="73">
        <v>40</v>
      </c>
      <c r="H35" s="73"/>
      <c r="I35" s="73">
        <v>60</v>
      </c>
      <c r="J35" s="73"/>
      <c r="K35" s="96">
        <f t="shared" si="0"/>
        <v>32</v>
      </c>
      <c r="L35" s="96"/>
      <c r="M35" s="96">
        <f t="shared" si="1"/>
        <v>10.666666666666666</v>
      </c>
      <c r="N35" s="96"/>
      <c r="O35" s="21"/>
      <c r="P35" s="73" t="s">
        <v>97</v>
      </c>
      <c r="Q35" s="73"/>
      <c r="R35" s="73">
        <v>600</v>
      </c>
      <c r="S35" s="73"/>
      <c r="T35" s="73">
        <v>60</v>
      </c>
      <c r="U35" s="73"/>
      <c r="V35" s="73">
        <v>97</v>
      </c>
      <c r="W35" s="73"/>
      <c r="X35" s="73">
        <v>25</v>
      </c>
      <c r="Y35" s="73"/>
      <c r="Z35" s="73">
        <v>14</v>
      </c>
      <c r="AA35" s="73"/>
      <c r="AB35" s="74">
        <f t="shared" si="2"/>
        <v>78.538266028708122</v>
      </c>
      <c r="AC35" s="74"/>
      <c r="AD35" s="74">
        <f t="shared" si="3"/>
        <v>13.089711004784688</v>
      </c>
      <c r="AE35" s="74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</row>
    <row r="36" spans="2:58" x14ac:dyDescent="0.25">
      <c r="B36" s="20"/>
      <c r="C36" s="47" t="s">
        <v>159</v>
      </c>
      <c r="D36" s="47"/>
      <c r="E36" s="73">
        <v>300</v>
      </c>
      <c r="F36" s="73"/>
      <c r="G36" s="73">
        <v>40</v>
      </c>
      <c r="H36" s="73"/>
      <c r="I36" s="73">
        <v>60</v>
      </c>
      <c r="J36" s="73"/>
      <c r="K36" s="96">
        <f t="shared" si="0"/>
        <v>32</v>
      </c>
      <c r="L36" s="96"/>
      <c r="M36" s="96">
        <f t="shared" si="1"/>
        <v>10.666666666666666</v>
      </c>
      <c r="N36" s="96"/>
      <c r="O36" s="21"/>
      <c r="P36" s="73" t="s">
        <v>88</v>
      </c>
      <c r="Q36" s="73"/>
      <c r="R36" s="73">
        <v>600</v>
      </c>
      <c r="S36" s="73"/>
      <c r="T36" s="73">
        <v>60</v>
      </c>
      <c r="U36" s="73"/>
      <c r="V36" s="73">
        <v>73</v>
      </c>
      <c r="W36" s="73"/>
      <c r="X36" s="73">
        <v>25</v>
      </c>
      <c r="Y36" s="73"/>
      <c r="Z36" s="73">
        <v>14</v>
      </c>
      <c r="AA36" s="73"/>
      <c r="AB36" s="74">
        <f t="shared" si="2"/>
        <v>70.647876243093918</v>
      </c>
      <c r="AC36" s="74"/>
      <c r="AD36" s="74">
        <f t="shared" si="3"/>
        <v>11.774646040515654</v>
      </c>
      <c r="AE36" s="74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</row>
    <row r="37" spans="2:58" x14ac:dyDescent="0.25">
      <c r="B37" s="20"/>
      <c r="C37" s="47" t="s">
        <v>160</v>
      </c>
      <c r="D37" s="47"/>
      <c r="E37" s="73">
        <v>300</v>
      </c>
      <c r="F37" s="73"/>
      <c r="G37" s="73">
        <v>40</v>
      </c>
      <c r="H37" s="73"/>
      <c r="I37" s="73">
        <v>60</v>
      </c>
      <c r="J37" s="73"/>
      <c r="K37" s="96">
        <f t="shared" si="0"/>
        <v>32</v>
      </c>
      <c r="L37" s="96"/>
      <c r="M37" s="96">
        <f t="shared" si="1"/>
        <v>10.666666666666666</v>
      </c>
      <c r="N37" s="96"/>
      <c r="O37" s="21"/>
      <c r="P37" s="73" t="s">
        <v>95</v>
      </c>
      <c r="Q37" s="73"/>
      <c r="R37" s="73">
        <v>600</v>
      </c>
      <c r="S37" s="73"/>
      <c r="T37" s="73">
        <v>60</v>
      </c>
      <c r="U37" s="73"/>
      <c r="V37" s="73">
        <v>73</v>
      </c>
      <c r="W37" s="73"/>
      <c r="X37" s="73">
        <v>25</v>
      </c>
      <c r="Y37" s="73"/>
      <c r="Z37" s="73">
        <v>14</v>
      </c>
      <c r="AA37" s="73"/>
      <c r="AB37" s="74">
        <f t="shared" si="2"/>
        <v>70.647876243093918</v>
      </c>
      <c r="AC37" s="74"/>
      <c r="AD37" s="74">
        <f t="shared" si="3"/>
        <v>11.774646040515654</v>
      </c>
      <c r="AE37" s="74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2"/>
    </row>
    <row r="38" spans="2:58" x14ac:dyDescent="0.25">
      <c r="B38" s="20"/>
      <c r="C38" s="47" t="s">
        <v>161</v>
      </c>
      <c r="D38" s="47"/>
      <c r="E38" s="73">
        <v>300</v>
      </c>
      <c r="F38" s="73"/>
      <c r="G38" s="73">
        <v>40</v>
      </c>
      <c r="H38" s="73"/>
      <c r="I38" s="73">
        <v>60</v>
      </c>
      <c r="J38" s="73"/>
      <c r="K38" s="96">
        <f t="shared" si="0"/>
        <v>32</v>
      </c>
      <c r="L38" s="96"/>
      <c r="M38" s="96">
        <f t="shared" si="1"/>
        <v>10.666666666666666</v>
      </c>
      <c r="N38" s="96"/>
      <c r="O38" s="21"/>
      <c r="P38" s="73" t="s">
        <v>93</v>
      </c>
      <c r="Q38" s="73"/>
      <c r="R38" s="73">
        <v>600</v>
      </c>
      <c r="S38" s="73"/>
      <c r="T38" s="73">
        <v>60</v>
      </c>
      <c r="U38" s="73"/>
      <c r="V38" s="73">
        <v>97</v>
      </c>
      <c r="W38" s="73"/>
      <c r="X38" s="73">
        <v>25</v>
      </c>
      <c r="Y38" s="73"/>
      <c r="Z38" s="73">
        <v>14</v>
      </c>
      <c r="AA38" s="73"/>
      <c r="AB38" s="74">
        <f t="shared" si="2"/>
        <v>78.538266028708122</v>
      </c>
      <c r="AC38" s="74"/>
      <c r="AD38" s="74">
        <f t="shared" si="3"/>
        <v>13.089711004784688</v>
      </c>
      <c r="AE38" s="74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</row>
    <row r="39" spans="2:58" x14ac:dyDescent="0.25">
      <c r="B39" s="20"/>
      <c r="C39" s="47" t="s">
        <v>162</v>
      </c>
      <c r="D39" s="47"/>
      <c r="E39" s="73">
        <v>300</v>
      </c>
      <c r="F39" s="73"/>
      <c r="G39" s="73">
        <v>40</v>
      </c>
      <c r="H39" s="73"/>
      <c r="I39" s="73">
        <v>60</v>
      </c>
      <c r="J39" s="73"/>
      <c r="K39" s="96">
        <f t="shared" si="0"/>
        <v>32</v>
      </c>
      <c r="L39" s="96"/>
      <c r="M39" s="96">
        <f t="shared" si="1"/>
        <v>10.666666666666666</v>
      </c>
      <c r="N39" s="96"/>
      <c r="O39" s="21"/>
      <c r="P39" s="73" t="s">
        <v>89</v>
      </c>
      <c r="Q39" s="73"/>
      <c r="R39" s="73">
        <v>600</v>
      </c>
      <c r="S39" s="73"/>
      <c r="T39" s="73">
        <v>60</v>
      </c>
      <c r="U39" s="73"/>
      <c r="V39" s="73">
        <v>73</v>
      </c>
      <c r="W39" s="73"/>
      <c r="X39" s="73">
        <v>25</v>
      </c>
      <c r="Y39" s="73"/>
      <c r="Z39" s="73">
        <v>14</v>
      </c>
      <c r="AA39" s="73"/>
      <c r="AB39" s="74">
        <f t="shared" si="2"/>
        <v>70.647876243093918</v>
      </c>
      <c r="AC39" s="74"/>
      <c r="AD39" s="74">
        <f t="shared" si="3"/>
        <v>11.774646040515654</v>
      </c>
      <c r="AE39" s="74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2"/>
    </row>
    <row r="40" spans="2:58" x14ac:dyDescent="0.25">
      <c r="B40" s="20"/>
      <c r="C40" s="73" t="s">
        <v>50</v>
      </c>
      <c r="D40" s="73"/>
      <c r="E40" s="73">
        <v>450</v>
      </c>
      <c r="F40" s="73"/>
      <c r="G40" s="73">
        <v>50</v>
      </c>
      <c r="H40" s="73"/>
      <c r="I40" s="73">
        <v>30</v>
      </c>
      <c r="J40" s="73"/>
      <c r="K40" s="96">
        <f t="shared" si="0"/>
        <v>31.25</v>
      </c>
      <c r="L40" s="96"/>
      <c r="M40" s="96">
        <f t="shared" si="1"/>
        <v>6.9444444444444446</v>
      </c>
      <c r="N40" s="96"/>
      <c r="O40" s="21"/>
      <c r="P40" s="73" t="s">
        <v>94</v>
      </c>
      <c r="Q40" s="73"/>
      <c r="R40" s="73">
        <v>600</v>
      </c>
      <c r="S40" s="73"/>
      <c r="T40" s="73">
        <v>60</v>
      </c>
      <c r="U40" s="73"/>
      <c r="V40" s="47">
        <v>73</v>
      </c>
      <c r="W40" s="47"/>
      <c r="X40" s="73">
        <v>25</v>
      </c>
      <c r="Y40" s="73"/>
      <c r="Z40" s="73">
        <v>14</v>
      </c>
      <c r="AA40" s="73"/>
      <c r="AB40" s="74">
        <f t="shared" si="2"/>
        <v>70.647876243093918</v>
      </c>
      <c r="AC40" s="74"/>
      <c r="AD40" s="74">
        <f t="shared" si="3"/>
        <v>11.774646040515654</v>
      </c>
      <c r="AE40" s="74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2"/>
    </row>
    <row r="41" spans="2:58" x14ac:dyDescent="0.25">
      <c r="B41" s="20"/>
      <c r="C41" s="73" t="s">
        <v>51</v>
      </c>
      <c r="D41" s="73"/>
      <c r="E41" s="73">
        <v>450</v>
      </c>
      <c r="F41" s="73"/>
      <c r="G41" s="73">
        <v>50</v>
      </c>
      <c r="H41" s="73"/>
      <c r="I41" s="73">
        <v>30</v>
      </c>
      <c r="J41" s="73"/>
      <c r="K41" s="96">
        <f t="shared" si="0"/>
        <v>31.25</v>
      </c>
      <c r="L41" s="96"/>
      <c r="M41" s="96">
        <f t="shared" si="1"/>
        <v>6.9444444444444446</v>
      </c>
      <c r="N41" s="96"/>
      <c r="O41" s="21"/>
      <c r="P41" s="73" t="s">
        <v>90</v>
      </c>
      <c r="Q41" s="73"/>
      <c r="R41" s="73">
        <v>600</v>
      </c>
      <c r="S41" s="73"/>
      <c r="T41" s="73">
        <v>60</v>
      </c>
      <c r="U41" s="73"/>
      <c r="V41" s="73">
        <v>97</v>
      </c>
      <c r="W41" s="73"/>
      <c r="X41" s="73">
        <v>25</v>
      </c>
      <c r="Y41" s="73"/>
      <c r="Z41" s="73">
        <v>14</v>
      </c>
      <c r="AA41" s="73"/>
      <c r="AB41" s="74">
        <f t="shared" si="2"/>
        <v>78.538266028708122</v>
      </c>
      <c r="AC41" s="74"/>
      <c r="AD41" s="74">
        <f t="shared" si="3"/>
        <v>13.089711004784688</v>
      </c>
      <c r="AE41" s="74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</row>
    <row r="42" spans="2:58" x14ac:dyDescent="0.25">
      <c r="B42" s="20"/>
      <c r="C42" s="73" t="s">
        <v>52</v>
      </c>
      <c r="D42" s="73"/>
      <c r="E42" s="73">
        <v>450</v>
      </c>
      <c r="F42" s="73"/>
      <c r="G42" s="73">
        <v>50</v>
      </c>
      <c r="H42" s="73"/>
      <c r="I42" s="73">
        <v>30</v>
      </c>
      <c r="J42" s="73"/>
      <c r="K42" s="96">
        <f t="shared" si="0"/>
        <v>31.25</v>
      </c>
      <c r="L42" s="96"/>
      <c r="M42" s="96">
        <f t="shared" si="1"/>
        <v>6.9444444444444446</v>
      </c>
      <c r="N42" s="96"/>
      <c r="O42" s="21"/>
      <c r="P42" s="73" t="s">
        <v>91</v>
      </c>
      <c r="Q42" s="73"/>
      <c r="R42" s="73">
        <v>600</v>
      </c>
      <c r="S42" s="73"/>
      <c r="T42" s="73">
        <v>60</v>
      </c>
      <c r="U42" s="73"/>
      <c r="V42" s="73">
        <v>73</v>
      </c>
      <c r="W42" s="73"/>
      <c r="X42" s="73">
        <v>25</v>
      </c>
      <c r="Y42" s="73"/>
      <c r="Z42" s="73">
        <v>14</v>
      </c>
      <c r="AA42" s="73"/>
      <c r="AB42" s="74">
        <f t="shared" si="2"/>
        <v>70.647876243093918</v>
      </c>
      <c r="AC42" s="74"/>
      <c r="AD42" s="74">
        <f t="shared" si="3"/>
        <v>11.774646040515654</v>
      </c>
      <c r="AE42" s="7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</row>
    <row r="43" spans="2:58" x14ac:dyDescent="0.25">
      <c r="B43" s="20"/>
      <c r="C43" s="73" t="s">
        <v>53</v>
      </c>
      <c r="D43" s="73"/>
      <c r="E43" s="73">
        <v>450</v>
      </c>
      <c r="F43" s="73"/>
      <c r="G43" s="73">
        <v>50</v>
      </c>
      <c r="H43" s="73"/>
      <c r="I43" s="73">
        <v>30</v>
      </c>
      <c r="J43" s="73"/>
      <c r="K43" s="96">
        <f t="shared" si="0"/>
        <v>31.25</v>
      </c>
      <c r="L43" s="96"/>
      <c r="M43" s="96">
        <f t="shared" si="1"/>
        <v>6.9444444444444446</v>
      </c>
      <c r="N43" s="96"/>
      <c r="O43" s="21"/>
      <c r="P43" s="73" t="s">
        <v>96</v>
      </c>
      <c r="Q43" s="73"/>
      <c r="R43" s="73">
        <v>600</v>
      </c>
      <c r="S43" s="73"/>
      <c r="T43" s="73">
        <v>60</v>
      </c>
      <c r="U43" s="73"/>
      <c r="V43" s="73">
        <v>73</v>
      </c>
      <c r="W43" s="73"/>
      <c r="X43" s="73">
        <v>25</v>
      </c>
      <c r="Y43" s="73"/>
      <c r="Z43" s="73">
        <v>14</v>
      </c>
      <c r="AA43" s="73"/>
      <c r="AB43" s="74">
        <f t="shared" si="2"/>
        <v>70.647876243093918</v>
      </c>
      <c r="AC43" s="74"/>
      <c r="AD43" s="74">
        <f t="shared" si="3"/>
        <v>11.774646040515654</v>
      </c>
      <c r="AE43" s="74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</row>
    <row r="44" spans="2:58" x14ac:dyDescent="0.25">
      <c r="B44" s="20"/>
      <c r="C44" s="73" t="s">
        <v>54</v>
      </c>
      <c r="D44" s="73"/>
      <c r="E44" s="73">
        <v>450</v>
      </c>
      <c r="F44" s="73"/>
      <c r="G44" s="73">
        <v>50</v>
      </c>
      <c r="H44" s="73"/>
      <c r="I44" s="73">
        <v>30</v>
      </c>
      <c r="J44" s="73"/>
      <c r="K44" s="96">
        <f t="shared" si="0"/>
        <v>31.25</v>
      </c>
      <c r="L44" s="96"/>
      <c r="M44" s="96">
        <f t="shared" si="1"/>
        <v>6.9444444444444446</v>
      </c>
      <c r="N44" s="96"/>
      <c r="O44" s="21"/>
      <c r="P44" s="73" t="s">
        <v>199</v>
      </c>
      <c r="Q44" s="73"/>
      <c r="R44" s="73">
        <v>600</v>
      </c>
      <c r="S44" s="73"/>
      <c r="T44" s="73">
        <v>60</v>
      </c>
      <c r="U44" s="73"/>
      <c r="V44" s="73">
        <v>97</v>
      </c>
      <c r="W44" s="73"/>
      <c r="X44" s="73">
        <v>25</v>
      </c>
      <c r="Y44" s="73"/>
      <c r="Z44" s="73">
        <v>14</v>
      </c>
      <c r="AA44" s="73"/>
      <c r="AB44" s="74">
        <f t="shared" si="2"/>
        <v>78.538266028708122</v>
      </c>
      <c r="AC44" s="74"/>
      <c r="AD44" s="74">
        <f t="shared" si="3"/>
        <v>13.089711004784688</v>
      </c>
      <c r="AE44" s="74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</row>
    <row r="45" spans="2:58" x14ac:dyDescent="0.25">
      <c r="B45" s="20"/>
      <c r="C45" s="73" t="s">
        <v>55</v>
      </c>
      <c r="D45" s="73"/>
      <c r="E45" s="73">
        <v>450</v>
      </c>
      <c r="F45" s="73"/>
      <c r="G45" s="73">
        <v>50</v>
      </c>
      <c r="H45" s="73"/>
      <c r="I45" s="73">
        <v>30</v>
      </c>
      <c r="J45" s="73"/>
      <c r="K45" s="96">
        <f t="shared" si="0"/>
        <v>31.25</v>
      </c>
      <c r="L45" s="96"/>
      <c r="M45" s="96">
        <f t="shared" si="1"/>
        <v>6.9444444444444446</v>
      </c>
      <c r="N45" s="96"/>
      <c r="O45" s="21"/>
      <c r="P45" s="73" t="s">
        <v>200</v>
      </c>
      <c r="Q45" s="73"/>
      <c r="R45" s="73">
        <v>600</v>
      </c>
      <c r="S45" s="73"/>
      <c r="T45" s="73">
        <v>60</v>
      </c>
      <c r="U45" s="73"/>
      <c r="V45" s="73">
        <v>73</v>
      </c>
      <c r="W45" s="73"/>
      <c r="X45" s="73">
        <v>25</v>
      </c>
      <c r="Y45" s="73"/>
      <c r="Z45" s="73">
        <v>14</v>
      </c>
      <c r="AA45" s="73"/>
      <c r="AB45" s="74">
        <f t="shared" si="2"/>
        <v>70.647876243093918</v>
      </c>
      <c r="AC45" s="74"/>
      <c r="AD45" s="74">
        <f t="shared" si="3"/>
        <v>11.774646040515654</v>
      </c>
      <c r="AE45" s="74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2"/>
    </row>
    <row r="46" spans="2:58" x14ac:dyDescent="0.25">
      <c r="B46" s="20"/>
      <c r="C46" s="73" t="s">
        <v>56</v>
      </c>
      <c r="D46" s="73"/>
      <c r="E46" s="73">
        <v>450</v>
      </c>
      <c r="F46" s="73"/>
      <c r="G46" s="73">
        <v>50</v>
      </c>
      <c r="H46" s="73"/>
      <c r="I46" s="73">
        <v>30</v>
      </c>
      <c r="J46" s="73"/>
      <c r="K46" s="96">
        <f t="shared" si="0"/>
        <v>31.25</v>
      </c>
      <c r="L46" s="96"/>
      <c r="M46" s="96">
        <f t="shared" si="1"/>
        <v>6.9444444444444446</v>
      </c>
      <c r="N46" s="96"/>
      <c r="O46" s="21"/>
      <c r="P46" s="73" t="s">
        <v>201</v>
      </c>
      <c r="Q46" s="73"/>
      <c r="R46" s="73">
        <v>600</v>
      </c>
      <c r="S46" s="73"/>
      <c r="T46" s="73">
        <v>60</v>
      </c>
      <c r="U46" s="73"/>
      <c r="V46" s="47">
        <v>73</v>
      </c>
      <c r="W46" s="47"/>
      <c r="X46" s="73">
        <v>25</v>
      </c>
      <c r="Y46" s="73"/>
      <c r="Z46" s="73">
        <v>14</v>
      </c>
      <c r="AA46" s="73"/>
      <c r="AB46" s="74">
        <f t="shared" si="2"/>
        <v>70.647876243093918</v>
      </c>
      <c r="AC46" s="74"/>
      <c r="AD46" s="74">
        <f t="shared" si="3"/>
        <v>11.774646040515654</v>
      </c>
      <c r="AE46" s="74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2"/>
    </row>
    <row r="47" spans="2:58" x14ac:dyDescent="0.25">
      <c r="B47" s="20"/>
      <c r="C47" s="73" t="s">
        <v>57</v>
      </c>
      <c r="D47" s="73"/>
      <c r="E47" s="73">
        <v>450</v>
      </c>
      <c r="F47" s="73"/>
      <c r="G47" s="73">
        <v>50</v>
      </c>
      <c r="H47" s="73"/>
      <c r="I47" s="73">
        <v>30</v>
      </c>
      <c r="J47" s="73"/>
      <c r="K47" s="96">
        <f t="shared" si="0"/>
        <v>31.25</v>
      </c>
      <c r="L47" s="96"/>
      <c r="M47" s="96">
        <f t="shared" si="1"/>
        <v>6.9444444444444446</v>
      </c>
      <c r="N47" s="96"/>
      <c r="O47" s="21"/>
      <c r="P47" s="73" t="s">
        <v>202</v>
      </c>
      <c r="Q47" s="73"/>
      <c r="R47" s="73">
        <v>600</v>
      </c>
      <c r="S47" s="73"/>
      <c r="T47" s="73">
        <v>60</v>
      </c>
      <c r="U47" s="73"/>
      <c r="V47" s="73">
        <v>97</v>
      </c>
      <c r="W47" s="73"/>
      <c r="X47" s="73">
        <v>25</v>
      </c>
      <c r="Y47" s="73"/>
      <c r="Z47" s="73">
        <v>14</v>
      </c>
      <c r="AA47" s="73"/>
      <c r="AB47" s="74">
        <f t="shared" si="2"/>
        <v>78.538266028708122</v>
      </c>
      <c r="AC47" s="74"/>
      <c r="AD47" s="74">
        <f t="shared" si="3"/>
        <v>13.089711004784688</v>
      </c>
      <c r="AE47" s="74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2"/>
    </row>
    <row r="48" spans="2:58" x14ac:dyDescent="0.25">
      <c r="B48" s="20"/>
      <c r="C48" s="73" t="s">
        <v>58</v>
      </c>
      <c r="D48" s="73"/>
      <c r="E48" s="73">
        <v>450</v>
      </c>
      <c r="F48" s="73"/>
      <c r="G48" s="73">
        <v>50</v>
      </c>
      <c r="H48" s="73"/>
      <c r="I48" s="73">
        <v>30</v>
      </c>
      <c r="J48" s="73"/>
      <c r="K48" s="96">
        <f t="shared" si="0"/>
        <v>31.25</v>
      </c>
      <c r="L48" s="96"/>
      <c r="M48" s="96">
        <f t="shared" si="1"/>
        <v>6.9444444444444446</v>
      </c>
      <c r="N48" s="96"/>
      <c r="O48" s="21"/>
      <c r="P48" s="73" t="s">
        <v>203</v>
      </c>
      <c r="Q48" s="73"/>
      <c r="R48" s="73">
        <v>600</v>
      </c>
      <c r="S48" s="73"/>
      <c r="T48" s="73">
        <v>60</v>
      </c>
      <c r="U48" s="73"/>
      <c r="V48" s="73">
        <v>73</v>
      </c>
      <c r="W48" s="73"/>
      <c r="X48" s="73">
        <v>25</v>
      </c>
      <c r="Y48" s="73"/>
      <c r="Z48" s="73">
        <v>14</v>
      </c>
      <c r="AA48" s="73"/>
      <c r="AB48" s="74">
        <f t="shared" si="2"/>
        <v>70.647876243093918</v>
      </c>
      <c r="AC48" s="74"/>
      <c r="AD48" s="74">
        <f t="shared" si="3"/>
        <v>11.774646040515654</v>
      </c>
      <c r="AE48" s="74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</row>
    <row r="49" spans="2:58" x14ac:dyDescent="0.25">
      <c r="B49" s="20"/>
      <c r="C49" s="73" t="s">
        <v>59</v>
      </c>
      <c r="D49" s="73"/>
      <c r="E49" s="73">
        <v>450</v>
      </c>
      <c r="F49" s="73"/>
      <c r="G49" s="73">
        <v>50</v>
      </c>
      <c r="H49" s="73"/>
      <c r="I49" s="73">
        <v>30</v>
      </c>
      <c r="J49" s="73"/>
      <c r="K49" s="96">
        <f t="shared" si="0"/>
        <v>31.25</v>
      </c>
      <c r="L49" s="96"/>
      <c r="M49" s="96">
        <f t="shared" si="1"/>
        <v>6.9444444444444446</v>
      </c>
      <c r="N49" s="96"/>
      <c r="O49" s="21"/>
      <c r="P49" s="73" t="s">
        <v>204</v>
      </c>
      <c r="Q49" s="73"/>
      <c r="R49" s="73">
        <v>600</v>
      </c>
      <c r="S49" s="73"/>
      <c r="T49" s="73">
        <v>60</v>
      </c>
      <c r="U49" s="73"/>
      <c r="V49" s="73">
        <v>73</v>
      </c>
      <c r="W49" s="73"/>
      <c r="X49" s="73">
        <v>25</v>
      </c>
      <c r="Y49" s="73"/>
      <c r="Z49" s="73">
        <v>14</v>
      </c>
      <c r="AA49" s="73"/>
      <c r="AB49" s="74">
        <f t="shared" si="2"/>
        <v>70.647876243093918</v>
      </c>
      <c r="AC49" s="74"/>
      <c r="AD49" s="74">
        <f t="shared" si="3"/>
        <v>11.774646040515654</v>
      </c>
      <c r="AE49" s="74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2"/>
    </row>
    <row r="50" spans="2:58" x14ac:dyDescent="0.25">
      <c r="B50" s="20"/>
      <c r="C50" s="73" t="s">
        <v>163</v>
      </c>
      <c r="D50" s="73"/>
      <c r="E50" s="73">
        <v>450</v>
      </c>
      <c r="F50" s="73"/>
      <c r="G50" s="73">
        <v>50</v>
      </c>
      <c r="H50" s="73"/>
      <c r="I50" s="73">
        <v>30</v>
      </c>
      <c r="J50" s="73"/>
      <c r="K50" s="96">
        <f t="shared" si="0"/>
        <v>31.25</v>
      </c>
      <c r="L50" s="96"/>
      <c r="M50" s="96">
        <f t="shared" si="1"/>
        <v>6.9444444444444446</v>
      </c>
      <c r="N50" s="96"/>
      <c r="O50" s="21"/>
      <c r="P50" s="73" t="s">
        <v>205</v>
      </c>
      <c r="Q50" s="73"/>
      <c r="R50" s="73">
        <v>600</v>
      </c>
      <c r="S50" s="73"/>
      <c r="T50" s="73">
        <v>60</v>
      </c>
      <c r="U50" s="73"/>
      <c r="V50" s="73">
        <v>97</v>
      </c>
      <c r="W50" s="73"/>
      <c r="X50" s="73">
        <v>25</v>
      </c>
      <c r="Y50" s="73"/>
      <c r="Z50" s="73">
        <v>14</v>
      </c>
      <c r="AA50" s="73"/>
      <c r="AB50" s="74">
        <f t="shared" si="2"/>
        <v>78.538266028708122</v>
      </c>
      <c r="AC50" s="74"/>
      <c r="AD50" s="74">
        <f t="shared" si="3"/>
        <v>13.089711004784688</v>
      </c>
      <c r="AE50" s="74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</row>
    <row r="51" spans="2:58" x14ac:dyDescent="0.25">
      <c r="B51" s="20"/>
      <c r="C51" s="73" t="s">
        <v>164</v>
      </c>
      <c r="D51" s="73"/>
      <c r="E51" s="73">
        <v>450</v>
      </c>
      <c r="F51" s="73"/>
      <c r="G51" s="73">
        <v>50</v>
      </c>
      <c r="H51" s="73"/>
      <c r="I51" s="73">
        <v>30</v>
      </c>
      <c r="J51" s="73"/>
      <c r="K51" s="96">
        <f t="shared" si="0"/>
        <v>31.25</v>
      </c>
      <c r="L51" s="96"/>
      <c r="M51" s="96">
        <f t="shared" si="1"/>
        <v>6.9444444444444446</v>
      </c>
      <c r="N51" s="96"/>
      <c r="O51" s="21"/>
      <c r="P51" s="73" t="s">
        <v>206</v>
      </c>
      <c r="Q51" s="73"/>
      <c r="R51" s="73">
        <v>600</v>
      </c>
      <c r="S51" s="73"/>
      <c r="T51" s="73">
        <v>60</v>
      </c>
      <c r="U51" s="73"/>
      <c r="V51" s="73">
        <v>73</v>
      </c>
      <c r="W51" s="73"/>
      <c r="X51" s="73">
        <v>25</v>
      </c>
      <c r="Y51" s="73"/>
      <c r="Z51" s="73">
        <v>14</v>
      </c>
      <c r="AA51" s="73"/>
      <c r="AB51" s="74">
        <f t="shared" si="2"/>
        <v>70.647876243093918</v>
      </c>
      <c r="AC51" s="74"/>
      <c r="AD51" s="74">
        <f t="shared" si="3"/>
        <v>11.774646040515654</v>
      </c>
      <c r="AE51" s="74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</row>
    <row r="52" spans="2:58" x14ac:dyDescent="0.25">
      <c r="B52" s="20"/>
      <c r="C52" s="73" t="s">
        <v>165</v>
      </c>
      <c r="D52" s="73"/>
      <c r="E52" s="73">
        <v>450</v>
      </c>
      <c r="F52" s="73"/>
      <c r="G52" s="73">
        <v>30</v>
      </c>
      <c r="H52" s="73"/>
      <c r="I52" s="73">
        <v>50</v>
      </c>
      <c r="J52" s="73"/>
      <c r="K52" s="96">
        <f t="shared" si="0"/>
        <v>11.25</v>
      </c>
      <c r="L52" s="96"/>
      <c r="M52" s="96">
        <f t="shared" si="1"/>
        <v>2.5</v>
      </c>
      <c r="N52" s="96"/>
      <c r="O52" s="21"/>
      <c r="P52" s="73" t="s">
        <v>70</v>
      </c>
      <c r="Q52" s="73"/>
      <c r="R52" s="73">
        <v>600</v>
      </c>
      <c r="S52" s="73"/>
      <c r="T52" s="73">
        <v>50</v>
      </c>
      <c r="U52" s="73"/>
      <c r="V52" s="47">
        <v>73</v>
      </c>
      <c r="W52" s="47"/>
      <c r="X52" s="73">
        <v>25</v>
      </c>
      <c r="Y52" s="73"/>
      <c r="Z52" s="73">
        <v>16</v>
      </c>
      <c r="AA52" s="73"/>
      <c r="AB52" s="74">
        <f t="shared" si="2"/>
        <v>41.428332276181038</v>
      </c>
      <c r="AC52" s="74"/>
      <c r="AD52" s="74">
        <f t="shared" si="3"/>
        <v>6.904722046030173</v>
      </c>
      <c r="AE52" s="74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2"/>
    </row>
    <row r="53" spans="2:58" x14ac:dyDescent="0.25">
      <c r="B53" s="20"/>
      <c r="C53" s="73" t="s">
        <v>166</v>
      </c>
      <c r="D53" s="73"/>
      <c r="E53" s="73">
        <v>450</v>
      </c>
      <c r="F53" s="73"/>
      <c r="G53" s="73">
        <v>30</v>
      </c>
      <c r="H53" s="73"/>
      <c r="I53" s="73">
        <v>50</v>
      </c>
      <c r="J53" s="73"/>
      <c r="K53" s="96">
        <f t="shared" si="0"/>
        <v>11.25</v>
      </c>
      <c r="L53" s="96"/>
      <c r="M53" s="96">
        <f t="shared" si="1"/>
        <v>2.5</v>
      </c>
      <c r="N53" s="96"/>
      <c r="O53" s="21"/>
      <c r="P53" s="73" t="s">
        <v>71</v>
      </c>
      <c r="Q53" s="73"/>
      <c r="R53" s="73">
        <v>600</v>
      </c>
      <c r="S53" s="73"/>
      <c r="T53" s="73">
        <v>50</v>
      </c>
      <c r="U53" s="73"/>
      <c r="V53" s="73">
        <v>97</v>
      </c>
      <c r="W53" s="73"/>
      <c r="X53" s="73">
        <v>25</v>
      </c>
      <c r="Y53" s="73"/>
      <c r="Z53" s="73">
        <v>16</v>
      </c>
      <c r="AA53" s="73"/>
      <c r="AB53" s="74">
        <f t="shared" si="2"/>
        <v>45.824828698306959</v>
      </c>
      <c r="AC53" s="74"/>
      <c r="AD53" s="74">
        <f t="shared" si="3"/>
        <v>7.6374714497178262</v>
      </c>
      <c r="AE53" s="74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</row>
    <row r="54" spans="2:58" x14ac:dyDescent="0.25">
      <c r="B54" s="20"/>
      <c r="C54" s="73" t="s">
        <v>167</v>
      </c>
      <c r="D54" s="73"/>
      <c r="E54" s="73">
        <v>450</v>
      </c>
      <c r="F54" s="73"/>
      <c r="G54" s="73">
        <v>30</v>
      </c>
      <c r="H54" s="73"/>
      <c r="I54" s="73">
        <v>50</v>
      </c>
      <c r="J54" s="73"/>
      <c r="K54" s="96">
        <f t="shared" si="0"/>
        <v>11.25</v>
      </c>
      <c r="L54" s="96"/>
      <c r="M54" s="96">
        <f t="shared" si="1"/>
        <v>2.5</v>
      </c>
      <c r="N54" s="96"/>
      <c r="O54" s="21"/>
      <c r="P54" s="73" t="s">
        <v>72</v>
      </c>
      <c r="Q54" s="73"/>
      <c r="R54" s="73">
        <v>600</v>
      </c>
      <c r="S54" s="73"/>
      <c r="T54" s="73">
        <v>50</v>
      </c>
      <c r="U54" s="73"/>
      <c r="V54" s="73">
        <v>73</v>
      </c>
      <c r="W54" s="73"/>
      <c r="X54" s="73">
        <v>25</v>
      </c>
      <c r="Y54" s="73"/>
      <c r="Z54" s="73">
        <v>16</v>
      </c>
      <c r="AA54" s="73"/>
      <c r="AB54" s="74">
        <f t="shared" si="2"/>
        <v>41.428332276181038</v>
      </c>
      <c r="AC54" s="74"/>
      <c r="AD54" s="74">
        <f t="shared" si="3"/>
        <v>6.904722046030173</v>
      </c>
      <c r="AE54" s="74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2"/>
    </row>
    <row r="55" spans="2:58" x14ac:dyDescent="0.25">
      <c r="B55" s="20"/>
      <c r="C55" s="73" t="s">
        <v>168</v>
      </c>
      <c r="D55" s="73"/>
      <c r="E55" s="73">
        <v>450</v>
      </c>
      <c r="F55" s="73"/>
      <c r="G55" s="73">
        <v>30</v>
      </c>
      <c r="H55" s="73"/>
      <c r="I55" s="73">
        <v>50</v>
      </c>
      <c r="J55" s="73"/>
      <c r="K55" s="96">
        <f t="shared" si="0"/>
        <v>11.25</v>
      </c>
      <c r="L55" s="96"/>
      <c r="M55" s="96">
        <f t="shared" si="1"/>
        <v>2.5</v>
      </c>
      <c r="N55" s="96"/>
      <c r="O55" s="21"/>
      <c r="P55" s="73" t="s">
        <v>73</v>
      </c>
      <c r="Q55" s="73"/>
      <c r="R55" s="73">
        <v>600</v>
      </c>
      <c r="S55" s="73"/>
      <c r="T55" s="73">
        <v>50</v>
      </c>
      <c r="U55" s="73"/>
      <c r="V55" s="73">
        <v>73</v>
      </c>
      <c r="W55" s="73"/>
      <c r="X55" s="73">
        <v>25</v>
      </c>
      <c r="Y55" s="73"/>
      <c r="Z55" s="73">
        <v>16</v>
      </c>
      <c r="AA55" s="73"/>
      <c r="AB55" s="74">
        <f t="shared" si="2"/>
        <v>41.428332276181038</v>
      </c>
      <c r="AC55" s="74"/>
      <c r="AD55" s="74">
        <f t="shared" si="3"/>
        <v>6.904722046030173</v>
      </c>
      <c r="AE55" s="74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</row>
    <row r="56" spans="2:58" x14ac:dyDescent="0.25">
      <c r="B56" s="20"/>
      <c r="C56" s="73" t="s">
        <v>169</v>
      </c>
      <c r="D56" s="73"/>
      <c r="E56" s="73">
        <v>450</v>
      </c>
      <c r="F56" s="73"/>
      <c r="G56" s="73">
        <v>30</v>
      </c>
      <c r="H56" s="73"/>
      <c r="I56" s="73">
        <v>50</v>
      </c>
      <c r="J56" s="73"/>
      <c r="K56" s="96">
        <f t="shared" si="0"/>
        <v>11.25</v>
      </c>
      <c r="L56" s="96"/>
      <c r="M56" s="96">
        <f t="shared" si="1"/>
        <v>2.5</v>
      </c>
      <c r="N56" s="96"/>
      <c r="O56" s="21"/>
      <c r="P56" s="73" t="s">
        <v>74</v>
      </c>
      <c r="Q56" s="73"/>
      <c r="R56" s="73">
        <v>600</v>
      </c>
      <c r="S56" s="73"/>
      <c r="T56" s="73">
        <v>50</v>
      </c>
      <c r="U56" s="73"/>
      <c r="V56" s="73">
        <v>97</v>
      </c>
      <c r="W56" s="73"/>
      <c r="X56" s="73">
        <v>25</v>
      </c>
      <c r="Y56" s="73"/>
      <c r="Z56" s="73">
        <v>16</v>
      </c>
      <c r="AA56" s="73"/>
      <c r="AB56" s="74">
        <f t="shared" si="2"/>
        <v>45.824828698306959</v>
      </c>
      <c r="AC56" s="74"/>
      <c r="AD56" s="74">
        <f t="shared" si="3"/>
        <v>7.6374714497178262</v>
      </c>
      <c r="AE56" s="74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</row>
    <row r="57" spans="2:58" x14ac:dyDescent="0.25">
      <c r="B57" s="20"/>
      <c r="C57" s="73" t="s">
        <v>170</v>
      </c>
      <c r="D57" s="73"/>
      <c r="E57" s="73">
        <v>450</v>
      </c>
      <c r="F57" s="73"/>
      <c r="G57" s="73">
        <v>30</v>
      </c>
      <c r="H57" s="73"/>
      <c r="I57" s="73">
        <v>50</v>
      </c>
      <c r="J57" s="73"/>
      <c r="K57" s="96">
        <f t="shared" si="0"/>
        <v>11.25</v>
      </c>
      <c r="L57" s="96"/>
      <c r="M57" s="96">
        <f t="shared" si="1"/>
        <v>2.5</v>
      </c>
      <c r="N57" s="96"/>
      <c r="O57" s="21"/>
      <c r="P57" s="73" t="s">
        <v>75</v>
      </c>
      <c r="Q57" s="73"/>
      <c r="R57" s="73">
        <v>600</v>
      </c>
      <c r="S57" s="73"/>
      <c r="T57" s="73">
        <v>50</v>
      </c>
      <c r="U57" s="73"/>
      <c r="V57" s="73">
        <v>73</v>
      </c>
      <c r="W57" s="73"/>
      <c r="X57" s="73">
        <v>25</v>
      </c>
      <c r="Y57" s="73"/>
      <c r="Z57" s="73">
        <v>16</v>
      </c>
      <c r="AA57" s="73"/>
      <c r="AB57" s="74">
        <f t="shared" si="2"/>
        <v>41.428332276181038</v>
      </c>
      <c r="AC57" s="74"/>
      <c r="AD57" s="74">
        <f t="shared" si="3"/>
        <v>6.904722046030173</v>
      </c>
      <c r="AE57" s="74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2"/>
    </row>
    <row r="58" spans="2:58" x14ac:dyDescent="0.25">
      <c r="B58" s="20"/>
      <c r="C58" s="73" t="s">
        <v>171</v>
      </c>
      <c r="D58" s="73"/>
      <c r="E58" s="73">
        <v>450</v>
      </c>
      <c r="F58" s="73"/>
      <c r="G58" s="73">
        <v>30</v>
      </c>
      <c r="H58" s="73"/>
      <c r="I58" s="73">
        <v>50</v>
      </c>
      <c r="J58" s="73"/>
      <c r="K58" s="96">
        <f t="shared" si="0"/>
        <v>11.25</v>
      </c>
      <c r="L58" s="96"/>
      <c r="M58" s="96">
        <f t="shared" si="1"/>
        <v>2.5</v>
      </c>
      <c r="N58" s="96"/>
      <c r="O58" s="21"/>
      <c r="P58" s="73" t="s">
        <v>76</v>
      </c>
      <c r="Q58" s="73"/>
      <c r="R58" s="73">
        <v>600</v>
      </c>
      <c r="S58" s="73"/>
      <c r="T58" s="73">
        <v>50</v>
      </c>
      <c r="U58" s="73"/>
      <c r="V58" s="47">
        <v>73</v>
      </c>
      <c r="W58" s="47"/>
      <c r="X58" s="73">
        <v>25</v>
      </c>
      <c r="Y58" s="73"/>
      <c r="Z58" s="73">
        <v>16</v>
      </c>
      <c r="AA58" s="73"/>
      <c r="AB58" s="74">
        <f t="shared" si="2"/>
        <v>41.428332276181038</v>
      </c>
      <c r="AC58" s="74"/>
      <c r="AD58" s="74">
        <f t="shared" si="3"/>
        <v>6.904722046030173</v>
      </c>
      <c r="AE58" s="74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2"/>
    </row>
    <row r="59" spans="2:58" x14ac:dyDescent="0.25">
      <c r="B59" s="20"/>
      <c r="C59" s="73" t="s">
        <v>172</v>
      </c>
      <c r="D59" s="73"/>
      <c r="E59" s="73">
        <v>450</v>
      </c>
      <c r="F59" s="73"/>
      <c r="G59" s="73">
        <v>30</v>
      </c>
      <c r="H59" s="73"/>
      <c r="I59" s="73">
        <v>50</v>
      </c>
      <c r="J59" s="73"/>
      <c r="K59" s="96">
        <f t="shared" si="0"/>
        <v>11.25</v>
      </c>
      <c r="L59" s="96"/>
      <c r="M59" s="96">
        <f t="shared" si="1"/>
        <v>2.5</v>
      </c>
      <c r="N59" s="96"/>
      <c r="O59" s="21"/>
      <c r="P59" s="73" t="s">
        <v>77</v>
      </c>
      <c r="Q59" s="73"/>
      <c r="R59" s="73">
        <v>600</v>
      </c>
      <c r="S59" s="73"/>
      <c r="T59" s="73">
        <v>50</v>
      </c>
      <c r="U59" s="73"/>
      <c r="V59" s="73">
        <v>97</v>
      </c>
      <c r="W59" s="73"/>
      <c r="X59" s="73">
        <v>25</v>
      </c>
      <c r="Y59" s="73"/>
      <c r="Z59" s="73">
        <v>16</v>
      </c>
      <c r="AA59" s="73"/>
      <c r="AB59" s="74">
        <f t="shared" si="2"/>
        <v>45.824828698306959</v>
      </c>
      <c r="AC59" s="74"/>
      <c r="AD59" s="74">
        <f t="shared" si="3"/>
        <v>7.6374714497178262</v>
      </c>
      <c r="AE59" s="74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2"/>
    </row>
    <row r="60" spans="2:58" x14ac:dyDescent="0.25">
      <c r="B60" s="20"/>
      <c r="C60" s="73" t="s">
        <v>173</v>
      </c>
      <c r="D60" s="73"/>
      <c r="E60" s="73">
        <v>450</v>
      </c>
      <c r="F60" s="73"/>
      <c r="G60" s="73">
        <v>30</v>
      </c>
      <c r="H60" s="73"/>
      <c r="I60" s="73">
        <v>50</v>
      </c>
      <c r="J60" s="73"/>
      <c r="K60" s="96">
        <f t="shared" si="0"/>
        <v>11.25</v>
      </c>
      <c r="L60" s="96"/>
      <c r="M60" s="96">
        <f t="shared" si="1"/>
        <v>2.5</v>
      </c>
      <c r="N60" s="96"/>
      <c r="O60" s="21"/>
      <c r="P60" s="73" t="s">
        <v>78</v>
      </c>
      <c r="Q60" s="73"/>
      <c r="R60" s="73">
        <v>600</v>
      </c>
      <c r="S60" s="73"/>
      <c r="T60" s="73">
        <v>50</v>
      </c>
      <c r="U60" s="73"/>
      <c r="V60" s="73">
        <v>73</v>
      </c>
      <c r="W60" s="73"/>
      <c r="X60" s="73">
        <v>25</v>
      </c>
      <c r="Y60" s="73"/>
      <c r="Z60" s="73">
        <v>16</v>
      </c>
      <c r="AA60" s="73"/>
      <c r="AB60" s="74">
        <f t="shared" si="2"/>
        <v>41.428332276181038</v>
      </c>
      <c r="AC60" s="74"/>
      <c r="AD60" s="74">
        <f t="shared" si="3"/>
        <v>6.904722046030173</v>
      </c>
      <c r="AE60" s="74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2"/>
    </row>
    <row r="61" spans="2:58" x14ac:dyDescent="0.25">
      <c r="B61" s="20"/>
      <c r="C61" s="73" t="s">
        <v>174</v>
      </c>
      <c r="D61" s="73"/>
      <c r="E61" s="73">
        <v>450</v>
      </c>
      <c r="F61" s="73"/>
      <c r="G61" s="73">
        <v>30</v>
      </c>
      <c r="H61" s="73"/>
      <c r="I61" s="73">
        <v>50</v>
      </c>
      <c r="J61" s="73"/>
      <c r="K61" s="96">
        <f t="shared" si="0"/>
        <v>11.25</v>
      </c>
      <c r="L61" s="96"/>
      <c r="M61" s="96">
        <f t="shared" si="1"/>
        <v>2.5</v>
      </c>
      <c r="N61" s="96"/>
      <c r="O61" s="21"/>
      <c r="P61" s="73" t="s">
        <v>79</v>
      </c>
      <c r="Q61" s="73"/>
      <c r="R61" s="73">
        <v>600</v>
      </c>
      <c r="S61" s="73"/>
      <c r="T61" s="73">
        <v>50</v>
      </c>
      <c r="U61" s="73"/>
      <c r="V61" s="73">
        <v>73</v>
      </c>
      <c r="W61" s="73"/>
      <c r="X61" s="73">
        <v>25</v>
      </c>
      <c r="Y61" s="73"/>
      <c r="Z61" s="73">
        <v>16</v>
      </c>
      <c r="AA61" s="73"/>
      <c r="AB61" s="74">
        <f t="shared" si="2"/>
        <v>41.428332276181038</v>
      </c>
      <c r="AC61" s="74"/>
      <c r="AD61" s="74">
        <f t="shared" si="3"/>
        <v>6.904722046030173</v>
      </c>
      <c r="AE61" s="74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2"/>
    </row>
    <row r="62" spans="2:58" x14ac:dyDescent="0.25">
      <c r="B62" s="20"/>
      <c r="C62" s="73" t="s">
        <v>175</v>
      </c>
      <c r="D62" s="73"/>
      <c r="E62" s="73">
        <v>450</v>
      </c>
      <c r="F62" s="73"/>
      <c r="G62" s="73">
        <v>30</v>
      </c>
      <c r="H62" s="73"/>
      <c r="I62" s="73">
        <v>50</v>
      </c>
      <c r="J62" s="73"/>
      <c r="K62" s="96">
        <f t="shared" si="0"/>
        <v>11.25</v>
      </c>
      <c r="L62" s="96"/>
      <c r="M62" s="96">
        <f t="shared" si="1"/>
        <v>2.5</v>
      </c>
      <c r="N62" s="96"/>
      <c r="O62" s="21"/>
      <c r="P62" s="73" t="s">
        <v>207</v>
      </c>
      <c r="Q62" s="73"/>
      <c r="R62" s="73">
        <v>600</v>
      </c>
      <c r="S62" s="73"/>
      <c r="T62" s="73">
        <v>50</v>
      </c>
      <c r="U62" s="73"/>
      <c r="V62" s="73">
        <v>97</v>
      </c>
      <c r="W62" s="73"/>
      <c r="X62" s="73">
        <v>25</v>
      </c>
      <c r="Y62" s="73"/>
      <c r="Z62" s="73">
        <v>16</v>
      </c>
      <c r="AA62" s="73"/>
      <c r="AB62" s="74">
        <f t="shared" si="2"/>
        <v>45.824828698306959</v>
      </c>
      <c r="AC62" s="74"/>
      <c r="AD62" s="74">
        <f t="shared" si="3"/>
        <v>7.6374714497178262</v>
      </c>
      <c r="AE62" s="74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2"/>
    </row>
    <row r="63" spans="2:58" x14ac:dyDescent="0.25">
      <c r="B63" s="20"/>
      <c r="C63" s="73" t="s">
        <v>176</v>
      </c>
      <c r="D63" s="73"/>
      <c r="E63" s="73">
        <v>450</v>
      </c>
      <c r="F63" s="73"/>
      <c r="G63" s="73">
        <v>30</v>
      </c>
      <c r="H63" s="73"/>
      <c r="I63" s="73">
        <v>50</v>
      </c>
      <c r="J63" s="73"/>
      <c r="K63" s="96">
        <f t="shared" si="0"/>
        <v>11.25</v>
      </c>
      <c r="L63" s="96"/>
      <c r="M63" s="96">
        <f t="shared" si="1"/>
        <v>2.5</v>
      </c>
      <c r="N63" s="96"/>
      <c r="O63" s="21"/>
      <c r="P63" s="73" t="s">
        <v>208</v>
      </c>
      <c r="Q63" s="73"/>
      <c r="R63" s="73">
        <v>600</v>
      </c>
      <c r="S63" s="73"/>
      <c r="T63" s="73">
        <v>50</v>
      </c>
      <c r="U63" s="73"/>
      <c r="V63" s="73">
        <v>73</v>
      </c>
      <c r="W63" s="73"/>
      <c r="X63" s="73">
        <v>25</v>
      </c>
      <c r="Y63" s="73"/>
      <c r="Z63" s="73">
        <v>16</v>
      </c>
      <c r="AA63" s="73"/>
      <c r="AB63" s="74">
        <f t="shared" si="2"/>
        <v>41.428332276181038</v>
      </c>
      <c r="AC63" s="74"/>
      <c r="AD63" s="74">
        <f t="shared" si="3"/>
        <v>6.904722046030173</v>
      </c>
      <c r="AE63" s="74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2"/>
    </row>
    <row r="64" spans="2:58" x14ac:dyDescent="0.25">
      <c r="B64" s="20"/>
      <c r="C64" s="73" t="s">
        <v>60</v>
      </c>
      <c r="D64" s="73"/>
      <c r="E64" s="73">
        <v>300</v>
      </c>
      <c r="F64" s="73"/>
      <c r="G64" s="73">
        <v>40</v>
      </c>
      <c r="H64" s="73"/>
      <c r="I64" s="73">
        <v>25</v>
      </c>
      <c r="J64" s="73"/>
      <c r="K64" s="96">
        <f t="shared" si="0"/>
        <v>13.333333333333334</v>
      </c>
      <c r="L64" s="96"/>
      <c r="M64" s="96">
        <f t="shared" si="1"/>
        <v>4.4444444444444446</v>
      </c>
      <c r="N64" s="96"/>
      <c r="O64" s="21"/>
      <c r="P64" s="73" t="s">
        <v>209</v>
      </c>
      <c r="Q64" s="73"/>
      <c r="R64" s="73">
        <v>600</v>
      </c>
      <c r="S64" s="73"/>
      <c r="T64" s="73">
        <v>50</v>
      </c>
      <c r="U64" s="73"/>
      <c r="V64" s="47">
        <v>73</v>
      </c>
      <c r="W64" s="47"/>
      <c r="X64" s="73">
        <v>25</v>
      </c>
      <c r="Y64" s="73"/>
      <c r="Z64" s="73">
        <v>16</v>
      </c>
      <c r="AA64" s="73"/>
      <c r="AB64" s="74">
        <f t="shared" si="2"/>
        <v>41.428332276181038</v>
      </c>
      <c r="AC64" s="74"/>
      <c r="AD64" s="74">
        <f t="shared" si="3"/>
        <v>6.904722046030173</v>
      </c>
      <c r="AE64" s="74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2"/>
    </row>
    <row r="65" spans="2:58" x14ac:dyDescent="0.25">
      <c r="B65" s="20"/>
      <c r="C65" s="73" t="s">
        <v>61</v>
      </c>
      <c r="D65" s="73"/>
      <c r="E65" s="73">
        <v>300</v>
      </c>
      <c r="F65" s="73"/>
      <c r="G65" s="73">
        <v>40</v>
      </c>
      <c r="H65" s="73"/>
      <c r="I65" s="73">
        <v>25</v>
      </c>
      <c r="J65" s="73"/>
      <c r="K65" s="96">
        <f t="shared" si="0"/>
        <v>13.333333333333334</v>
      </c>
      <c r="L65" s="96"/>
      <c r="M65" s="96">
        <f t="shared" si="1"/>
        <v>4.4444444444444446</v>
      </c>
      <c r="N65" s="96"/>
      <c r="O65" s="21"/>
      <c r="P65" s="73" t="s">
        <v>210</v>
      </c>
      <c r="Q65" s="73"/>
      <c r="R65" s="73">
        <v>600</v>
      </c>
      <c r="S65" s="73"/>
      <c r="T65" s="73">
        <v>50</v>
      </c>
      <c r="U65" s="73"/>
      <c r="V65" s="73">
        <v>97</v>
      </c>
      <c r="W65" s="73"/>
      <c r="X65" s="73">
        <v>25</v>
      </c>
      <c r="Y65" s="73"/>
      <c r="Z65" s="73">
        <v>16</v>
      </c>
      <c r="AA65" s="73"/>
      <c r="AB65" s="74">
        <f t="shared" si="2"/>
        <v>45.824828698306959</v>
      </c>
      <c r="AC65" s="74"/>
      <c r="AD65" s="74">
        <f t="shared" si="3"/>
        <v>7.6374714497178262</v>
      </c>
      <c r="AE65" s="74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2"/>
    </row>
    <row r="66" spans="2:58" x14ac:dyDescent="0.25">
      <c r="B66" s="20"/>
      <c r="C66" s="73" t="s">
        <v>62</v>
      </c>
      <c r="D66" s="73"/>
      <c r="E66" s="73">
        <v>300</v>
      </c>
      <c r="F66" s="73"/>
      <c r="G66" s="73">
        <v>40</v>
      </c>
      <c r="H66" s="73"/>
      <c r="I66" s="73">
        <v>25</v>
      </c>
      <c r="J66" s="73"/>
      <c r="K66" s="96">
        <f t="shared" si="0"/>
        <v>13.333333333333334</v>
      </c>
      <c r="L66" s="96"/>
      <c r="M66" s="96">
        <f t="shared" si="1"/>
        <v>4.4444444444444446</v>
      </c>
      <c r="N66" s="96"/>
      <c r="O66" s="21"/>
      <c r="P66" s="73" t="s">
        <v>211</v>
      </c>
      <c r="Q66" s="73"/>
      <c r="R66" s="73">
        <v>600</v>
      </c>
      <c r="S66" s="73"/>
      <c r="T66" s="73">
        <v>50</v>
      </c>
      <c r="U66" s="73"/>
      <c r="V66" s="73">
        <v>73</v>
      </c>
      <c r="W66" s="73"/>
      <c r="X66" s="73">
        <v>25</v>
      </c>
      <c r="Y66" s="73"/>
      <c r="Z66" s="73">
        <v>16</v>
      </c>
      <c r="AA66" s="73"/>
      <c r="AB66" s="74">
        <f t="shared" si="2"/>
        <v>41.428332276181038</v>
      </c>
      <c r="AC66" s="74"/>
      <c r="AD66" s="74">
        <f t="shared" si="3"/>
        <v>6.904722046030173</v>
      </c>
      <c r="AE66" s="74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2"/>
    </row>
    <row r="67" spans="2:58" x14ac:dyDescent="0.25">
      <c r="B67" s="20"/>
      <c r="C67" s="73" t="s">
        <v>63</v>
      </c>
      <c r="D67" s="73"/>
      <c r="E67" s="73">
        <v>300</v>
      </c>
      <c r="F67" s="73"/>
      <c r="G67" s="73">
        <v>40</v>
      </c>
      <c r="H67" s="73"/>
      <c r="I67" s="73">
        <v>25</v>
      </c>
      <c r="J67" s="73"/>
      <c r="K67" s="96">
        <f t="shared" si="0"/>
        <v>13.333333333333334</v>
      </c>
      <c r="L67" s="96"/>
      <c r="M67" s="96">
        <f t="shared" si="1"/>
        <v>4.4444444444444446</v>
      </c>
      <c r="N67" s="96"/>
      <c r="O67" s="21"/>
      <c r="P67" s="73" t="s">
        <v>212</v>
      </c>
      <c r="Q67" s="73"/>
      <c r="R67" s="73">
        <v>600</v>
      </c>
      <c r="S67" s="73"/>
      <c r="T67" s="73">
        <v>50</v>
      </c>
      <c r="U67" s="73"/>
      <c r="V67" s="73">
        <v>73</v>
      </c>
      <c r="W67" s="73"/>
      <c r="X67" s="73">
        <v>25</v>
      </c>
      <c r="Y67" s="73"/>
      <c r="Z67" s="73">
        <v>16</v>
      </c>
      <c r="AA67" s="73"/>
      <c r="AB67" s="74">
        <f t="shared" si="2"/>
        <v>41.428332276181038</v>
      </c>
      <c r="AC67" s="74"/>
      <c r="AD67" s="74">
        <f t="shared" si="3"/>
        <v>6.904722046030173</v>
      </c>
      <c r="AE67" s="74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2"/>
    </row>
    <row r="68" spans="2:58" x14ac:dyDescent="0.25">
      <c r="B68" s="20"/>
      <c r="C68" s="73" t="s">
        <v>64</v>
      </c>
      <c r="D68" s="73"/>
      <c r="E68" s="73">
        <v>300</v>
      </c>
      <c r="F68" s="73"/>
      <c r="G68" s="73">
        <v>40</v>
      </c>
      <c r="H68" s="73"/>
      <c r="I68" s="73">
        <v>25</v>
      </c>
      <c r="J68" s="73"/>
      <c r="K68" s="96">
        <f t="shared" si="0"/>
        <v>13.333333333333334</v>
      </c>
      <c r="L68" s="96"/>
      <c r="M68" s="96">
        <f t="shared" si="1"/>
        <v>4.4444444444444446</v>
      </c>
      <c r="N68" s="96"/>
      <c r="O68" s="21"/>
      <c r="P68" s="73" t="s">
        <v>213</v>
      </c>
      <c r="Q68" s="73"/>
      <c r="R68" s="73">
        <v>600</v>
      </c>
      <c r="S68" s="73"/>
      <c r="T68" s="73">
        <v>50</v>
      </c>
      <c r="U68" s="73"/>
      <c r="V68" s="73">
        <v>97</v>
      </c>
      <c r="W68" s="73"/>
      <c r="X68" s="73">
        <v>25</v>
      </c>
      <c r="Y68" s="73"/>
      <c r="Z68" s="73">
        <v>16</v>
      </c>
      <c r="AA68" s="73"/>
      <c r="AB68" s="74">
        <f t="shared" si="2"/>
        <v>45.824828698306959</v>
      </c>
      <c r="AC68" s="74"/>
      <c r="AD68" s="74">
        <f t="shared" si="3"/>
        <v>7.6374714497178262</v>
      </c>
      <c r="AE68" s="74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2"/>
    </row>
    <row r="69" spans="2:58" x14ac:dyDescent="0.25">
      <c r="B69" s="20"/>
      <c r="C69" s="73" t="s">
        <v>65</v>
      </c>
      <c r="D69" s="73"/>
      <c r="E69" s="73">
        <v>300</v>
      </c>
      <c r="F69" s="73"/>
      <c r="G69" s="73">
        <v>40</v>
      </c>
      <c r="H69" s="73"/>
      <c r="I69" s="73">
        <v>25</v>
      </c>
      <c r="J69" s="73"/>
      <c r="K69" s="96">
        <f t="shared" si="0"/>
        <v>13.333333333333334</v>
      </c>
      <c r="L69" s="96"/>
      <c r="M69" s="96">
        <f t="shared" si="1"/>
        <v>4.4444444444444446</v>
      </c>
      <c r="N69" s="96"/>
      <c r="O69" s="21"/>
      <c r="P69" s="73" t="s">
        <v>214</v>
      </c>
      <c r="Q69" s="73"/>
      <c r="R69" s="73">
        <v>600</v>
      </c>
      <c r="S69" s="73"/>
      <c r="T69" s="73">
        <v>50</v>
      </c>
      <c r="U69" s="73"/>
      <c r="V69" s="73">
        <v>73</v>
      </c>
      <c r="W69" s="73"/>
      <c r="X69" s="73">
        <v>25</v>
      </c>
      <c r="Y69" s="73"/>
      <c r="Z69" s="73">
        <v>16</v>
      </c>
      <c r="AA69" s="73"/>
      <c r="AB69" s="74">
        <f t="shared" si="2"/>
        <v>41.428332276181038</v>
      </c>
      <c r="AC69" s="74"/>
      <c r="AD69" s="74">
        <f t="shared" si="3"/>
        <v>6.904722046030173</v>
      </c>
      <c r="AE69" s="74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2"/>
    </row>
    <row r="70" spans="2:58" x14ac:dyDescent="0.25">
      <c r="B70" s="20"/>
      <c r="C70" s="73" t="s">
        <v>66</v>
      </c>
      <c r="D70" s="73"/>
      <c r="E70" s="73">
        <v>300</v>
      </c>
      <c r="F70" s="73"/>
      <c r="G70" s="73">
        <v>40</v>
      </c>
      <c r="H70" s="73"/>
      <c r="I70" s="73">
        <v>25</v>
      </c>
      <c r="J70" s="73"/>
      <c r="K70" s="96">
        <f t="shared" si="0"/>
        <v>13.333333333333334</v>
      </c>
      <c r="L70" s="96"/>
      <c r="M70" s="96">
        <f t="shared" si="1"/>
        <v>4.4444444444444446</v>
      </c>
      <c r="N70" s="96"/>
      <c r="O70" s="21"/>
      <c r="P70" s="73"/>
      <c r="Q70" s="73"/>
      <c r="R70" s="73"/>
      <c r="S70" s="73"/>
      <c r="T70" s="73"/>
      <c r="U70" s="73"/>
      <c r="V70" s="47"/>
      <c r="W70" s="47"/>
      <c r="X70" s="73"/>
      <c r="Y70" s="73"/>
      <c r="Z70" s="73"/>
      <c r="AA70" s="73"/>
      <c r="AB70" s="74" t="str">
        <f t="shared" si="2"/>
        <v/>
      </c>
      <c r="AC70" s="74"/>
      <c r="AD70" s="74" t="str">
        <f t="shared" si="3"/>
        <v/>
      </c>
      <c r="AE70" s="74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2"/>
    </row>
    <row r="71" spans="2:58" x14ac:dyDescent="0.25">
      <c r="B71" s="20"/>
      <c r="C71" s="73" t="s">
        <v>67</v>
      </c>
      <c r="D71" s="73"/>
      <c r="E71" s="73">
        <v>300</v>
      </c>
      <c r="F71" s="73"/>
      <c r="G71" s="73">
        <v>40</v>
      </c>
      <c r="H71" s="73"/>
      <c r="I71" s="73">
        <v>25</v>
      </c>
      <c r="J71" s="73"/>
      <c r="K71" s="96">
        <f t="shared" si="0"/>
        <v>13.333333333333334</v>
      </c>
      <c r="L71" s="96"/>
      <c r="M71" s="96">
        <f t="shared" si="1"/>
        <v>4.4444444444444446</v>
      </c>
      <c r="N71" s="96"/>
      <c r="O71" s="21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4" t="str">
        <f t="shared" si="2"/>
        <v/>
      </c>
      <c r="AC71" s="74"/>
      <c r="AD71" s="74" t="str">
        <f t="shared" si="3"/>
        <v/>
      </c>
      <c r="AE71" s="74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2"/>
    </row>
    <row r="72" spans="2:58" x14ac:dyDescent="0.25">
      <c r="B72" s="20"/>
      <c r="C72" s="73" t="s">
        <v>68</v>
      </c>
      <c r="D72" s="73"/>
      <c r="E72" s="73">
        <v>300</v>
      </c>
      <c r="F72" s="73"/>
      <c r="G72" s="73">
        <v>40</v>
      </c>
      <c r="H72" s="73"/>
      <c r="I72" s="73">
        <v>25</v>
      </c>
      <c r="J72" s="73"/>
      <c r="K72" s="96">
        <f t="shared" si="0"/>
        <v>13.333333333333334</v>
      </c>
      <c r="L72" s="96"/>
      <c r="M72" s="96">
        <f t="shared" si="1"/>
        <v>4.4444444444444446</v>
      </c>
      <c r="N72" s="96"/>
      <c r="O72" s="21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4" t="str">
        <f t="shared" si="2"/>
        <v/>
      </c>
      <c r="AC72" s="74"/>
      <c r="AD72" s="74" t="str">
        <f t="shared" si="3"/>
        <v/>
      </c>
      <c r="AE72" s="74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2"/>
    </row>
    <row r="73" spans="2:58" x14ac:dyDescent="0.25">
      <c r="B73" s="20"/>
      <c r="C73" s="73" t="s">
        <v>69</v>
      </c>
      <c r="D73" s="73"/>
      <c r="E73" s="73">
        <v>300</v>
      </c>
      <c r="F73" s="73"/>
      <c r="G73" s="73">
        <v>40</v>
      </c>
      <c r="H73" s="73"/>
      <c r="I73" s="73">
        <v>25</v>
      </c>
      <c r="J73" s="73"/>
      <c r="K73" s="96">
        <f t="shared" si="0"/>
        <v>13.333333333333334</v>
      </c>
      <c r="L73" s="96"/>
      <c r="M73" s="96">
        <f t="shared" si="1"/>
        <v>4.4444444444444446</v>
      </c>
      <c r="N73" s="96"/>
      <c r="O73" s="21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4" t="str">
        <f t="shared" si="2"/>
        <v/>
      </c>
      <c r="AC73" s="74"/>
      <c r="AD73" s="74" t="str">
        <f t="shared" si="3"/>
        <v/>
      </c>
      <c r="AE73" s="74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2"/>
    </row>
    <row r="74" spans="2:58" x14ac:dyDescent="0.25">
      <c r="B74" s="20"/>
      <c r="C74" s="73" t="s">
        <v>177</v>
      </c>
      <c r="D74" s="73"/>
      <c r="E74" s="73">
        <v>300</v>
      </c>
      <c r="F74" s="73"/>
      <c r="G74" s="73">
        <v>40</v>
      </c>
      <c r="H74" s="73"/>
      <c r="I74" s="73">
        <v>25</v>
      </c>
      <c r="J74" s="73"/>
      <c r="K74" s="96">
        <f t="shared" si="0"/>
        <v>13.333333333333334</v>
      </c>
      <c r="L74" s="96"/>
      <c r="M74" s="96">
        <f t="shared" si="1"/>
        <v>4.4444444444444446</v>
      </c>
      <c r="N74" s="96"/>
      <c r="O74" s="21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4" t="str">
        <f t="shared" si="2"/>
        <v/>
      </c>
      <c r="AC74" s="74"/>
      <c r="AD74" s="74" t="str">
        <f t="shared" si="3"/>
        <v/>
      </c>
      <c r="AE74" s="74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2"/>
    </row>
    <row r="75" spans="2:58" x14ac:dyDescent="0.25">
      <c r="B75" s="20"/>
      <c r="C75" s="73" t="s">
        <v>178</v>
      </c>
      <c r="D75" s="73"/>
      <c r="E75" s="73">
        <v>300</v>
      </c>
      <c r="F75" s="73"/>
      <c r="G75" s="73">
        <v>40</v>
      </c>
      <c r="H75" s="73"/>
      <c r="I75" s="73">
        <v>25</v>
      </c>
      <c r="J75" s="73"/>
      <c r="K75" s="96">
        <f t="shared" si="0"/>
        <v>13.333333333333334</v>
      </c>
      <c r="L75" s="96"/>
      <c r="M75" s="96">
        <f t="shared" si="1"/>
        <v>4.4444444444444446</v>
      </c>
      <c r="N75" s="96"/>
      <c r="O75" s="21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4" t="str">
        <f t="shared" si="2"/>
        <v/>
      </c>
      <c r="AC75" s="74"/>
      <c r="AD75" s="74" t="str">
        <f t="shared" si="3"/>
        <v/>
      </c>
      <c r="AE75" s="74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2"/>
    </row>
    <row r="76" spans="2:58" x14ac:dyDescent="0.25">
      <c r="B76" s="20"/>
      <c r="C76" s="73" t="s">
        <v>179</v>
      </c>
      <c r="D76" s="73"/>
      <c r="E76" s="73">
        <v>300</v>
      </c>
      <c r="F76" s="73"/>
      <c r="G76" s="73">
        <v>25</v>
      </c>
      <c r="H76" s="73"/>
      <c r="I76" s="73">
        <v>40</v>
      </c>
      <c r="J76" s="73"/>
      <c r="K76" s="96">
        <f t="shared" si="0"/>
        <v>5.2083333333333339</v>
      </c>
      <c r="L76" s="96"/>
      <c r="M76" s="96">
        <f t="shared" si="1"/>
        <v>1.7361111111111114</v>
      </c>
      <c r="N76" s="96"/>
      <c r="O76" s="21"/>
      <c r="P76" s="73"/>
      <c r="Q76" s="73"/>
      <c r="R76" s="73"/>
      <c r="S76" s="73"/>
      <c r="T76" s="73"/>
      <c r="U76" s="73"/>
      <c r="V76" s="47"/>
      <c r="W76" s="47"/>
      <c r="X76" s="73"/>
      <c r="Y76" s="73"/>
      <c r="Z76" s="73"/>
      <c r="AA76" s="73"/>
      <c r="AB76" s="74" t="str">
        <f t="shared" si="2"/>
        <v/>
      </c>
      <c r="AC76" s="74"/>
      <c r="AD76" s="74" t="str">
        <f t="shared" si="3"/>
        <v/>
      </c>
      <c r="AE76" s="74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2"/>
    </row>
    <row r="77" spans="2:58" x14ac:dyDescent="0.25">
      <c r="B77" s="20"/>
      <c r="C77" s="73" t="s">
        <v>180</v>
      </c>
      <c r="D77" s="73"/>
      <c r="E77" s="73">
        <v>300</v>
      </c>
      <c r="F77" s="73"/>
      <c r="G77" s="73">
        <v>25</v>
      </c>
      <c r="H77" s="73"/>
      <c r="I77" s="73">
        <v>40</v>
      </c>
      <c r="J77" s="73"/>
      <c r="K77" s="96">
        <f t="shared" si="0"/>
        <v>5.2083333333333339</v>
      </c>
      <c r="L77" s="96"/>
      <c r="M77" s="96">
        <f t="shared" si="1"/>
        <v>1.7361111111111114</v>
      </c>
      <c r="N77" s="96"/>
      <c r="O77" s="21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4" t="str">
        <f t="shared" si="2"/>
        <v/>
      </c>
      <c r="AC77" s="74"/>
      <c r="AD77" s="74" t="str">
        <f t="shared" si="3"/>
        <v/>
      </c>
      <c r="AE77" s="74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2"/>
    </row>
    <row r="78" spans="2:58" x14ac:dyDescent="0.25">
      <c r="B78" s="20"/>
      <c r="C78" s="73" t="s">
        <v>181</v>
      </c>
      <c r="D78" s="73"/>
      <c r="E78" s="73">
        <v>300</v>
      </c>
      <c r="F78" s="73"/>
      <c r="G78" s="73">
        <v>25</v>
      </c>
      <c r="H78" s="73"/>
      <c r="I78" s="73">
        <v>40</v>
      </c>
      <c r="J78" s="73"/>
      <c r="K78" s="96">
        <f t="shared" si="0"/>
        <v>5.2083333333333339</v>
      </c>
      <c r="L78" s="96"/>
      <c r="M78" s="96">
        <f t="shared" si="1"/>
        <v>1.7361111111111114</v>
      </c>
      <c r="N78" s="96"/>
      <c r="O78" s="21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4" t="str">
        <f t="shared" si="2"/>
        <v/>
      </c>
      <c r="AC78" s="74"/>
      <c r="AD78" s="74" t="str">
        <f t="shared" si="3"/>
        <v/>
      </c>
      <c r="AE78" s="74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2"/>
    </row>
    <row r="79" spans="2:58" x14ac:dyDescent="0.25">
      <c r="B79" s="20"/>
      <c r="C79" s="73" t="s">
        <v>182</v>
      </c>
      <c r="D79" s="73"/>
      <c r="E79" s="73">
        <v>300</v>
      </c>
      <c r="F79" s="73"/>
      <c r="G79" s="73">
        <v>25</v>
      </c>
      <c r="H79" s="73"/>
      <c r="I79" s="73">
        <v>40</v>
      </c>
      <c r="J79" s="73"/>
      <c r="K79" s="96">
        <f t="shared" si="0"/>
        <v>5.2083333333333339</v>
      </c>
      <c r="L79" s="96"/>
      <c r="M79" s="96">
        <f t="shared" si="1"/>
        <v>1.7361111111111114</v>
      </c>
      <c r="N79" s="96"/>
      <c r="O79" s="21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4" t="str">
        <f t="shared" si="2"/>
        <v/>
      </c>
      <c r="AC79" s="74"/>
      <c r="AD79" s="74" t="str">
        <f t="shared" si="3"/>
        <v/>
      </c>
      <c r="AE79" s="74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2"/>
    </row>
    <row r="80" spans="2:58" x14ac:dyDescent="0.25">
      <c r="B80" s="20"/>
      <c r="C80" s="73" t="s">
        <v>183</v>
      </c>
      <c r="D80" s="73"/>
      <c r="E80" s="73">
        <v>300</v>
      </c>
      <c r="F80" s="73"/>
      <c r="G80" s="73">
        <v>25</v>
      </c>
      <c r="H80" s="73"/>
      <c r="I80" s="73">
        <v>40</v>
      </c>
      <c r="J80" s="73"/>
      <c r="K80" s="96">
        <f t="shared" si="0"/>
        <v>5.2083333333333339</v>
      </c>
      <c r="L80" s="96"/>
      <c r="M80" s="96">
        <f t="shared" si="1"/>
        <v>1.7361111111111114</v>
      </c>
      <c r="N80" s="96"/>
      <c r="O80" s="21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4" t="str">
        <f t="shared" si="2"/>
        <v/>
      </c>
      <c r="AC80" s="74"/>
      <c r="AD80" s="74" t="str">
        <f t="shared" si="3"/>
        <v/>
      </c>
      <c r="AE80" s="74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2"/>
    </row>
    <row r="81" spans="2:58" x14ac:dyDescent="0.25">
      <c r="B81" s="20"/>
      <c r="C81" s="73" t="s">
        <v>184</v>
      </c>
      <c r="D81" s="73"/>
      <c r="E81" s="73">
        <v>300</v>
      </c>
      <c r="F81" s="73"/>
      <c r="G81" s="73">
        <v>25</v>
      </c>
      <c r="H81" s="73"/>
      <c r="I81" s="73">
        <v>40</v>
      </c>
      <c r="J81" s="73"/>
      <c r="K81" s="96">
        <f t="shared" ref="K81:K144" si="4">IF(OR(C81=0,C81=""),"",I81*G81^3/12/10000)</f>
        <v>5.2083333333333339</v>
      </c>
      <c r="L81" s="96"/>
      <c r="M81" s="96">
        <f t="shared" ref="M81:M144" si="5">IF(OR(C81=0,C81=""),"",+K81/(E81/100))</f>
        <v>1.7361111111111114</v>
      </c>
      <c r="N81" s="96"/>
      <c r="O81" s="21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4" t="str">
        <f t="shared" ref="AB81:AB144" si="6">IF(OR(P81=0,P81=""),"",(V81*Z81^3/12+V81*Z81*(((V81*Z81*Z81/2+(T81-Z81)*X81*((T81-Z81)/2+Z81))/(V81*Z81+(T81-Z81)*X81))-Z81/2)^2+X81*(T81-Z81)^3/12+X81*(T81-Z81)*(T81-((V81*Z81*Z81/2+(T81-Z81)*X81*((T81-Z81)/2+Z81))/(V81*Z81+(T81-Z81)*X81))-((T81-Z81)/2))^2)/10000)</f>
        <v/>
      </c>
      <c r="AC81" s="74"/>
      <c r="AD81" s="74" t="str">
        <f t="shared" ref="AD81:AD144" si="7">IF(OR(P81=0,P81=""),"",+AB81/(R81/100))</f>
        <v/>
      </c>
      <c r="AE81" s="74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2"/>
    </row>
    <row r="82" spans="2:58" x14ac:dyDescent="0.25">
      <c r="B82" s="20"/>
      <c r="C82" s="73" t="s">
        <v>185</v>
      </c>
      <c r="D82" s="73"/>
      <c r="E82" s="73">
        <v>300</v>
      </c>
      <c r="F82" s="73"/>
      <c r="G82" s="73">
        <v>25</v>
      </c>
      <c r="H82" s="73"/>
      <c r="I82" s="73">
        <v>40</v>
      </c>
      <c r="J82" s="73"/>
      <c r="K82" s="96">
        <f t="shared" si="4"/>
        <v>5.2083333333333339</v>
      </c>
      <c r="L82" s="96"/>
      <c r="M82" s="96">
        <f t="shared" si="5"/>
        <v>1.7361111111111114</v>
      </c>
      <c r="N82" s="96"/>
      <c r="O82" s="21"/>
      <c r="P82" s="73"/>
      <c r="Q82" s="73"/>
      <c r="R82" s="73"/>
      <c r="S82" s="73"/>
      <c r="T82" s="73"/>
      <c r="U82" s="73"/>
      <c r="V82" s="47"/>
      <c r="W82" s="47"/>
      <c r="X82" s="73"/>
      <c r="Y82" s="73"/>
      <c r="Z82" s="73"/>
      <c r="AA82" s="73"/>
      <c r="AB82" s="74" t="str">
        <f t="shared" si="6"/>
        <v/>
      </c>
      <c r="AC82" s="74"/>
      <c r="AD82" s="74" t="str">
        <f t="shared" si="7"/>
        <v/>
      </c>
      <c r="AE82" s="74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2"/>
    </row>
    <row r="83" spans="2:58" x14ac:dyDescent="0.25">
      <c r="B83" s="20"/>
      <c r="C83" s="73" t="s">
        <v>186</v>
      </c>
      <c r="D83" s="73"/>
      <c r="E83" s="73">
        <v>300</v>
      </c>
      <c r="F83" s="73"/>
      <c r="G83" s="73">
        <v>25</v>
      </c>
      <c r="H83" s="73"/>
      <c r="I83" s="73">
        <v>40</v>
      </c>
      <c r="J83" s="73"/>
      <c r="K83" s="96">
        <f t="shared" si="4"/>
        <v>5.2083333333333339</v>
      </c>
      <c r="L83" s="96"/>
      <c r="M83" s="96">
        <f t="shared" si="5"/>
        <v>1.7361111111111114</v>
      </c>
      <c r="N83" s="96"/>
      <c r="O83" s="21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4" t="str">
        <f t="shared" si="6"/>
        <v/>
      </c>
      <c r="AC83" s="74"/>
      <c r="AD83" s="74" t="str">
        <f t="shared" si="7"/>
        <v/>
      </c>
      <c r="AE83" s="74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2"/>
    </row>
    <row r="84" spans="2:58" x14ac:dyDescent="0.25">
      <c r="B84" s="20"/>
      <c r="C84" s="73" t="s">
        <v>187</v>
      </c>
      <c r="D84" s="73"/>
      <c r="E84" s="73">
        <v>300</v>
      </c>
      <c r="F84" s="73"/>
      <c r="G84" s="73">
        <v>25</v>
      </c>
      <c r="H84" s="73"/>
      <c r="I84" s="73">
        <v>40</v>
      </c>
      <c r="J84" s="73"/>
      <c r="K84" s="96">
        <f t="shared" si="4"/>
        <v>5.2083333333333339</v>
      </c>
      <c r="L84" s="96"/>
      <c r="M84" s="96">
        <f t="shared" si="5"/>
        <v>1.7361111111111114</v>
      </c>
      <c r="N84" s="96"/>
      <c r="O84" s="21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4" t="str">
        <f t="shared" si="6"/>
        <v/>
      </c>
      <c r="AC84" s="74"/>
      <c r="AD84" s="74" t="str">
        <f t="shared" si="7"/>
        <v/>
      </c>
      <c r="AE84" s="74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2"/>
    </row>
    <row r="85" spans="2:58" x14ac:dyDescent="0.25">
      <c r="B85" s="20"/>
      <c r="C85" s="73" t="s">
        <v>188</v>
      </c>
      <c r="D85" s="73"/>
      <c r="E85" s="73">
        <v>300</v>
      </c>
      <c r="F85" s="73"/>
      <c r="G85" s="73">
        <v>25</v>
      </c>
      <c r="H85" s="73"/>
      <c r="I85" s="73">
        <v>40</v>
      </c>
      <c r="J85" s="73"/>
      <c r="K85" s="96">
        <f t="shared" si="4"/>
        <v>5.2083333333333339</v>
      </c>
      <c r="L85" s="96"/>
      <c r="M85" s="96">
        <f t="shared" si="5"/>
        <v>1.7361111111111114</v>
      </c>
      <c r="N85" s="96"/>
      <c r="O85" s="21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4" t="str">
        <f t="shared" si="6"/>
        <v/>
      </c>
      <c r="AC85" s="74"/>
      <c r="AD85" s="74" t="str">
        <f t="shared" si="7"/>
        <v/>
      </c>
      <c r="AE85" s="74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2"/>
    </row>
    <row r="86" spans="2:58" x14ac:dyDescent="0.25">
      <c r="B86" s="20"/>
      <c r="C86" s="73" t="s">
        <v>189</v>
      </c>
      <c r="D86" s="73"/>
      <c r="E86" s="73">
        <v>300</v>
      </c>
      <c r="F86" s="73"/>
      <c r="G86" s="73">
        <v>25</v>
      </c>
      <c r="H86" s="73"/>
      <c r="I86" s="73">
        <v>40</v>
      </c>
      <c r="J86" s="73"/>
      <c r="K86" s="96">
        <f t="shared" si="4"/>
        <v>5.2083333333333339</v>
      </c>
      <c r="L86" s="96"/>
      <c r="M86" s="96">
        <f t="shared" si="5"/>
        <v>1.7361111111111114</v>
      </c>
      <c r="N86" s="96"/>
      <c r="O86" s="21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4" t="str">
        <f t="shared" si="6"/>
        <v/>
      </c>
      <c r="AC86" s="74"/>
      <c r="AD86" s="74" t="str">
        <f t="shared" si="7"/>
        <v/>
      </c>
      <c r="AE86" s="74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2"/>
    </row>
    <row r="87" spans="2:58" x14ac:dyDescent="0.25">
      <c r="B87" s="20"/>
      <c r="C87" s="73" t="s">
        <v>190</v>
      </c>
      <c r="D87" s="73"/>
      <c r="E87" s="73">
        <v>300</v>
      </c>
      <c r="F87" s="73"/>
      <c r="G87" s="73">
        <v>25</v>
      </c>
      <c r="H87" s="73"/>
      <c r="I87" s="73">
        <v>40</v>
      </c>
      <c r="J87" s="73"/>
      <c r="K87" s="96">
        <f t="shared" si="4"/>
        <v>5.2083333333333339</v>
      </c>
      <c r="L87" s="96"/>
      <c r="M87" s="96">
        <f t="shared" si="5"/>
        <v>1.7361111111111114</v>
      </c>
      <c r="N87" s="96"/>
      <c r="O87" s="21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4" t="str">
        <f t="shared" si="6"/>
        <v/>
      </c>
      <c r="AC87" s="74"/>
      <c r="AD87" s="74" t="str">
        <f t="shared" si="7"/>
        <v/>
      </c>
      <c r="AE87" s="74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2"/>
    </row>
    <row r="88" spans="2:58" x14ac:dyDescent="0.25">
      <c r="B88" s="20"/>
      <c r="C88" s="73"/>
      <c r="D88" s="73"/>
      <c r="E88" s="73"/>
      <c r="F88" s="73"/>
      <c r="G88" s="73"/>
      <c r="H88" s="73"/>
      <c r="I88" s="73"/>
      <c r="J88" s="73"/>
      <c r="K88" s="96" t="str">
        <f t="shared" si="4"/>
        <v/>
      </c>
      <c r="L88" s="96"/>
      <c r="M88" s="96" t="str">
        <f t="shared" si="5"/>
        <v/>
      </c>
      <c r="N88" s="96"/>
      <c r="O88" s="21"/>
      <c r="P88" s="73"/>
      <c r="Q88" s="73"/>
      <c r="R88" s="73"/>
      <c r="S88" s="73"/>
      <c r="T88" s="73"/>
      <c r="U88" s="73"/>
      <c r="V88" s="47"/>
      <c r="W88" s="47"/>
      <c r="X88" s="73"/>
      <c r="Y88" s="73"/>
      <c r="Z88" s="73"/>
      <c r="AA88" s="73"/>
      <c r="AB88" s="74" t="str">
        <f t="shared" si="6"/>
        <v/>
      </c>
      <c r="AC88" s="74"/>
      <c r="AD88" s="74" t="str">
        <f t="shared" si="7"/>
        <v/>
      </c>
      <c r="AE88" s="74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2"/>
    </row>
    <row r="89" spans="2:58" x14ac:dyDescent="0.25">
      <c r="B89" s="20"/>
      <c r="C89" s="73"/>
      <c r="D89" s="73"/>
      <c r="E89" s="73"/>
      <c r="F89" s="73"/>
      <c r="G89" s="73"/>
      <c r="H89" s="73"/>
      <c r="I89" s="73"/>
      <c r="J89" s="73"/>
      <c r="K89" s="96" t="str">
        <f t="shared" si="4"/>
        <v/>
      </c>
      <c r="L89" s="96"/>
      <c r="M89" s="96" t="str">
        <f t="shared" si="5"/>
        <v/>
      </c>
      <c r="N89" s="96"/>
      <c r="O89" s="21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4" t="str">
        <f t="shared" si="6"/>
        <v/>
      </c>
      <c r="AC89" s="74"/>
      <c r="AD89" s="74" t="str">
        <f t="shared" si="7"/>
        <v/>
      </c>
      <c r="AE89" s="74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2"/>
    </row>
    <row r="90" spans="2:58" x14ac:dyDescent="0.25">
      <c r="B90" s="20"/>
      <c r="C90" s="73"/>
      <c r="D90" s="73"/>
      <c r="E90" s="73"/>
      <c r="F90" s="73"/>
      <c r="G90" s="73"/>
      <c r="H90" s="73"/>
      <c r="I90" s="73"/>
      <c r="J90" s="73"/>
      <c r="K90" s="96" t="str">
        <f t="shared" si="4"/>
        <v/>
      </c>
      <c r="L90" s="96"/>
      <c r="M90" s="96" t="str">
        <f t="shared" si="5"/>
        <v/>
      </c>
      <c r="N90" s="96"/>
      <c r="O90" s="21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4" t="str">
        <f t="shared" si="6"/>
        <v/>
      </c>
      <c r="AC90" s="74"/>
      <c r="AD90" s="74" t="str">
        <f t="shared" si="7"/>
        <v/>
      </c>
      <c r="AE90" s="74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2"/>
    </row>
    <row r="91" spans="2:58" x14ac:dyDescent="0.25">
      <c r="B91" s="20"/>
      <c r="C91" s="73"/>
      <c r="D91" s="73"/>
      <c r="E91" s="73"/>
      <c r="F91" s="73"/>
      <c r="G91" s="73"/>
      <c r="H91" s="73"/>
      <c r="I91" s="73"/>
      <c r="J91" s="73"/>
      <c r="K91" s="96" t="str">
        <f t="shared" si="4"/>
        <v/>
      </c>
      <c r="L91" s="96"/>
      <c r="M91" s="96" t="str">
        <f t="shared" si="5"/>
        <v/>
      </c>
      <c r="N91" s="96"/>
      <c r="O91" s="21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4" t="str">
        <f t="shared" si="6"/>
        <v/>
      </c>
      <c r="AC91" s="74"/>
      <c r="AD91" s="74" t="str">
        <f t="shared" si="7"/>
        <v/>
      </c>
      <c r="AE91" s="74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2"/>
    </row>
    <row r="92" spans="2:58" x14ac:dyDescent="0.25">
      <c r="B92" s="20"/>
      <c r="C92" s="73"/>
      <c r="D92" s="73"/>
      <c r="E92" s="73"/>
      <c r="F92" s="73"/>
      <c r="G92" s="73"/>
      <c r="H92" s="73"/>
      <c r="I92" s="73"/>
      <c r="J92" s="73"/>
      <c r="K92" s="96" t="str">
        <f t="shared" si="4"/>
        <v/>
      </c>
      <c r="L92" s="96"/>
      <c r="M92" s="96" t="str">
        <f t="shared" si="5"/>
        <v/>
      </c>
      <c r="N92" s="96"/>
      <c r="O92" s="21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4" t="str">
        <f t="shared" si="6"/>
        <v/>
      </c>
      <c r="AC92" s="74"/>
      <c r="AD92" s="74" t="str">
        <f t="shared" si="7"/>
        <v/>
      </c>
      <c r="AE92" s="74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2"/>
    </row>
    <row r="93" spans="2:58" x14ac:dyDescent="0.25">
      <c r="B93" s="20"/>
      <c r="C93" s="73"/>
      <c r="D93" s="73"/>
      <c r="E93" s="73"/>
      <c r="F93" s="73"/>
      <c r="G93" s="73"/>
      <c r="H93" s="73"/>
      <c r="I93" s="73"/>
      <c r="J93" s="73"/>
      <c r="K93" s="96" t="str">
        <f t="shared" si="4"/>
        <v/>
      </c>
      <c r="L93" s="96"/>
      <c r="M93" s="96" t="str">
        <f t="shared" si="5"/>
        <v/>
      </c>
      <c r="N93" s="96"/>
      <c r="O93" s="21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4" t="str">
        <f t="shared" si="6"/>
        <v/>
      </c>
      <c r="AC93" s="74"/>
      <c r="AD93" s="74" t="str">
        <f t="shared" si="7"/>
        <v/>
      </c>
      <c r="AE93" s="74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2"/>
    </row>
    <row r="94" spans="2:58" x14ac:dyDescent="0.25">
      <c r="B94" s="20"/>
      <c r="C94" s="73"/>
      <c r="D94" s="73"/>
      <c r="E94" s="73"/>
      <c r="F94" s="73"/>
      <c r="G94" s="73"/>
      <c r="H94" s="73"/>
      <c r="I94" s="73"/>
      <c r="J94" s="73"/>
      <c r="K94" s="96" t="str">
        <f t="shared" si="4"/>
        <v/>
      </c>
      <c r="L94" s="96"/>
      <c r="M94" s="96" t="str">
        <f t="shared" si="5"/>
        <v/>
      </c>
      <c r="N94" s="96"/>
      <c r="O94" s="21"/>
      <c r="P94" s="73"/>
      <c r="Q94" s="73"/>
      <c r="R94" s="73"/>
      <c r="S94" s="73"/>
      <c r="T94" s="73"/>
      <c r="U94" s="73"/>
      <c r="V94" s="47"/>
      <c r="W94" s="47"/>
      <c r="X94" s="73"/>
      <c r="Y94" s="73"/>
      <c r="Z94" s="73"/>
      <c r="AA94" s="73"/>
      <c r="AB94" s="74" t="str">
        <f t="shared" si="6"/>
        <v/>
      </c>
      <c r="AC94" s="74"/>
      <c r="AD94" s="74" t="str">
        <f t="shared" si="7"/>
        <v/>
      </c>
      <c r="AE94" s="74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2"/>
    </row>
    <row r="95" spans="2:58" x14ac:dyDescent="0.25">
      <c r="B95" s="20"/>
      <c r="C95" s="73"/>
      <c r="D95" s="73"/>
      <c r="E95" s="73"/>
      <c r="F95" s="73"/>
      <c r="G95" s="73"/>
      <c r="H95" s="73"/>
      <c r="I95" s="73"/>
      <c r="J95" s="73"/>
      <c r="K95" s="96" t="str">
        <f t="shared" si="4"/>
        <v/>
      </c>
      <c r="L95" s="96"/>
      <c r="M95" s="96" t="str">
        <f t="shared" si="5"/>
        <v/>
      </c>
      <c r="N95" s="96"/>
      <c r="O95" s="21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4" t="str">
        <f t="shared" si="6"/>
        <v/>
      </c>
      <c r="AC95" s="74"/>
      <c r="AD95" s="74" t="str">
        <f t="shared" si="7"/>
        <v/>
      </c>
      <c r="AE95" s="74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2"/>
    </row>
    <row r="96" spans="2:58" x14ac:dyDescent="0.25">
      <c r="B96" s="20"/>
      <c r="C96" s="73"/>
      <c r="D96" s="73"/>
      <c r="E96" s="73"/>
      <c r="F96" s="73"/>
      <c r="G96" s="73"/>
      <c r="H96" s="73"/>
      <c r="I96" s="73"/>
      <c r="J96" s="73"/>
      <c r="K96" s="96" t="str">
        <f t="shared" si="4"/>
        <v/>
      </c>
      <c r="L96" s="96"/>
      <c r="M96" s="96" t="str">
        <f t="shared" si="5"/>
        <v/>
      </c>
      <c r="N96" s="96"/>
      <c r="O96" s="21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4" t="str">
        <f t="shared" si="6"/>
        <v/>
      </c>
      <c r="AC96" s="74"/>
      <c r="AD96" s="74" t="str">
        <f t="shared" si="7"/>
        <v/>
      </c>
      <c r="AE96" s="74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2"/>
    </row>
    <row r="97" spans="2:58" x14ac:dyDescent="0.25">
      <c r="B97" s="20"/>
      <c r="C97" s="73"/>
      <c r="D97" s="73"/>
      <c r="E97" s="73"/>
      <c r="F97" s="73"/>
      <c r="G97" s="73"/>
      <c r="H97" s="73"/>
      <c r="I97" s="73"/>
      <c r="J97" s="73"/>
      <c r="K97" s="96" t="str">
        <f t="shared" si="4"/>
        <v/>
      </c>
      <c r="L97" s="96"/>
      <c r="M97" s="96" t="str">
        <f t="shared" si="5"/>
        <v/>
      </c>
      <c r="N97" s="96"/>
      <c r="O97" s="21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4" t="str">
        <f t="shared" si="6"/>
        <v/>
      </c>
      <c r="AC97" s="74"/>
      <c r="AD97" s="74" t="str">
        <f t="shared" si="7"/>
        <v/>
      </c>
      <c r="AE97" s="74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2"/>
    </row>
    <row r="98" spans="2:58" x14ac:dyDescent="0.25">
      <c r="B98" s="20"/>
      <c r="C98" s="73"/>
      <c r="D98" s="73"/>
      <c r="E98" s="73"/>
      <c r="F98" s="73"/>
      <c r="G98" s="73"/>
      <c r="H98" s="73"/>
      <c r="I98" s="73"/>
      <c r="J98" s="73"/>
      <c r="K98" s="96" t="str">
        <f t="shared" si="4"/>
        <v/>
      </c>
      <c r="L98" s="96"/>
      <c r="M98" s="96" t="str">
        <f t="shared" si="5"/>
        <v/>
      </c>
      <c r="N98" s="96"/>
      <c r="O98" s="21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4" t="str">
        <f t="shared" si="6"/>
        <v/>
      </c>
      <c r="AC98" s="74"/>
      <c r="AD98" s="74" t="str">
        <f t="shared" si="7"/>
        <v/>
      </c>
      <c r="AE98" s="74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2"/>
    </row>
    <row r="99" spans="2:58" x14ac:dyDescent="0.25">
      <c r="B99" s="20"/>
      <c r="C99" s="73"/>
      <c r="D99" s="73"/>
      <c r="E99" s="73"/>
      <c r="F99" s="73"/>
      <c r="G99" s="73"/>
      <c r="H99" s="73"/>
      <c r="I99" s="73"/>
      <c r="J99" s="73"/>
      <c r="K99" s="96" t="str">
        <f t="shared" si="4"/>
        <v/>
      </c>
      <c r="L99" s="96"/>
      <c r="M99" s="96" t="str">
        <f t="shared" si="5"/>
        <v/>
      </c>
      <c r="N99" s="96"/>
      <c r="O99" s="21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4" t="str">
        <f t="shared" si="6"/>
        <v/>
      </c>
      <c r="AC99" s="74"/>
      <c r="AD99" s="74" t="str">
        <f t="shared" si="7"/>
        <v/>
      </c>
      <c r="AE99" s="74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2"/>
    </row>
    <row r="100" spans="2:58" x14ac:dyDescent="0.25">
      <c r="B100" s="20"/>
      <c r="C100" s="73"/>
      <c r="D100" s="73"/>
      <c r="E100" s="73"/>
      <c r="F100" s="73"/>
      <c r="G100" s="73"/>
      <c r="H100" s="73"/>
      <c r="I100" s="73"/>
      <c r="J100" s="73"/>
      <c r="K100" s="96" t="str">
        <f t="shared" si="4"/>
        <v/>
      </c>
      <c r="L100" s="96"/>
      <c r="M100" s="96" t="str">
        <f t="shared" si="5"/>
        <v/>
      </c>
      <c r="N100" s="96"/>
      <c r="O100" s="21"/>
      <c r="P100" s="73"/>
      <c r="Q100" s="73"/>
      <c r="R100" s="73"/>
      <c r="S100" s="73"/>
      <c r="T100" s="73"/>
      <c r="U100" s="73"/>
      <c r="V100" s="47"/>
      <c r="W100" s="47"/>
      <c r="X100" s="73"/>
      <c r="Y100" s="73"/>
      <c r="Z100" s="73"/>
      <c r="AA100" s="73"/>
      <c r="AB100" s="74" t="str">
        <f t="shared" si="6"/>
        <v/>
      </c>
      <c r="AC100" s="74"/>
      <c r="AD100" s="74" t="str">
        <f t="shared" si="7"/>
        <v/>
      </c>
      <c r="AE100" s="74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2"/>
    </row>
    <row r="101" spans="2:58" x14ac:dyDescent="0.25">
      <c r="B101" s="20"/>
      <c r="C101" s="73"/>
      <c r="D101" s="73"/>
      <c r="E101" s="73"/>
      <c r="F101" s="73"/>
      <c r="G101" s="73"/>
      <c r="H101" s="73"/>
      <c r="I101" s="73"/>
      <c r="J101" s="73"/>
      <c r="K101" s="96" t="str">
        <f t="shared" si="4"/>
        <v/>
      </c>
      <c r="L101" s="96"/>
      <c r="M101" s="96" t="str">
        <f t="shared" si="5"/>
        <v/>
      </c>
      <c r="N101" s="96"/>
      <c r="O101" s="21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4" t="str">
        <f t="shared" si="6"/>
        <v/>
      </c>
      <c r="AC101" s="74"/>
      <c r="AD101" s="74" t="str">
        <f t="shared" si="7"/>
        <v/>
      </c>
      <c r="AE101" s="74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2"/>
    </row>
    <row r="102" spans="2:58" x14ac:dyDescent="0.25">
      <c r="B102" s="20"/>
      <c r="C102" s="73"/>
      <c r="D102" s="73"/>
      <c r="E102" s="73"/>
      <c r="F102" s="73"/>
      <c r="G102" s="73"/>
      <c r="H102" s="73"/>
      <c r="I102" s="73"/>
      <c r="J102" s="73"/>
      <c r="K102" s="96" t="str">
        <f t="shared" si="4"/>
        <v/>
      </c>
      <c r="L102" s="96"/>
      <c r="M102" s="96" t="str">
        <f t="shared" si="5"/>
        <v/>
      </c>
      <c r="N102" s="96"/>
      <c r="O102" s="21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4" t="str">
        <f t="shared" si="6"/>
        <v/>
      </c>
      <c r="AC102" s="74"/>
      <c r="AD102" s="74" t="str">
        <f t="shared" si="7"/>
        <v/>
      </c>
      <c r="AE102" s="74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2"/>
    </row>
    <row r="103" spans="2:58" x14ac:dyDescent="0.25">
      <c r="B103" s="20"/>
      <c r="C103" s="73"/>
      <c r="D103" s="73"/>
      <c r="E103" s="73"/>
      <c r="F103" s="73"/>
      <c r="G103" s="73"/>
      <c r="H103" s="73"/>
      <c r="I103" s="73"/>
      <c r="J103" s="73"/>
      <c r="K103" s="96" t="str">
        <f t="shared" si="4"/>
        <v/>
      </c>
      <c r="L103" s="96"/>
      <c r="M103" s="96" t="str">
        <f t="shared" si="5"/>
        <v/>
      </c>
      <c r="N103" s="96"/>
      <c r="O103" s="21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4" t="str">
        <f t="shared" si="6"/>
        <v/>
      </c>
      <c r="AC103" s="74"/>
      <c r="AD103" s="74" t="str">
        <f t="shared" si="7"/>
        <v/>
      </c>
      <c r="AE103" s="74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2"/>
    </row>
    <row r="104" spans="2:58" x14ac:dyDescent="0.25">
      <c r="B104" s="20"/>
      <c r="C104" s="73"/>
      <c r="D104" s="73"/>
      <c r="E104" s="73"/>
      <c r="F104" s="73"/>
      <c r="G104" s="73"/>
      <c r="H104" s="73"/>
      <c r="I104" s="73"/>
      <c r="J104" s="73"/>
      <c r="K104" s="96" t="str">
        <f t="shared" si="4"/>
        <v/>
      </c>
      <c r="L104" s="96"/>
      <c r="M104" s="96" t="str">
        <f t="shared" si="5"/>
        <v/>
      </c>
      <c r="N104" s="96"/>
      <c r="O104" s="21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4" t="str">
        <f t="shared" si="6"/>
        <v/>
      </c>
      <c r="AC104" s="74"/>
      <c r="AD104" s="74" t="str">
        <f t="shared" si="7"/>
        <v/>
      </c>
      <c r="AE104" s="74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2"/>
    </row>
    <row r="105" spans="2:58" x14ac:dyDescent="0.25">
      <c r="B105" s="20"/>
      <c r="C105" s="73"/>
      <c r="D105" s="73"/>
      <c r="E105" s="73"/>
      <c r="F105" s="73"/>
      <c r="G105" s="73"/>
      <c r="H105" s="73"/>
      <c r="I105" s="73"/>
      <c r="J105" s="73"/>
      <c r="K105" s="96" t="str">
        <f t="shared" si="4"/>
        <v/>
      </c>
      <c r="L105" s="96"/>
      <c r="M105" s="96" t="str">
        <f t="shared" si="5"/>
        <v/>
      </c>
      <c r="N105" s="96"/>
      <c r="O105" s="21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4" t="str">
        <f t="shared" si="6"/>
        <v/>
      </c>
      <c r="AC105" s="74"/>
      <c r="AD105" s="74" t="str">
        <f t="shared" si="7"/>
        <v/>
      </c>
      <c r="AE105" s="74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2"/>
    </row>
    <row r="106" spans="2:58" x14ac:dyDescent="0.25">
      <c r="B106" s="20"/>
      <c r="C106" s="73"/>
      <c r="D106" s="73"/>
      <c r="E106" s="73"/>
      <c r="F106" s="73"/>
      <c r="G106" s="73"/>
      <c r="H106" s="73"/>
      <c r="I106" s="73"/>
      <c r="J106" s="73"/>
      <c r="K106" s="96" t="str">
        <f t="shared" si="4"/>
        <v/>
      </c>
      <c r="L106" s="96"/>
      <c r="M106" s="96" t="str">
        <f t="shared" si="5"/>
        <v/>
      </c>
      <c r="N106" s="96"/>
      <c r="O106" s="21"/>
      <c r="P106" s="73"/>
      <c r="Q106" s="73"/>
      <c r="R106" s="73"/>
      <c r="S106" s="73"/>
      <c r="T106" s="73"/>
      <c r="U106" s="73"/>
      <c r="V106" s="47"/>
      <c r="W106" s="47"/>
      <c r="X106" s="73"/>
      <c r="Y106" s="73"/>
      <c r="Z106" s="73"/>
      <c r="AA106" s="73"/>
      <c r="AB106" s="74" t="str">
        <f t="shared" si="6"/>
        <v/>
      </c>
      <c r="AC106" s="74"/>
      <c r="AD106" s="74" t="str">
        <f t="shared" si="7"/>
        <v/>
      </c>
      <c r="AE106" s="74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2"/>
    </row>
    <row r="107" spans="2:58" x14ac:dyDescent="0.25">
      <c r="B107" s="20"/>
      <c r="C107" s="73"/>
      <c r="D107" s="73"/>
      <c r="E107" s="73"/>
      <c r="F107" s="73"/>
      <c r="G107" s="73"/>
      <c r="H107" s="73"/>
      <c r="I107" s="73"/>
      <c r="J107" s="73"/>
      <c r="K107" s="96" t="str">
        <f t="shared" si="4"/>
        <v/>
      </c>
      <c r="L107" s="96"/>
      <c r="M107" s="96" t="str">
        <f t="shared" si="5"/>
        <v/>
      </c>
      <c r="N107" s="96"/>
      <c r="O107" s="21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4" t="str">
        <f t="shared" si="6"/>
        <v/>
      </c>
      <c r="AC107" s="74"/>
      <c r="AD107" s="74" t="str">
        <f t="shared" si="7"/>
        <v/>
      </c>
      <c r="AE107" s="74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2"/>
    </row>
    <row r="108" spans="2:58" x14ac:dyDescent="0.25">
      <c r="B108" s="20"/>
      <c r="C108" s="73"/>
      <c r="D108" s="73"/>
      <c r="E108" s="73"/>
      <c r="F108" s="73"/>
      <c r="G108" s="73"/>
      <c r="H108" s="73"/>
      <c r="I108" s="73"/>
      <c r="J108" s="73"/>
      <c r="K108" s="96" t="str">
        <f t="shared" si="4"/>
        <v/>
      </c>
      <c r="L108" s="96"/>
      <c r="M108" s="96" t="str">
        <f t="shared" si="5"/>
        <v/>
      </c>
      <c r="N108" s="96"/>
      <c r="O108" s="21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4" t="str">
        <f t="shared" si="6"/>
        <v/>
      </c>
      <c r="AC108" s="74"/>
      <c r="AD108" s="74" t="str">
        <f t="shared" si="7"/>
        <v/>
      </c>
      <c r="AE108" s="74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2"/>
    </row>
    <row r="109" spans="2:58" x14ac:dyDescent="0.25">
      <c r="B109" s="20"/>
      <c r="C109" s="73"/>
      <c r="D109" s="73"/>
      <c r="E109" s="73"/>
      <c r="F109" s="73"/>
      <c r="G109" s="73"/>
      <c r="H109" s="73"/>
      <c r="I109" s="73"/>
      <c r="J109" s="73"/>
      <c r="K109" s="96" t="str">
        <f t="shared" si="4"/>
        <v/>
      </c>
      <c r="L109" s="96"/>
      <c r="M109" s="96" t="str">
        <f t="shared" si="5"/>
        <v/>
      </c>
      <c r="N109" s="96"/>
      <c r="O109" s="21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4" t="str">
        <f t="shared" si="6"/>
        <v/>
      </c>
      <c r="AC109" s="74"/>
      <c r="AD109" s="74" t="str">
        <f t="shared" si="7"/>
        <v/>
      </c>
      <c r="AE109" s="74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2"/>
    </row>
    <row r="110" spans="2:58" x14ac:dyDescent="0.25">
      <c r="B110" s="20"/>
      <c r="C110" s="73"/>
      <c r="D110" s="73"/>
      <c r="E110" s="73"/>
      <c r="F110" s="73"/>
      <c r="G110" s="73"/>
      <c r="H110" s="73"/>
      <c r="I110" s="73"/>
      <c r="J110" s="73"/>
      <c r="K110" s="96" t="str">
        <f t="shared" si="4"/>
        <v/>
      </c>
      <c r="L110" s="96"/>
      <c r="M110" s="96" t="str">
        <f t="shared" si="5"/>
        <v/>
      </c>
      <c r="N110" s="96"/>
      <c r="O110" s="21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4" t="str">
        <f t="shared" si="6"/>
        <v/>
      </c>
      <c r="AC110" s="74"/>
      <c r="AD110" s="74" t="str">
        <f t="shared" si="7"/>
        <v/>
      </c>
      <c r="AE110" s="74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2"/>
    </row>
    <row r="111" spans="2:58" x14ac:dyDescent="0.25">
      <c r="B111" s="20"/>
      <c r="C111" s="73"/>
      <c r="D111" s="73"/>
      <c r="E111" s="73"/>
      <c r="F111" s="73"/>
      <c r="G111" s="73"/>
      <c r="H111" s="73"/>
      <c r="I111" s="73"/>
      <c r="J111" s="73"/>
      <c r="K111" s="96" t="str">
        <f t="shared" si="4"/>
        <v/>
      </c>
      <c r="L111" s="96"/>
      <c r="M111" s="96" t="str">
        <f t="shared" si="5"/>
        <v/>
      </c>
      <c r="N111" s="96"/>
      <c r="O111" s="21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4" t="str">
        <f t="shared" si="6"/>
        <v/>
      </c>
      <c r="AC111" s="74"/>
      <c r="AD111" s="74" t="str">
        <f t="shared" si="7"/>
        <v/>
      </c>
      <c r="AE111" s="74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2"/>
    </row>
    <row r="112" spans="2:58" x14ac:dyDescent="0.25">
      <c r="B112" s="20"/>
      <c r="C112" s="73"/>
      <c r="D112" s="73"/>
      <c r="E112" s="73"/>
      <c r="F112" s="73"/>
      <c r="G112" s="73"/>
      <c r="H112" s="73"/>
      <c r="I112" s="73"/>
      <c r="J112" s="73"/>
      <c r="K112" s="96" t="str">
        <f t="shared" si="4"/>
        <v/>
      </c>
      <c r="L112" s="96"/>
      <c r="M112" s="96" t="str">
        <f t="shared" si="5"/>
        <v/>
      </c>
      <c r="N112" s="96"/>
      <c r="O112" s="21"/>
      <c r="P112" s="73"/>
      <c r="Q112" s="73"/>
      <c r="R112" s="73"/>
      <c r="S112" s="73"/>
      <c r="T112" s="73"/>
      <c r="U112" s="73"/>
      <c r="V112" s="47"/>
      <c r="W112" s="47"/>
      <c r="X112" s="73"/>
      <c r="Y112" s="73"/>
      <c r="Z112" s="73"/>
      <c r="AA112" s="73"/>
      <c r="AB112" s="74" t="str">
        <f t="shared" si="6"/>
        <v/>
      </c>
      <c r="AC112" s="74"/>
      <c r="AD112" s="74" t="str">
        <f t="shared" si="7"/>
        <v/>
      </c>
      <c r="AE112" s="74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2"/>
    </row>
    <row r="113" spans="2:58" x14ac:dyDescent="0.25">
      <c r="B113" s="20"/>
      <c r="C113" s="73"/>
      <c r="D113" s="73"/>
      <c r="E113" s="73"/>
      <c r="F113" s="73"/>
      <c r="G113" s="73"/>
      <c r="H113" s="73"/>
      <c r="I113" s="73"/>
      <c r="J113" s="73"/>
      <c r="K113" s="96" t="str">
        <f t="shared" si="4"/>
        <v/>
      </c>
      <c r="L113" s="96"/>
      <c r="M113" s="96" t="str">
        <f t="shared" si="5"/>
        <v/>
      </c>
      <c r="N113" s="96"/>
      <c r="O113" s="21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4" t="str">
        <f t="shared" si="6"/>
        <v/>
      </c>
      <c r="AC113" s="74"/>
      <c r="AD113" s="74" t="str">
        <f t="shared" si="7"/>
        <v/>
      </c>
      <c r="AE113" s="74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2"/>
    </row>
    <row r="114" spans="2:58" x14ac:dyDescent="0.25">
      <c r="B114" s="20"/>
      <c r="C114" s="73"/>
      <c r="D114" s="73"/>
      <c r="E114" s="73"/>
      <c r="F114" s="73"/>
      <c r="G114" s="73"/>
      <c r="H114" s="73"/>
      <c r="I114" s="73"/>
      <c r="J114" s="73"/>
      <c r="K114" s="96" t="str">
        <f t="shared" si="4"/>
        <v/>
      </c>
      <c r="L114" s="96"/>
      <c r="M114" s="96" t="str">
        <f t="shared" si="5"/>
        <v/>
      </c>
      <c r="N114" s="96"/>
      <c r="O114" s="21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4" t="str">
        <f t="shared" si="6"/>
        <v/>
      </c>
      <c r="AC114" s="74"/>
      <c r="AD114" s="74" t="str">
        <f t="shared" si="7"/>
        <v/>
      </c>
      <c r="AE114" s="74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2"/>
    </row>
    <row r="115" spans="2:58" x14ac:dyDescent="0.25">
      <c r="B115" s="20"/>
      <c r="C115" s="73"/>
      <c r="D115" s="73"/>
      <c r="E115" s="73"/>
      <c r="F115" s="73"/>
      <c r="G115" s="73"/>
      <c r="H115" s="73"/>
      <c r="I115" s="73"/>
      <c r="J115" s="73"/>
      <c r="K115" s="96" t="str">
        <f t="shared" si="4"/>
        <v/>
      </c>
      <c r="L115" s="96"/>
      <c r="M115" s="96" t="str">
        <f t="shared" si="5"/>
        <v/>
      </c>
      <c r="N115" s="96"/>
      <c r="O115" s="21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4" t="str">
        <f t="shared" si="6"/>
        <v/>
      </c>
      <c r="AC115" s="74"/>
      <c r="AD115" s="74" t="str">
        <f t="shared" si="7"/>
        <v/>
      </c>
      <c r="AE115" s="74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2"/>
    </row>
    <row r="116" spans="2:58" x14ac:dyDescent="0.25">
      <c r="B116" s="20"/>
      <c r="C116" s="73"/>
      <c r="D116" s="73"/>
      <c r="E116" s="73"/>
      <c r="F116" s="73"/>
      <c r="G116" s="73"/>
      <c r="H116" s="73"/>
      <c r="I116" s="73"/>
      <c r="J116" s="73"/>
      <c r="K116" s="96" t="str">
        <f t="shared" si="4"/>
        <v/>
      </c>
      <c r="L116" s="96"/>
      <c r="M116" s="96" t="str">
        <f t="shared" si="5"/>
        <v/>
      </c>
      <c r="N116" s="96"/>
      <c r="O116" s="21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4" t="str">
        <f t="shared" si="6"/>
        <v/>
      </c>
      <c r="AC116" s="74"/>
      <c r="AD116" s="74" t="str">
        <f t="shared" si="7"/>
        <v/>
      </c>
      <c r="AE116" s="74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2"/>
    </row>
    <row r="117" spans="2:58" x14ac:dyDescent="0.25">
      <c r="B117" s="20"/>
      <c r="C117" s="73"/>
      <c r="D117" s="73"/>
      <c r="E117" s="73"/>
      <c r="F117" s="73"/>
      <c r="G117" s="73"/>
      <c r="H117" s="73"/>
      <c r="I117" s="73"/>
      <c r="J117" s="73"/>
      <c r="K117" s="96" t="str">
        <f t="shared" si="4"/>
        <v/>
      </c>
      <c r="L117" s="96"/>
      <c r="M117" s="96" t="str">
        <f t="shared" si="5"/>
        <v/>
      </c>
      <c r="N117" s="96"/>
      <c r="O117" s="21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4" t="str">
        <f t="shared" si="6"/>
        <v/>
      </c>
      <c r="AC117" s="74"/>
      <c r="AD117" s="74" t="str">
        <f t="shared" si="7"/>
        <v/>
      </c>
      <c r="AE117" s="74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2"/>
    </row>
    <row r="118" spans="2:58" x14ac:dyDescent="0.25">
      <c r="B118" s="20"/>
      <c r="C118" s="73"/>
      <c r="D118" s="73"/>
      <c r="E118" s="73"/>
      <c r="F118" s="73"/>
      <c r="G118" s="73"/>
      <c r="H118" s="73"/>
      <c r="I118" s="73"/>
      <c r="J118" s="73"/>
      <c r="K118" s="96" t="str">
        <f t="shared" si="4"/>
        <v/>
      </c>
      <c r="L118" s="96"/>
      <c r="M118" s="96" t="str">
        <f t="shared" si="5"/>
        <v/>
      </c>
      <c r="N118" s="96"/>
      <c r="O118" s="21"/>
      <c r="P118" s="73"/>
      <c r="Q118" s="73"/>
      <c r="R118" s="73"/>
      <c r="S118" s="73"/>
      <c r="T118" s="73"/>
      <c r="U118" s="73"/>
      <c r="V118" s="47"/>
      <c r="W118" s="47"/>
      <c r="X118" s="73"/>
      <c r="Y118" s="73"/>
      <c r="Z118" s="73"/>
      <c r="AA118" s="73"/>
      <c r="AB118" s="74" t="str">
        <f t="shared" si="6"/>
        <v/>
      </c>
      <c r="AC118" s="74"/>
      <c r="AD118" s="74" t="str">
        <f t="shared" si="7"/>
        <v/>
      </c>
      <c r="AE118" s="74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2"/>
    </row>
    <row r="119" spans="2:58" x14ac:dyDescent="0.25">
      <c r="B119" s="20"/>
      <c r="C119" s="73"/>
      <c r="D119" s="73"/>
      <c r="E119" s="73"/>
      <c r="F119" s="73"/>
      <c r="G119" s="73"/>
      <c r="H119" s="73"/>
      <c r="I119" s="73"/>
      <c r="J119" s="73"/>
      <c r="K119" s="96" t="str">
        <f t="shared" si="4"/>
        <v/>
      </c>
      <c r="L119" s="96"/>
      <c r="M119" s="96" t="str">
        <f t="shared" si="5"/>
        <v/>
      </c>
      <c r="N119" s="96"/>
      <c r="O119" s="21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4" t="str">
        <f t="shared" si="6"/>
        <v/>
      </c>
      <c r="AC119" s="74"/>
      <c r="AD119" s="74" t="str">
        <f t="shared" si="7"/>
        <v/>
      </c>
      <c r="AE119" s="74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2"/>
    </row>
    <row r="120" spans="2:58" x14ac:dyDescent="0.25">
      <c r="B120" s="20"/>
      <c r="C120" s="73"/>
      <c r="D120" s="73"/>
      <c r="E120" s="73"/>
      <c r="F120" s="73"/>
      <c r="G120" s="73"/>
      <c r="H120" s="73"/>
      <c r="I120" s="73"/>
      <c r="J120" s="73"/>
      <c r="K120" s="96" t="str">
        <f t="shared" si="4"/>
        <v/>
      </c>
      <c r="L120" s="96"/>
      <c r="M120" s="96" t="str">
        <f t="shared" si="5"/>
        <v/>
      </c>
      <c r="N120" s="96"/>
      <c r="O120" s="21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4" t="str">
        <f t="shared" si="6"/>
        <v/>
      </c>
      <c r="AC120" s="74"/>
      <c r="AD120" s="74" t="str">
        <f t="shared" si="7"/>
        <v/>
      </c>
      <c r="AE120" s="74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2"/>
    </row>
    <row r="121" spans="2:58" x14ac:dyDescent="0.25">
      <c r="B121" s="20"/>
      <c r="C121" s="73"/>
      <c r="D121" s="73"/>
      <c r="E121" s="73"/>
      <c r="F121" s="73"/>
      <c r="G121" s="73"/>
      <c r="H121" s="73"/>
      <c r="I121" s="73"/>
      <c r="J121" s="73"/>
      <c r="K121" s="96" t="str">
        <f t="shared" si="4"/>
        <v/>
      </c>
      <c r="L121" s="96"/>
      <c r="M121" s="96" t="str">
        <f t="shared" si="5"/>
        <v/>
      </c>
      <c r="N121" s="96"/>
      <c r="O121" s="21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4" t="str">
        <f t="shared" si="6"/>
        <v/>
      </c>
      <c r="AC121" s="74"/>
      <c r="AD121" s="74" t="str">
        <f t="shared" si="7"/>
        <v/>
      </c>
      <c r="AE121" s="74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2"/>
    </row>
    <row r="122" spans="2:58" x14ac:dyDescent="0.25">
      <c r="B122" s="20"/>
      <c r="C122" s="73"/>
      <c r="D122" s="73"/>
      <c r="E122" s="73"/>
      <c r="F122" s="73"/>
      <c r="G122" s="73"/>
      <c r="H122" s="73"/>
      <c r="I122" s="73"/>
      <c r="J122" s="73"/>
      <c r="K122" s="96" t="str">
        <f t="shared" si="4"/>
        <v/>
      </c>
      <c r="L122" s="96"/>
      <c r="M122" s="96" t="str">
        <f t="shared" si="5"/>
        <v/>
      </c>
      <c r="N122" s="96"/>
      <c r="O122" s="21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4" t="str">
        <f t="shared" si="6"/>
        <v/>
      </c>
      <c r="AC122" s="74"/>
      <c r="AD122" s="74" t="str">
        <f t="shared" si="7"/>
        <v/>
      </c>
      <c r="AE122" s="74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2"/>
    </row>
    <row r="123" spans="2:58" x14ac:dyDescent="0.25">
      <c r="B123" s="20"/>
      <c r="C123" s="73"/>
      <c r="D123" s="73"/>
      <c r="E123" s="73"/>
      <c r="F123" s="73"/>
      <c r="G123" s="73"/>
      <c r="H123" s="73"/>
      <c r="I123" s="73"/>
      <c r="J123" s="73"/>
      <c r="K123" s="96" t="str">
        <f t="shared" si="4"/>
        <v/>
      </c>
      <c r="L123" s="96"/>
      <c r="M123" s="96" t="str">
        <f t="shared" si="5"/>
        <v/>
      </c>
      <c r="N123" s="96"/>
      <c r="O123" s="21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4" t="str">
        <f t="shared" si="6"/>
        <v/>
      </c>
      <c r="AC123" s="74"/>
      <c r="AD123" s="74" t="str">
        <f t="shared" si="7"/>
        <v/>
      </c>
      <c r="AE123" s="74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2"/>
    </row>
    <row r="124" spans="2:58" x14ac:dyDescent="0.25">
      <c r="B124" s="20"/>
      <c r="C124" s="73"/>
      <c r="D124" s="73"/>
      <c r="E124" s="73"/>
      <c r="F124" s="73"/>
      <c r="G124" s="73"/>
      <c r="H124" s="73"/>
      <c r="I124" s="73"/>
      <c r="J124" s="73"/>
      <c r="K124" s="96" t="str">
        <f t="shared" si="4"/>
        <v/>
      </c>
      <c r="L124" s="96"/>
      <c r="M124" s="96" t="str">
        <f t="shared" si="5"/>
        <v/>
      </c>
      <c r="N124" s="96"/>
      <c r="O124" s="21"/>
      <c r="P124" s="73"/>
      <c r="Q124" s="73"/>
      <c r="R124" s="73"/>
      <c r="S124" s="73"/>
      <c r="T124" s="73"/>
      <c r="U124" s="73"/>
      <c r="V124" s="47"/>
      <c r="W124" s="47"/>
      <c r="X124" s="73"/>
      <c r="Y124" s="73"/>
      <c r="Z124" s="73"/>
      <c r="AA124" s="73"/>
      <c r="AB124" s="74" t="str">
        <f t="shared" si="6"/>
        <v/>
      </c>
      <c r="AC124" s="74"/>
      <c r="AD124" s="74" t="str">
        <f t="shared" si="7"/>
        <v/>
      </c>
      <c r="AE124" s="74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2"/>
    </row>
    <row r="125" spans="2:58" x14ac:dyDescent="0.25">
      <c r="B125" s="20"/>
      <c r="C125" s="73"/>
      <c r="D125" s="73"/>
      <c r="E125" s="73"/>
      <c r="F125" s="73"/>
      <c r="G125" s="73"/>
      <c r="H125" s="73"/>
      <c r="I125" s="73"/>
      <c r="J125" s="73"/>
      <c r="K125" s="96" t="str">
        <f t="shared" si="4"/>
        <v/>
      </c>
      <c r="L125" s="96"/>
      <c r="M125" s="96" t="str">
        <f t="shared" si="5"/>
        <v/>
      </c>
      <c r="N125" s="96"/>
      <c r="O125" s="21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4" t="str">
        <f t="shared" si="6"/>
        <v/>
      </c>
      <c r="AC125" s="74"/>
      <c r="AD125" s="74" t="str">
        <f t="shared" si="7"/>
        <v/>
      </c>
      <c r="AE125" s="74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2"/>
    </row>
    <row r="126" spans="2:58" x14ac:dyDescent="0.25">
      <c r="B126" s="20"/>
      <c r="C126" s="73"/>
      <c r="D126" s="73"/>
      <c r="E126" s="73"/>
      <c r="F126" s="73"/>
      <c r="G126" s="73"/>
      <c r="H126" s="73"/>
      <c r="I126" s="73"/>
      <c r="J126" s="73"/>
      <c r="K126" s="96" t="str">
        <f t="shared" si="4"/>
        <v/>
      </c>
      <c r="L126" s="96"/>
      <c r="M126" s="96" t="str">
        <f t="shared" si="5"/>
        <v/>
      </c>
      <c r="N126" s="96"/>
      <c r="O126" s="21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4" t="str">
        <f t="shared" si="6"/>
        <v/>
      </c>
      <c r="AC126" s="74"/>
      <c r="AD126" s="74" t="str">
        <f t="shared" si="7"/>
        <v/>
      </c>
      <c r="AE126" s="74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2"/>
    </row>
    <row r="127" spans="2:58" x14ac:dyDescent="0.25">
      <c r="B127" s="20"/>
      <c r="C127" s="73"/>
      <c r="D127" s="73"/>
      <c r="E127" s="73"/>
      <c r="F127" s="73"/>
      <c r="G127" s="73"/>
      <c r="H127" s="73"/>
      <c r="I127" s="73"/>
      <c r="J127" s="73"/>
      <c r="K127" s="96" t="str">
        <f t="shared" si="4"/>
        <v/>
      </c>
      <c r="L127" s="96"/>
      <c r="M127" s="96" t="str">
        <f t="shared" si="5"/>
        <v/>
      </c>
      <c r="N127" s="96"/>
      <c r="O127" s="21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4" t="str">
        <f t="shared" si="6"/>
        <v/>
      </c>
      <c r="AC127" s="74"/>
      <c r="AD127" s="74" t="str">
        <f t="shared" si="7"/>
        <v/>
      </c>
      <c r="AE127" s="74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2"/>
    </row>
    <row r="128" spans="2:58" x14ac:dyDescent="0.25">
      <c r="B128" s="20"/>
      <c r="C128" s="73"/>
      <c r="D128" s="73"/>
      <c r="E128" s="73"/>
      <c r="F128" s="73"/>
      <c r="G128" s="73"/>
      <c r="H128" s="73"/>
      <c r="I128" s="73"/>
      <c r="J128" s="73"/>
      <c r="K128" s="96" t="str">
        <f t="shared" si="4"/>
        <v/>
      </c>
      <c r="L128" s="96"/>
      <c r="M128" s="96" t="str">
        <f t="shared" si="5"/>
        <v/>
      </c>
      <c r="N128" s="96"/>
      <c r="O128" s="21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4" t="str">
        <f t="shared" si="6"/>
        <v/>
      </c>
      <c r="AC128" s="74"/>
      <c r="AD128" s="74" t="str">
        <f t="shared" si="7"/>
        <v/>
      </c>
      <c r="AE128" s="74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2"/>
    </row>
    <row r="129" spans="2:58" x14ac:dyDescent="0.25">
      <c r="B129" s="20"/>
      <c r="C129" s="73"/>
      <c r="D129" s="73"/>
      <c r="E129" s="73"/>
      <c r="F129" s="73"/>
      <c r="G129" s="73"/>
      <c r="H129" s="73"/>
      <c r="I129" s="73"/>
      <c r="J129" s="73"/>
      <c r="K129" s="96" t="str">
        <f t="shared" si="4"/>
        <v/>
      </c>
      <c r="L129" s="96"/>
      <c r="M129" s="96" t="str">
        <f t="shared" si="5"/>
        <v/>
      </c>
      <c r="N129" s="96"/>
      <c r="O129" s="21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4" t="str">
        <f t="shared" si="6"/>
        <v/>
      </c>
      <c r="AC129" s="74"/>
      <c r="AD129" s="74" t="str">
        <f t="shared" si="7"/>
        <v/>
      </c>
      <c r="AE129" s="74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2"/>
    </row>
    <row r="130" spans="2:58" x14ac:dyDescent="0.25">
      <c r="B130" s="20"/>
      <c r="C130" s="73"/>
      <c r="D130" s="73"/>
      <c r="E130" s="73"/>
      <c r="F130" s="73"/>
      <c r="G130" s="73"/>
      <c r="H130" s="73"/>
      <c r="I130" s="73"/>
      <c r="J130" s="73"/>
      <c r="K130" s="96" t="str">
        <f t="shared" si="4"/>
        <v/>
      </c>
      <c r="L130" s="96"/>
      <c r="M130" s="96" t="str">
        <f t="shared" si="5"/>
        <v/>
      </c>
      <c r="N130" s="96"/>
      <c r="O130" s="21"/>
      <c r="P130" s="73"/>
      <c r="Q130" s="73"/>
      <c r="R130" s="73"/>
      <c r="S130" s="73"/>
      <c r="T130" s="73"/>
      <c r="U130" s="73"/>
      <c r="V130" s="47"/>
      <c r="W130" s="47"/>
      <c r="X130" s="73"/>
      <c r="Y130" s="73"/>
      <c r="Z130" s="73"/>
      <c r="AA130" s="73"/>
      <c r="AB130" s="74" t="str">
        <f t="shared" si="6"/>
        <v/>
      </c>
      <c r="AC130" s="74"/>
      <c r="AD130" s="74" t="str">
        <f t="shared" si="7"/>
        <v/>
      </c>
      <c r="AE130" s="74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2"/>
    </row>
    <row r="131" spans="2:58" x14ac:dyDescent="0.25">
      <c r="B131" s="20"/>
      <c r="C131" s="73"/>
      <c r="D131" s="73"/>
      <c r="E131" s="73"/>
      <c r="F131" s="73"/>
      <c r="G131" s="73"/>
      <c r="H131" s="73"/>
      <c r="I131" s="73"/>
      <c r="J131" s="73"/>
      <c r="K131" s="96" t="str">
        <f t="shared" si="4"/>
        <v/>
      </c>
      <c r="L131" s="96"/>
      <c r="M131" s="96" t="str">
        <f t="shared" si="5"/>
        <v/>
      </c>
      <c r="N131" s="96"/>
      <c r="O131" s="21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4" t="str">
        <f t="shared" si="6"/>
        <v/>
      </c>
      <c r="AC131" s="74"/>
      <c r="AD131" s="74" t="str">
        <f t="shared" si="7"/>
        <v/>
      </c>
      <c r="AE131" s="74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2"/>
    </row>
    <row r="132" spans="2:58" x14ac:dyDescent="0.25">
      <c r="B132" s="20"/>
      <c r="C132" s="73"/>
      <c r="D132" s="73"/>
      <c r="E132" s="73"/>
      <c r="F132" s="73"/>
      <c r="G132" s="73"/>
      <c r="H132" s="73"/>
      <c r="I132" s="73"/>
      <c r="J132" s="73"/>
      <c r="K132" s="96" t="str">
        <f t="shared" si="4"/>
        <v/>
      </c>
      <c r="L132" s="96"/>
      <c r="M132" s="96" t="str">
        <f t="shared" si="5"/>
        <v/>
      </c>
      <c r="N132" s="96"/>
      <c r="O132" s="21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4" t="str">
        <f t="shared" si="6"/>
        <v/>
      </c>
      <c r="AC132" s="74"/>
      <c r="AD132" s="74" t="str">
        <f t="shared" si="7"/>
        <v/>
      </c>
      <c r="AE132" s="74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2"/>
    </row>
    <row r="133" spans="2:58" x14ac:dyDescent="0.25">
      <c r="B133" s="20"/>
      <c r="C133" s="73"/>
      <c r="D133" s="73"/>
      <c r="E133" s="73"/>
      <c r="F133" s="73"/>
      <c r="G133" s="73"/>
      <c r="H133" s="73"/>
      <c r="I133" s="73"/>
      <c r="J133" s="73"/>
      <c r="K133" s="96" t="str">
        <f t="shared" si="4"/>
        <v/>
      </c>
      <c r="L133" s="96"/>
      <c r="M133" s="96" t="str">
        <f t="shared" si="5"/>
        <v/>
      </c>
      <c r="N133" s="96"/>
      <c r="O133" s="21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4" t="str">
        <f t="shared" si="6"/>
        <v/>
      </c>
      <c r="AC133" s="74"/>
      <c r="AD133" s="74" t="str">
        <f t="shared" si="7"/>
        <v/>
      </c>
      <c r="AE133" s="74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2"/>
    </row>
    <row r="134" spans="2:58" x14ac:dyDescent="0.25">
      <c r="B134" s="20"/>
      <c r="C134" s="73"/>
      <c r="D134" s="73"/>
      <c r="E134" s="73"/>
      <c r="F134" s="73"/>
      <c r="G134" s="73"/>
      <c r="H134" s="73"/>
      <c r="I134" s="73"/>
      <c r="J134" s="73"/>
      <c r="K134" s="96" t="str">
        <f t="shared" si="4"/>
        <v/>
      </c>
      <c r="L134" s="96"/>
      <c r="M134" s="96" t="str">
        <f t="shared" si="5"/>
        <v/>
      </c>
      <c r="N134" s="96"/>
      <c r="O134" s="21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4" t="str">
        <f t="shared" si="6"/>
        <v/>
      </c>
      <c r="AC134" s="74"/>
      <c r="AD134" s="74" t="str">
        <f t="shared" si="7"/>
        <v/>
      </c>
      <c r="AE134" s="74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2"/>
    </row>
    <row r="135" spans="2:58" x14ac:dyDescent="0.25">
      <c r="B135" s="20"/>
      <c r="C135" s="73"/>
      <c r="D135" s="73"/>
      <c r="E135" s="73"/>
      <c r="F135" s="73"/>
      <c r="G135" s="73"/>
      <c r="H135" s="73"/>
      <c r="I135" s="73"/>
      <c r="J135" s="73"/>
      <c r="K135" s="96" t="str">
        <f t="shared" si="4"/>
        <v/>
      </c>
      <c r="L135" s="96"/>
      <c r="M135" s="96" t="str">
        <f t="shared" si="5"/>
        <v/>
      </c>
      <c r="N135" s="96"/>
      <c r="O135" s="21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4" t="str">
        <f t="shared" si="6"/>
        <v/>
      </c>
      <c r="AC135" s="74"/>
      <c r="AD135" s="74" t="str">
        <f t="shared" si="7"/>
        <v/>
      </c>
      <c r="AE135" s="74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2"/>
    </row>
    <row r="136" spans="2:58" x14ac:dyDescent="0.25">
      <c r="B136" s="20"/>
      <c r="C136" s="73"/>
      <c r="D136" s="73"/>
      <c r="E136" s="73"/>
      <c r="F136" s="73"/>
      <c r="G136" s="73"/>
      <c r="H136" s="73"/>
      <c r="I136" s="73"/>
      <c r="J136" s="73"/>
      <c r="K136" s="96" t="str">
        <f t="shared" si="4"/>
        <v/>
      </c>
      <c r="L136" s="96"/>
      <c r="M136" s="96" t="str">
        <f t="shared" si="5"/>
        <v/>
      </c>
      <c r="N136" s="96"/>
      <c r="O136" s="21"/>
      <c r="P136" s="73"/>
      <c r="Q136" s="73"/>
      <c r="R136" s="73"/>
      <c r="S136" s="73"/>
      <c r="T136" s="73"/>
      <c r="U136" s="73"/>
      <c r="V136" s="47"/>
      <c r="W136" s="47"/>
      <c r="X136" s="73"/>
      <c r="Y136" s="73"/>
      <c r="Z136" s="73"/>
      <c r="AA136" s="73"/>
      <c r="AB136" s="74" t="str">
        <f t="shared" si="6"/>
        <v/>
      </c>
      <c r="AC136" s="74"/>
      <c r="AD136" s="74" t="str">
        <f t="shared" si="7"/>
        <v/>
      </c>
      <c r="AE136" s="74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2"/>
    </row>
    <row r="137" spans="2:58" x14ac:dyDescent="0.25">
      <c r="B137" s="20"/>
      <c r="C137" s="73"/>
      <c r="D137" s="73"/>
      <c r="E137" s="73"/>
      <c r="F137" s="73"/>
      <c r="G137" s="73"/>
      <c r="H137" s="73"/>
      <c r="I137" s="73"/>
      <c r="J137" s="73"/>
      <c r="K137" s="96" t="str">
        <f t="shared" si="4"/>
        <v/>
      </c>
      <c r="L137" s="96"/>
      <c r="M137" s="96" t="str">
        <f t="shared" si="5"/>
        <v/>
      </c>
      <c r="N137" s="96"/>
      <c r="O137" s="21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4" t="str">
        <f t="shared" si="6"/>
        <v/>
      </c>
      <c r="AC137" s="74"/>
      <c r="AD137" s="74" t="str">
        <f t="shared" si="7"/>
        <v/>
      </c>
      <c r="AE137" s="74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2"/>
    </row>
    <row r="138" spans="2:58" x14ac:dyDescent="0.25">
      <c r="B138" s="20"/>
      <c r="C138" s="73"/>
      <c r="D138" s="73"/>
      <c r="E138" s="73"/>
      <c r="F138" s="73"/>
      <c r="G138" s="73"/>
      <c r="H138" s="73"/>
      <c r="I138" s="73"/>
      <c r="J138" s="73"/>
      <c r="K138" s="96" t="str">
        <f t="shared" si="4"/>
        <v/>
      </c>
      <c r="L138" s="96"/>
      <c r="M138" s="96" t="str">
        <f t="shared" si="5"/>
        <v/>
      </c>
      <c r="N138" s="96"/>
      <c r="O138" s="21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4" t="str">
        <f t="shared" si="6"/>
        <v/>
      </c>
      <c r="AC138" s="74"/>
      <c r="AD138" s="74" t="str">
        <f t="shared" si="7"/>
        <v/>
      </c>
      <c r="AE138" s="74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2"/>
    </row>
    <row r="139" spans="2:58" x14ac:dyDescent="0.25">
      <c r="B139" s="20"/>
      <c r="C139" s="73"/>
      <c r="D139" s="73"/>
      <c r="E139" s="73"/>
      <c r="F139" s="73"/>
      <c r="G139" s="73"/>
      <c r="H139" s="73"/>
      <c r="I139" s="73"/>
      <c r="J139" s="73"/>
      <c r="K139" s="96" t="str">
        <f t="shared" si="4"/>
        <v/>
      </c>
      <c r="L139" s="96"/>
      <c r="M139" s="96" t="str">
        <f t="shared" si="5"/>
        <v/>
      </c>
      <c r="N139" s="96"/>
      <c r="O139" s="21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4" t="str">
        <f t="shared" si="6"/>
        <v/>
      </c>
      <c r="AC139" s="74"/>
      <c r="AD139" s="74" t="str">
        <f t="shared" si="7"/>
        <v/>
      </c>
      <c r="AE139" s="74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2"/>
    </row>
    <row r="140" spans="2:58" x14ac:dyDescent="0.25">
      <c r="B140" s="20"/>
      <c r="C140" s="73"/>
      <c r="D140" s="73"/>
      <c r="E140" s="73"/>
      <c r="F140" s="73"/>
      <c r="G140" s="73"/>
      <c r="H140" s="73"/>
      <c r="I140" s="73"/>
      <c r="J140" s="73"/>
      <c r="K140" s="96" t="str">
        <f t="shared" si="4"/>
        <v/>
      </c>
      <c r="L140" s="96"/>
      <c r="M140" s="96" t="str">
        <f t="shared" si="5"/>
        <v/>
      </c>
      <c r="N140" s="96"/>
      <c r="O140" s="21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4" t="str">
        <f t="shared" si="6"/>
        <v/>
      </c>
      <c r="AC140" s="74"/>
      <c r="AD140" s="74" t="str">
        <f t="shared" si="7"/>
        <v/>
      </c>
      <c r="AE140" s="74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2"/>
    </row>
    <row r="141" spans="2:58" x14ac:dyDescent="0.25">
      <c r="B141" s="20"/>
      <c r="C141" s="73"/>
      <c r="D141" s="73"/>
      <c r="E141" s="73"/>
      <c r="F141" s="73"/>
      <c r="G141" s="73"/>
      <c r="H141" s="73"/>
      <c r="I141" s="73"/>
      <c r="J141" s="73"/>
      <c r="K141" s="96" t="str">
        <f t="shared" si="4"/>
        <v/>
      </c>
      <c r="L141" s="96"/>
      <c r="M141" s="96" t="str">
        <f t="shared" si="5"/>
        <v/>
      </c>
      <c r="N141" s="96"/>
      <c r="O141" s="21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4" t="str">
        <f t="shared" si="6"/>
        <v/>
      </c>
      <c r="AC141" s="74"/>
      <c r="AD141" s="74" t="str">
        <f t="shared" si="7"/>
        <v/>
      </c>
      <c r="AE141" s="74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2"/>
    </row>
    <row r="142" spans="2:58" x14ac:dyDescent="0.25">
      <c r="B142" s="20"/>
      <c r="C142" s="73"/>
      <c r="D142" s="73"/>
      <c r="E142" s="73"/>
      <c r="F142" s="73"/>
      <c r="G142" s="73"/>
      <c r="H142" s="73"/>
      <c r="I142" s="73"/>
      <c r="J142" s="73"/>
      <c r="K142" s="96" t="str">
        <f t="shared" si="4"/>
        <v/>
      </c>
      <c r="L142" s="96"/>
      <c r="M142" s="96" t="str">
        <f t="shared" si="5"/>
        <v/>
      </c>
      <c r="N142" s="96"/>
      <c r="O142" s="21"/>
      <c r="P142" s="73"/>
      <c r="Q142" s="73"/>
      <c r="R142" s="73"/>
      <c r="S142" s="73"/>
      <c r="T142" s="73"/>
      <c r="U142" s="73"/>
      <c r="V142" s="47"/>
      <c r="W142" s="47"/>
      <c r="X142" s="73"/>
      <c r="Y142" s="73"/>
      <c r="Z142" s="73"/>
      <c r="AA142" s="73"/>
      <c r="AB142" s="74" t="str">
        <f t="shared" si="6"/>
        <v/>
      </c>
      <c r="AC142" s="74"/>
      <c r="AD142" s="74" t="str">
        <f t="shared" si="7"/>
        <v/>
      </c>
      <c r="AE142" s="74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2"/>
    </row>
    <row r="143" spans="2:58" x14ac:dyDescent="0.25">
      <c r="B143" s="20"/>
      <c r="C143" s="73"/>
      <c r="D143" s="73"/>
      <c r="E143" s="73"/>
      <c r="F143" s="73"/>
      <c r="G143" s="73"/>
      <c r="H143" s="73"/>
      <c r="I143" s="73"/>
      <c r="J143" s="73"/>
      <c r="K143" s="96" t="str">
        <f t="shared" si="4"/>
        <v/>
      </c>
      <c r="L143" s="96"/>
      <c r="M143" s="96" t="str">
        <f t="shared" si="5"/>
        <v/>
      </c>
      <c r="N143" s="96"/>
      <c r="O143" s="21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4" t="str">
        <f t="shared" si="6"/>
        <v/>
      </c>
      <c r="AC143" s="74"/>
      <c r="AD143" s="74" t="str">
        <f t="shared" si="7"/>
        <v/>
      </c>
      <c r="AE143" s="74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2"/>
    </row>
    <row r="144" spans="2:58" x14ac:dyDescent="0.25">
      <c r="B144" s="20"/>
      <c r="C144" s="73"/>
      <c r="D144" s="73"/>
      <c r="E144" s="73"/>
      <c r="F144" s="73"/>
      <c r="G144" s="73"/>
      <c r="H144" s="73"/>
      <c r="I144" s="73"/>
      <c r="J144" s="73"/>
      <c r="K144" s="96" t="str">
        <f t="shared" si="4"/>
        <v/>
      </c>
      <c r="L144" s="96"/>
      <c r="M144" s="96" t="str">
        <f t="shared" si="5"/>
        <v/>
      </c>
      <c r="N144" s="96"/>
      <c r="O144" s="21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4" t="str">
        <f t="shared" si="6"/>
        <v/>
      </c>
      <c r="AC144" s="74"/>
      <c r="AD144" s="74" t="str">
        <f t="shared" si="7"/>
        <v/>
      </c>
      <c r="AE144" s="74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2"/>
    </row>
    <row r="145" spans="2:58" x14ac:dyDescent="0.25">
      <c r="B145" s="20"/>
      <c r="C145" s="73"/>
      <c r="D145" s="73"/>
      <c r="E145" s="73"/>
      <c r="F145" s="73"/>
      <c r="G145" s="73"/>
      <c r="H145" s="73"/>
      <c r="I145" s="73"/>
      <c r="J145" s="73"/>
      <c r="K145" s="96" t="str">
        <f t="shared" ref="K145:K208" si="8">IF(OR(C145=0,C145=""),"",I145*G145^3/12/10000)</f>
        <v/>
      </c>
      <c r="L145" s="96"/>
      <c r="M145" s="96" t="str">
        <f t="shared" ref="M145:M208" si="9">IF(OR(C145=0,C145=""),"",+K145/(E145/100))</f>
        <v/>
      </c>
      <c r="N145" s="96"/>
      <c r="O145" s="21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4" t="str">
        <f t="shared" ref="AB145:AB208" si="10">IF(OR(P145=0,P145=""),"",(V145*Z145^3/12+V145*Z145*(((V145*Z145*Z145/2+(T145-Z145)*X145*((T145-Z145)/2+Z145))/(V145*Z145+(T145-Z145)*X145))-Z145/2)^2+X145*(T145-Z145)^3/12+X145*(T145-Z145)*(T145-((V145*Z145*Z145/2+(T145-Z145)*X145*((T145-Z145)/2+Z145))/(V145*Z145+(T145-Z145)*X145))-((T145-Z145)/2))^2)/10000)</f>
        <v/>
      </c>
      <c r="AC145" s="74"/>
      <c r="AD145" s="74" t="str">
        <f t="shared" ref="AD145:AD208" si="11">IF(OR(P145=0,P145=""),"",+AB145/(R145/100))</f>
        <v/>
      </c>
      <c r="AE145" s="74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2"/>
    </row>
    <row r="146" spans="2:58" x14ac:dyDescent="0.25">
      <c r="B146" s="20"/>
      <c r="C146" s="73"/>
      <c r="D146" s="73"/>
      <c r="E146" s="73"/>
      <c r="F146" s="73"/>
      <c r="G146" s="73"/>
      <c r="H146" s="73"/>
      <c r="I146" s="73"/>
      <c r="J146" s="73"/>
      <c r="K146" s="96" t="str">
        <f t="shared" si="8"/>
        <v/>
      </c>
      <c r="L146" s="96"/>
      <c r="M146" s="96" t="str">
        <f t="shared" si="9"/>
        <v/>
      </c>
      <c r="N146" s="96"/>
      <c r="O146" s="21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4" t="str">
        <f t="shared" si="10"/>
        <v/>
      </c>
      <c r="AC146" s="74"/>
      <c r="AD146" s="74" t="str">
        <f t="shared" si="11"/>
        <v/>
      </c>
      <c r="AE146" s="74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2"/>
    </row>
    <row r="147" spans="2:58" x14ac:dyDescent="0.25">
      <c r="B147" s="20"/>
      <c r="C147" s="73"/>
      <c r="D147" s="73"/>
      <c r="E147" s="73"/>
      <c r="F147" s="73"/>
      <c r="G147" s="73"/>
      <c r="H147" s="73"/>
      <c r="I147" s="73"/>
      <c r="J147" s="73"/>
      <c r="K147" s="96" t="str">
        <f t="shared" si="8"/>
        <v/>
      </c>
      <c r="L147" s="96"/>
      <c r="M147" s="96" t="str">
        <f t="shared" si="9"/>
        <v/>
      </c>
      <c r="N147" s="96"/>
      <c r="O147" s="21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4" t="str">
        <f t="shared" si="10"/>
        <v/>
      </c>
      <c r="AC147" s="74"/>
      <c r="AD147" s="74" t="str">
        <f t="shared" si="11"/>
        <v/>
      </c>
      <c r="AE147" s="74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2"/>
    </row>
    <row r="148" spans="2:58" x14ac:dyDescent="0.25">
      <c r="B148" s="20"/>
      <c r="C148" s="73"/>
      <c r="D148" s="73"/>
      <c r="E148" s="73"/>
      <c r="F148" s="73"/>
      <c r="G148" s="73"/>
      <c r="H148" s="73"/>
      <c r="I148" s="73"/>
      <c r="J148" s="73"/>
      <c r="K148" s="96" t="str">
        <f t="shared" si="8"/>
        <v/>
      </c>
      <c r="L148" s="96"/>
      <c r="M148" s="96" t="str">
        <f t="shared" si="9"/>
        <v/>
      </c>
      <c r="N148" s="96"/>
      <c r="O148" s="21"/>
      <c r="P148" s="73"/>
      <c r="Q148" s="73"/>
      <c r="R148" s="73"/>
      <c r="S148" s="73"/>
      <c r="T148" s="73"/>
      <c r="U148" s="73"/>
      <c r="V148" s="47"/>
      <c r="W148" s="47"/>
      <c r="X148" s="73"/>
      <c r="Y148" s="73"/>
      <c r="Z148" s="73"/>
      <c r="AA148" s="73"/>
      <c r="AB148" s="74" t="str">
        <f t="shared" si="10"/>
        <v/>
      </c>
      <c r="AC148" s="74"/>
      <c r="AD148" s="74" t="str">
        <f t="shared" si="11"/>
        <v/>
      </c>
      <c r="AE148" s="74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2"/>
    </row>
    <row r="149" spans="2:58" x14ac:dyDescent="0.25">
      <c r="B149" s="20"/>
      <c r="C149" s="73"/>
      <c r="D149" s="73"/>
      <c r="E149" s="73"/>
      <c r="F149" s="73"/>
      <c r="G149" s="73"/>
      <c r="H149" s="73"/>
      <c r="I149" s="73"/>
      <c r="J149" s="73"/>
      <c r="K149" s="96" t="str">
        <f t="shared" si="8"/>
        <v/>
      </c>
      <c r="L149" s="96"/>
      <c r="M149" s="96" t="str">
        <f t="shared" si="9"/>
        <v/>
      </c>
      <c r="N149" s="96"/>
      <c r="O149" s="21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4" t="str">
        <f t="shared" si="10"/>
        <v/>
      </c>
      <c r="AC149" s="74"/>
      <c r="AD149" s="74" t="str">
        <f t="shared" si="11"/>
        <v/>
      </c>
      <c r="AE149" s="74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2"/>
    </row>
    <row r="150" spans="2:58" x14ac:dyDescent="0.25">
      <c r="B150" s="20"/>
      <c r="C150" s="73"/>
      <c r="D150" s="73"/>
      <c r="E150" s="73"/>
      <c r="F150" s="73"/>
      <c r="G150" s="73"/>
      <c r="H150" s="73"/>
      <c r="I150" s="73"/>
      <c r="J150" s="73"/>
      <c r="K150" s="96" t="str">
        <f t="shared" si="8"/>
        <v/>
      </c>
      <c r="L150" s="96"/>
      <c r="M150" s="96" t="str">
        <f t="shared" si="9"/>
        <v/>
      </c>
      <c r="N150" s="96"/>
      <c r="O150" s="21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4" t="str">
        <f t="shared" si="10"/>
        <v/>
      </c>
      <c r="AC150" s="74"/>
      <c r="AD150" s="74" t="str">
        <f t="shared" si="11"/>
        <v/>
      </c>
      <c r="AE150" s="74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2"/>
    </row>
    <row r="151" spans="2:58" x14ac:dyDescent="0.25">
      <c r="B151" s="20"/>
      <c r="C151" s="73"/>
      <c r="D151" s="73"/>
      <c r="E151" s="73"/>
      <c r="F151" s="73"/>
      <c r="G151" s="73"/>
      <c r="H151" s="73"/>
      <c r="I151" s="73"/>
      <c r="J151" s="73"/>
      <c r="K151" s="96" t="str">
        <f t="shared" si="8"/>
        <v/>
      </c>
      <c r="L151" s="96"/>
      <c r="M151" s="96" t="str">
        <f t="shared" si="9"/>
        <v/>
      </c>
      <c r="N151" s="96"/>
      <c r="O151" s="21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4" t="str">
        <f t="shared" si="10"/>
        <v/>
      </c>
      <c r="AC151" s="74"/>
      <c r="AD151" s="74" t="str">
        <f t="shared" si="11"/>
        <v/>
      </c>
      <c r="AE151" s="74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2"/>
    </row>
    <row r="152" spans="2:58" x14ac:dyDescent="0.25">
      <c r="B152" s="20"/>
      <c r="C152" s="73"/>
      <c r="D152" s="73"/>
      <c r="E152" s="73"/>
      <c r="F152" s="73"/>
      <c r="G152" s="73"/>
      <c r="H152" s="73"/>
      <c r="I152" s="73"/>
      <c r="J152" s="73"/>
      <c r="K152" s="96" t="str">
        <f t="shared" si="8"/>
        <v/>
      </c>
      <c r="L152" s="96"/>
      <c r="M152" s="96" t="str">
        <f t="shared" si="9"/>
        <v/>
      </c>
      <c r="N152" s="96"/>
      <c r="O152" s="21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4" t="str">
        <f t="shared" si="10"/>
        <v/>
      </c>
      <c r="AC152" s="74"/>
      <c r="AD152" s="74" t="str">
        <f t="shared" si="11"/>
        <v/>
      </c>
      <c r="AE152" s="74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2"/>
    </row>
    <row r="153" spans="2:58" x14ac:dyDescent="0.25">
      <c r="B153" s="20"/>
      <c r="C153" s="73"/>
      <c r="D153" s="73"/>
      <c r="E153" s="73"/>
      <c r="F153" s="73"/>
      <c r="G153" s="73"/>
      <c r="H153" s="73"/>
      <c r="I153" s="73"/>
      <c r="J153" s="73"/>
      <c r="K153" s="96" t="str">
        <f t="shared" si="8"/>
        <v/>
      </c>
      <c r="L153" s="96"/>
      <c r="M153" s="96" t="str">
        <f t="shared" si="9"/>
        <v/>
      </c>
      <c r="N153" s="96"/>
      <c r="O153" s="21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4" t="str">
        <f t="shared" si="10"/>
        <v/>
      </c>
      <c r="AC153" s="74"/>
      <c r="AD153" s="74" t="str">
        <f t="shared" si="11"/>
        <v/>
      </c>
      <c r="AE153" s="74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2"/>
    </row>
    <row r="154" spans="2:58" x14ac:dyDescent="0.25">
      <c r="B154" s="20"/>
      <c r="C154" s="73"/>
      <c r="D154" s="73"/>
      <c r="E154" s="73"/>
      <c r="F154" s="73"/>
      <c r="G154" s="73"/>
      <c r="H154" s="73"/>
      <c r="I154" s="73"/>
      <c r="J154" s="73"/>
      <c r="K154" s="96" t="str">
        <f t="shared" si="8"/>
        <v/>
      </c>
      <c r="L154" s="96"/>
      <c r="M154" s="96" t="str">
        <f t="shared" si="9"/>
        <v/>
      </c>
      <c r="N154" s="96"/>
      <c r="O154" s="21"/>
      <c r="P154" s="73"/>
      <c r="Q154" s="73"/>
      <c r="R154" s="73"/>
      <c r="S154" s="73"/>
      <c r="T154" s="73"/>
      <c r="U154" s="73"/>
      <c r="V154" s="47"/>
      <c r="W154" s="47"/>
      <c r="X154" s="73"/>
      <c r="Y154" s="73"/>
      <c r="Z154" s="73"/>
      <c r="AA154" s="73"/>
      <c r="AB154" s="74" t="str">
        <f t="shared" si="10"/>
        <v/>
      </c>
      <c r="AC154" s="74"/>
      <c r="AD154" s="74" t="str">
        <f t="shared" si="11"/>
        <v/>
      </c>
      <c r="AE154" s="74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2"/>
    </row>
    <row r="155" spans="2:58" x14ac:dyDescent="0.25">
      <c r="B155" s="20"/>
      <c r="C155" s="73"/>
      <c r="D155" s="73"/>
      <c r="E155" s="73"/>
      <c r="F155" s="73"/>
      <c r="G155" s="73"/>
      <c r="H155" s="73"/>
      <c r="I155" s="73"/>
      <c r="J155" s="73"/>
      <c r="K155" s="96" t="str">
        <f t="shared" si="8"/>
        <v/>
      </c>
      <c r="L155" s="96"/>
      <c r="M155" s="96" t="str">
        <f t="shared" si="9"/>
        <v/>
      </c>
      <c r="N155" s="96"/>
      <c r="O155" s="21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4" t="str">
        <f t="shared" si="10"/>
        <v/>
      </c>
      <c r="AC155" s="74"/>
      <c r="AD155" s="74" t="str">
        <f t="shared" si="11"/>
        <v/>
      </c>
      <c r="AE155" s="74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2"/>
    </row>
    <row r="156" spans="2:58" x14ac:dyDescent="0.25">
      <c r="B156" s="20"/>
      <c r="C156" s="73"/>
      <c r="D156" s="73"/>
      <c r="E156" s="73"/>
      <c r="F156" s="73"/>
      <c r="G156" s="73"/>
      <c r="H156" s="73"/>
      <c r="I156" s="73"/>
      <c r="J156" s="73"/>
      <c r="K156" s="96" t="str">
        <f t="shared" si="8"/>
        <v/>
      </c>
      <c r="L156" s="96"/>
      <c r="M156" s="96" t="str">
        <f t="shared" si="9"/>
        <v/>
      </c>
      <c r="N156" s="96"/>
      <c r="O156" s="21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4" t="str">
        <f t="shared" si="10"/>
        <v/>
      </c>
      <c r="AC156" s="74"/>
      <c r="AD156" s="74" t="str">
        <f t="shared" si="11"/>
        <v/>
      </c>
      <c r="AE156" s="74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2"/>
    </row>
    <row r="157" spans="2:58" x14ac:dyDescent="0.25">
      <c r="B157" s="20"/>
      <c r="C157" s="73"/>
      <c r="D157" s="73"/>
      <c r="E157" s="73"/>
      <c r="F157" s="73"/>
      <c r="G157" s="73"/>
      <c r="H157" s="73"/>
      <c r="I157" s="73"/>
      <c r="J157" s="73"/>
      <c r="K157" s="96" t="str">
        <f t="shared" si="8"/>
        <v/>
      </c>
      <c r="L157" s="96"/>
      <c r="M157" s="96" t="str">
        <f t="shared" si="9"/>
        <v/>
      </c>
      <c r="N157" s="96"/>
      <c r="O157" s="21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4" t="str">
        <f t="shared" si="10"/>
        <v/>
      </c>
      <c r="AC157" s="74"/>
      <c r="AD157" s="74" t="str">
        <f t="shared" si="11"/>
        <v/>
      </c>
      <c r="AE157" s="74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2"/>
    </row>
    <row r="158" spans="2:58" x14ac:dyDescent="0.25">
      <c r="B158" s="20"/>
      <c r="C158" s="73"/>
      <c r="D158" s="73"/>
      <c r="E158" s="73"/>
      <c r="F158" s="73"/>
      <c r="G158" s="73"/>
      <c r="H158" s="73"/>
      <c r="I158" s="73"/>
      <c r="J158" s="73"/>
      <c r="K158" s="96" t="str">
        <f t="shared" si="8"/>
        <v/>
      </c>
      <c r="L158" s="96"/>
      <c r="M158" s="96" t="str">
        <f t="shared" si="9"/>
        <v/>
      </c>
      <c r="N158" s="96"/>
      <c r="O158" s="21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4" t="str">
        <f t="shared" si="10"/>
        <v/>
      </c>
      <c r="AC158" s="74"/>
      <c r="AD158" s="74" t="str">
        <f t="shared" si="11"/>
        <v/>
      </c>
      <c r="AE158" s="74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2"/>
    </row>
    <row r="159" spans="2:58" x14ac:dyDescent="0.25">
      <c r="B159" s="20"/>
      <c r="C159" s="73"/>
      <c r="D159" s="73"/>
      <c r="E159" s="73"/>
      <c r="F159" s="73"/>
      <c r="G159" s="73"/>
      <c r="H159" s="73"/>
      <c r="I159" s="73"/>
      <c r="J159" s="73"/>
      <c r="K159" s="96" t="str">
        <f t="shared" si="8"/>
        <v/>
      </c>
      <c r="L159" s="96"/>
      <c r="M159" s="96" t="str">
        <f t="shared" si="9"/>
        <v/>
      </c>
      <c r="N159" s="96"/>
      <c r="O159" s="21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4" t="str">
        <f t="shared" si="10"/>
        <v/>
      </c>
      <c r="AC159" s="74"/>
      <c r="AD159" s="74" t="str">
        <f t="shared" si="11"/>
        <v/>
      </c>
      <c r="AE159" s="74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2"/>
    </row>
    <row r="160" spans="2:58" x14ac:dyDescent="0.25">
      <c r="B160" s="20"/>
      <c r="C160" s="73"/>
      <c r="D160" s="73"/>
      <c r="E160" s="73"/>
      <c r="F160" s="73"/>
      <c r="G160" s="73"/>
      <c r="H160" s="73"/>
      <c r="I160" s="73"/>
      <c r="J160" s="73"/>
      <c r="K160" s="96" t="str">
        <f t="shared" si="8"/>
        <v/>
      </c>
      <c r="L160" s="96"/>
      <c r="M160" s="96" t="str">
        <f t="shared" si="9"/>
        <v/>
      </c>
      <c r="N160" s="96"/>
      <c r="O160" s="21"/>
      <c r="P160" s="73"/>
      <c r="Q160" s="73"/>
      <c r="R160" s="73"/>
      <c r="S160" s="73"/>
      <c r="T160" s="73"/>
      <c r="U160" s="73"/>
      <c r="V160" s="47"/>
      <c r="W160" s="47"/>
      <c r="X160" s="73"/>
      <c r="Y160" s="73"/>
      <c r="Z160" s="73"/>
      <c r="AA160" s="73"/>
      <c r="AB160" s="74" t="str">
        <f t="shared" si="10"/>
        <v/>
      </c>
      <c r="AC160" s="74"/>
      <c r="AD160" s="74" t="str">
        <f t="shared" si="11"/>
        <v/>
      </c>
      <c r="AE160" s="74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2"/>
    </row>
    <row r="161" spans="2:58" x14ac:dyDescent="0.25">
      <c r="B161" s="20"/>
      <c r="C161" s="73"/>
      <c r="D161" s="73"/>
      <c r="E161" s="73"/>
      <c r="F161" s="73"/>
      <c r="G161" s="73"/>
      <c r="H161" s="73"/>
      <c r="I161" s="73"/>
      <c r="J161" s="73"/>
      <c r="K161" s="96" t="str">
        <f t="shared" si="8"/>
        <v/>
      </c>
      <c r="L161" s="96"/>
      <c r="M161" s="96" t="str">
        <f t="shared" si="9"/>
        <v/>
      </c>
      <c r="N161" s="96"/>
      <c r="O161" s="21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4" t="str">
        <f t="shared" si="10"/>
        <v/>
      </c>
      <c r="AC161" s="74"/>
      <c r="AD161" s="74" t="str">
        <f t="shared" si="11"/>
        <v/>
      </c>
      <c r="AE161" s="74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2"/>
    </row>
    <row r="162" spans="2:58" x14ac:dyDescent="0.25">
      <c r="B162" s="20"/>
      <c r="C162" s="73"/>
      <c r="D162" s="73"/>
      <c r="E162" s="73"/>
      <c r="F162" s="73"/>
      <c r="G162" s="73"/>
      <c r="H162" s="73"/>
      <c r="I162" s="73"/>
      <c r="J162" s="73"/>
      <c r="K162" s="96" t="str">
        <f t="shared" si="8"/>
        <v/>
      </c>
      <c r="L162" s="96"/>
      <c r="M162" s="96" t="str">
        <f t="shared" si="9"/>
        <v/>
      </c>
      <c r="N162" s="96"/>
      <c r="O162" s="21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4" t="str">
        <f t="shared" si="10"/>
        <v/>
      </c>
      <c r="AC162" s="74"/>
      <c r="AD162" s="74" t="str">
        <f t="shared" si="11"/>
        <v/>
      </c>
      <c r="AE162" s="74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2"/>
    </row>
    <row r="163" spans="2:58" x14ac:dyDescent="0.25">
      <c r="B163" s="20"/>
      <c r="C163" s="73"/>
      <c r="D163" s="73"/>
      <c r="E163" s="73"/>
      <c r="F163" s="73"/>
      <c r="G163" s="73"/>
      <c r="H163" s="73"/>
      <c r="I163" s="73"/>
      <c r="J163" s="73"/>
      <c r="K163" s="96" t="str">
        <f t="shared" si="8"/>
        <v/>
      </c>
      <c r="L163" s="96"/>
      <c r="M163" s="96" t="str">
        <f t="shared" si="9"/>
        <v/>
      </c>
      <c r="N163" s="96"/>
      <c r="O163" s="21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4" t="str">
        <f t="shared" si="10"/>
        <v/>
      </c>
      <c r="AC163" s="74"/>
      <c r="AD163" s="74" t="str">
        <f t="shared" si="11"/>
        <v/>
      </c>
      <c r="AE163" s="74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2"/>
    </row>
    <row r="164" spans="2:58" x14ac:dyDescent="0.25">
      <c r="B164" s="20"/>
      <c r="C164" s="73"/>
      <c r="D164" s="73"/>
      <c r="E164" s="73"/>
      <c r="F164" s="73"/>
      <c r="G164" s="73"/>
      <c r="H164" s="73"/>
      <c r="I164" s="73"/>
      <c r="J164" s="73"/>
      <c r="K164" s="96" t="str">
        <f t="shared" si="8"/>
        <v/>
      </c>
      <c r="L164" s="96"/>
      <c r="M164" s="96" t="str">
        <f t="shared" si="9"/>
        <v/>
      </c>
      <c r="N164" s="96"/>
      <c r="O164" s="21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4" t="str">
        <f t="shared" si="10"/>
        <v/>
      </c>
      <c r="AC164" s="74"/>
      <c r="AD164" s="74" t="str">
        <f t="shared" si="11"/>
        <v/>
      </c>
      <c r="AE164" s="74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2"/>
    </row>
    <row r="165" spans="2:58" x14ac:dyDescent="0.25">
      <c r="B165" s="20"/>
      <c r="C165" s="73"/>
      <c r="D165" s="73"/>
      <c r="E165" s="73"/>
      <c r="F165" s="73"/>
      <c r="G165" s="73"/>
      <c r="H165" s="73"/>
      <c r="I165" s="73"/>
      <c r="J165" s="73"/>
      <c r="K165" s="96" t="str">
        <f t="shared" si="8"/>
        <v/>
      </c>
      <c r="L165" s="96"/>
      <c r="M165" s="96" t="str">
        <f t="shared" si="9"/>
        <v/>
      </c>
      <c r="N165" s="96"/>
      <c r="O165" s="21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4" t="str">
        <f t="shared" si="10"/>
        <v/>
      </c>
      <c r="AC165" s="74"/>
      <c r="AD165" s="74" t="str">
        <f t="shared" si="11"/>
        <v/>
      </c>
      <c r="AE165" s="74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2"/>
    </row>
    <row r="166" spans="2:58" x14ac:dyDescent="0.25">
      <c r="B166" s="20"/>
      <c r="C166" s="73"/>
      <c r="D166" s="73"/>
      <c r="E166" s="73"/>
      <c r="F166" s="73"/>
      <c r="G166" s="73"/>
      <c r="H166" s="73"/>
      <c r="I166" s="73"/>
      <c r="J166" s="73"/>
      <c r="K166" s="96" t="str">
        <f t="shared" si="8"/>
        <v/>
      </c>
      <c r="L166" s="96"/>
      <c r="M166" s="96" t="str">
        <f t="shared" si="9"/>
        <v/>
      </c>
      <c r="N166" s="96"/>
      <c r="O166" s="21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4" t="str">
        <f t="shared" si="10"/>
        <v/>
      </c>
      <c r="AC166" s="74"/>
      <c r="AD166" s="74" t="str">
        <f t="shared" si="11"/>
        <v/>
      </c>
      <c r="AE166" s="74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2"/>
    </row>
    <row r="167" spans="2:58" x14ac:dyDescent="0.25">
      <c r="B167" s="20"/>
      <c r="C167" s="73"/>
      <c r="D167" s="73"/>
      <c r="E167" s="73"/>
      <c r="F167" s="73"/>
      <c r="G167" s="73"/>
      <c r="H167" s="73"/>
      <c r="I167" s="73"/>
      <c r="J167" s="73"/>
      <c r="K167" s="96" t="str">
        <f t="shared" si="8"/>
        <v/>
      </c>
      <c r="L167" s="96"/>
      <c r="M167" s="96" t="str">
        <f t="shared" si="9"/>
        <v/>
      </c>
      <c r="N167" s="96"/>
      <c r="O167" s="21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4" t="str">
        <f t="shared" si="10"/>
        <v/>
      </c>
      <c r="AC167" s="74"/>
      <c r="AD167" s="74" t="str">
        <f t="shared" si="11"/>
        <v/>
      </c>
      <c r="AE167" s="74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2"/>
    </row>
    <row r="168" spans="2:58" x14ac:dyDescent="0.25">
      <c r="B168" s="20"/>
      <c r="C168" s="73"/>
      <c r="D168" s="73"/>
      <c r="E168" s="73"/>
      <c r="F168" s="73"/>
      <c r="G168" s="73"/>
      <c r="H168" s="73"/>
      <c r="I168" s="73"/>
      <c r="J168" s="73"/>
      <c r="K168" s="96" t="str">
        <f t="shared" si="8"/>
        <v/>
      </c>
      <c r="L168" s="96"/>
      <c r="M168" s="96" t="str">
        <f t="shared" si="9"/>
        <v/>
      </c>
      <c r="N168" s="96"/>
      <c r="O168" s="21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4" t="str">
        <f t="shared" si="10"/>
        <v/>
      </c>
      <c r="AC168" s="74"/>
      <c r="AD168" s="74" t="str">
        <f t="shared" si="11"/>
        <v/>
      </c>
      <c r="AE168" s="74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2"/>
    </row>
    <row r="169" spans="2:58" x14ac:dyDescent="0.25">
      <c r="B169" s="20"/>
      <c r="C169" s="73"/>
      <c r="D169" s="73"/>
      <c r="E169" s="73"/>
      <c r="F169" s="73"/>
      <c r="G169" s="73"/>
      <c r="H169" s="73"/>
      <c r="I169" s="73"/>
      <c r="J169" s="73"/>
      <c r="K169" s="96" t="str">
        <f t="shared" si="8"/>
        <v/>
      </c>
      <c r="L169" s="96"/>
      <c r="M169" s="96" t="str">
        <f t="shared" si="9"/>
        <v/>
      </c>
      <c r="N169" s="96"/>
      <c r="O169" s="21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4" t="str">
        <f t="shared" si="10"/>
        <v/>
      </c>
      <c r="AC169" s="74"/>
      <c r="AD169" s="74" t="str">
        <f t="shared" si="11"/>
        <v/>
      </c>
      <c r="AE169" s="74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2"/>
    </row>
    <row r="170" spans="2:58" x14ac:dyDescent="0.25">
      <c r="B170" s="20"/>
      <c r="C170" s="73"/>
      <c r="D170" s="73"/>
      <c r="E170" s="73"/>
      <c r="F170" s="73"/>
      <c r="G170" s="73"/>
      <c r="H170" s="73"/>
      <c r="I170" s="73"/>
      <c r="J170" s="73"/>
      <c r="K170" s="96" t="str">
        <f t="shared" si="8"/>
        <v/>
      </c>
      <c r="L170" s="96"/>
      <c r="M170" s="96" t="str">
        <f t="shared" si="9"/>
        <v/>
      </c>
      <c r="N170" s="96"/>
      <c r="O170" s="21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4" t="str">
        <f t="shared" si="10"/>
        <v/>
      </c>
      <c r="AC170" s="74"/>
      <c r="AD170" s="74" t="str">
        <f t="shared" si="11"/>
        <v/>
      </c>
      <c r="AE170" s="74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2"/>
    </row>
    <row r="171" spans="2:58" x14ac:dyDescent="0.25">
      <c r="B171" s="20"/>
      <c r="C171" s="73"/>
      <c r="D171" s="73"/>
      <c r="E171" s="73"/>
      <c r="F171" s="73"/>
      <c r="G171" s="73"/>
      <c r="H171" s="73"/>
      <c r="I171" s="73"/>
      <c r="J171" s="73"/>
      <c r="K171" s="96" t="str">
        <f t="shared" si="8"/>
        <v/>
      </c>
      <c r="L171" s="96"/>
      <c r="M171" s="96" t="str">
        <f t="shared" si="9"/>
        <v/>
      </c>
      <c r="N171" s="96"/>
      <c r="O171" s="21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4" t="str">
        <f t="shared" si="10"/>
        <v/>
      </c>
      <c r="AC171" s="74"/>
      <c r="AD171" s="74" t="str">
        <f t="shared" si="11"/>
        <v/>
      </c>
      <c r="AE171" s="74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2"/>
    </row>
    <row r="172" spans="2:58" x14ac:dyDescent="0.25">
      <c r="B172" s="20"/>
      <c r="C172" s="73"/>
      <c r="D172" s="73"/>
      <c r="E172" s="73"/>
      <c r="F172" s="73"/>
      <c r="G172" s="73"/>
      <c r="H172" s="73"/>
      <c r="I172" s="73"/>
      <c r="J172" s="73"/>
      <c r="K172" s="96" t="str">
        <f t="shared" si="8"/>
        <v/>
      </c>
      <c r="L172" s="96"/>
      <c r="M172" s="96" t="str">
        <f t="shared" si="9"/>
        <v/>
      </c>
      <c r="N172" s="96"/>
      <c r="O172" s="21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4" t="str">
        <f t="shared" si="10"/>
        <v/>
      </c>
      <c r="AC172" s="74"/>
      <c r="AD172" s="74" t="str">
        <f t="shared" si="11"/>
        <v/>
      </c>
      <c r="AE172" s="74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2"/>
    </row>
    <row r="173" spans="2:58" x14ac:dyDescent="0.25">
      <c r="B173" s="20"/>
      <c r="C173" s="73"/>
      <c r="D173" s="73"/>
      <c r="E173" s="73"/>
      <c r="F173" s="73"/>
      <c r="G173" s="73"/>
      <c r="H173" s="73"/>
      <c r="I173" s="73"/>
      <c r="J173" s="73"/>
      <c r="K173" s="96" t="str">
        <f t="shared" si="8"/>
        <v/>
      </c>
      <c r="L173" s="96"/>
      <c r="M173" s="96" t="str">
        <f t="shared" si="9"/>
        <v/>
      </c>
      <c r="N173" s="96"/>
      <c r="O173" s="21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4" t="str">
        <f t="shared" si="10"/>
        <v/>
      </c>
      <c r="AC173" s="74"/>
      <c r="AD173" s="74" t="str">
        <f t="shared" si="11"/>
        <v/>
      </c>
      <c r="AE173" s="74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2"/>
    </row>
    <row r="174" spans="2:58" x14ac:dyDescent="0.25">
      <c r="B174" s="20"/>
      <c r="C174" s="73"/>
      <c r="D174" s="73"/>
      <c r="E174" s="73"/>
      <c r="F174" s="73"/>
      <c r="G174" s="73"/>
      <c r="H174" s="73"/>
      <c r="I174" s="73"/>
      <c r="J174" s="73"/>
      <c r="K174" s="96" t="str">
        <f t="shared" si="8"/>
        <v/>
      </c>
      <c r="L174" s="96"/>
      <c r="M174" s="96" t="str">
        <f t="shared" si="9"/>
        <v/>
      </c>
      <c r="N174" s="96"/>
      <c r="O174" s="21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4" t="str">
        <f t="shared" si="10"/>
        <v/>
      </c>
      <c r="AC174" s="74"/>
      <c r="AD174" s="74" t="str">
        <f t="shared" si="11"/>
        <v/>
      </c>
      <c r="AE174" s="74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2"/>
    </row>
    <row r="175" spans="2:58" x14ac:dyDescent="0.25">
      <c r="B175" s="20"/>
      <c r="C175" s="73"/>
      <c r="D175" s="73"/>
      <c r="E175" s="73"/>
      <c r="F175" s="73"/>
      <c r="G175" s="73"/>
      <c r="H175" s="73"/>
      <c r="I175" s="73"/>
      <c r="J175" s="73"/>
      <c r="K175" s="96" t="str">
        <f t="shared" si="8"/>
        <v/>
      </c>
      <c r="L175" s="96"/>
      <c r="M175" s="96" t="str">
        <f t="shared" si="9"/>
        <v/>
      </c>
      <c r="N175" s="96"/>
      <c r="O175" s="21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4" t="str">
        <f t="shared" si="10"/>
        <v/>
      </c>
      <c r="AC175" s="74"/>
      <c r="AD175" s="74" t="str">
        <f t="shared" si="11"/>
        <v/>
      </c>
      <c r="AE175" s="74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2"/>
    </row>
    <row r="176" spans="2:58" x14ac:dyDescent="0.25">
      <c r="B176" s="20"/>
      <c r="C176" s="73"/>
      <c r="D176" s="73"/>
      <c r="E176" s="73"/>
      <c r="F176" s="73"/>
      <c r="G176" s="73"/>
      <c r="H176" s="73"/>
      <c r="I176" s="73"/>
      <c r="J176" s="73"/>
      <c r="K176" s="96" t="str">
        <f t="shared" si="8"/>
        <v/>
      </c>
      <c r="L176" s="96"/>
      <c r="M176" s="96" t="str">
        <f t="shared" si="9"/>
        <v/>
      </c>
      <c r="N176" s="96"/>
      <c r="O176" s="21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4" t="str">
        <f t="shared" si="10"/>
        <v/>
      </c>
      <c r="AC176" s="74"/>
      <c r="AD176" s="74" t="str">
        <f t="shared" si="11"/>
        <v/>
      </c>
      <c r="AE176" s="74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2"/>
    </row>
    <row r="177" spans="2:58" x14ac:dyDescent="0.25">
      <c r="B177" s="20"/>
      <c r="C177" s="73"/>
      <c r="D177" s="73"/>
      <c r="E177" s="73"/>
      <c r="F177" s="73"/>
      <c r="G177" s="73"/>
      <c r="H177" s="73"/>
      <c r="I177" s="73"/>
      <c r="J177" s="73"/>
      <c r="K177" s="96" t="str">
        <f t="shared" si="8"/>
        <v/>
      </c>
      <c r="L177" s="96"/>
      <c r="M177" s="96" t="str">
        <f t="shared" si="9"/>
        <v/>
      </c>
      <c r="N177" s="96"/>
      <c r="O177" s="21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4" t="str">
        <f t="shared" si="10"/>
        <v/>
      </c>
      <c r="AC177" s="74"/>
      <c r="AD177" s="74" t="str">
        <f t="shared" si="11"/>
        <v/>
      </c>
      <c r="AE177" s="74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2"/>
    </row>
    <row r="178" spans="2:58" x14ac:dyDescent="0.25">
      <c r="B178" s="20"/>
      <c r="C178" s="73"/>
      <c r="D178" s="73"/>
      <c r="E178" s="73"/>
      <c r="F178" s="73"/>
      <c r="G178" s="73"/>
      <c r="H178" s="73"/>
      <c r="I178" s="73"/>
      <c r="J178" s="73"/>
      <c r="K178" s="96" t="str">
        <f t="shared" si="8"/>
        <v/>
      </c>
      <c r="L178" s="96"/>
      <c r="M178" s="96" t="str">
        <f t="shared" si="9"/>
        <v/>
      </c>
      <c r="N178" s="96"/>
      <c r="O178" s="21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4" t="str">
        <f t="shared" si="10"/>
        <v/>
      </c>
      <c r="AC178" s="74"/>
      <c r="AD178" s="74" t="str">
        <f t="shared" si="11"/>
        <v/>
      </c>
      <c r="AE178" s="74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2"/>
    </row>
    <row r="179" spans="2:58" x14ac:dyDescent="0.25">
      <c r="B179" s="20"/>
      <c r="C179" s="73"/>
      <c r="D179" s="73"/>
      <c r="E179" s="73"/>
      <c r="F179" s="73"/>
      <c r="G179" s="73"/>
      <c r="H179" s="73"/>
      <c r="I179" s="73"/>
      <c r="J179" s="73"/>
      <c r="K179" s="96" t="str">
        <f t="shared" si="8"/>
        <v/>
      </c>
      <c r="L179" s="96"/>
      <c r="M179" s="96" t="str">
        <f t="shared" si="9"/>
        <v/>
      </c>
      <c r="N179" s="96"/>
      <c r="O179" s="21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4" t="str">
        <f t="shared" si="10"/>
        <v/>
      </c>
      <c r="AC179" s="74"/>
      <c r="AD179" s="74" t="str">
        <f t="shared" si="11"/>
        <v/>
      </c>
      <c r="AE179" s="74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2"/>
    </row>
    <row r="180" spans="2:58" x14ac:dyDescent="0.25">
      <c r="B180" s="20"/>
      <c r="C180" s="73"/>
      <c r="D180" s="73"/>
      <c r="E180" s="73"/>
      <c r="F180" s="73"/>
      <c r="G180" s="73"/>
      <c r="H180" s="73"/>
      <c r="I180" s="73"/>
      <c r="J180" s="73"/>
      <c r="K180" s="96" t="str">
        <f t="shared" si="8"/>
        <v/>
      </c>
      <c r="L180" s="96"/>
      <c r="M180" s="96" t="str">
        <f t="shared" si="9"/>
        <v/>
      </c>
      <c r="N180" s="96"/>
      <c r="O180" s="21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4" t="str">
        <f t="shared" si="10"/>
        <v/>
      </c>
      <c r="AC180" s="74"/>
      <c r="AD180" s="74" t="str">
        <f t="shared" si="11"/>
        <v/>
      </c>
      <c r="AE180" s="74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2"/>
    </row>
    <row r="181" spans="2:58" x14ac:dyDescent="0.25">
      <c r="B181" s="20"/>
      <c r="C181" s="73"/>
      <c r="D181" s="73"/>
      <c r="E181" s="73"/>
      <c r="F181" s="73"/>
      <c r="G181" s="73"/>
      <c r="H181" s="73"/>
      <c r="I181" s="73"/>
      <c r="J181" s="73"/>
      <c r="K181" s="96" t="str">
        <f t="shared" si="8"/>
        <v/>
      </c>
      <c r="L181" s="96"/>
      <c r="M181" s="96" t="str">
        <f t="shared" si="9"/>
        <v/>
      </c>
      <c r="N181" s="96"/>
      <c r="O181" s="21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4" t="str">
        <f t="shared" si="10"/>
        <v/>
      </c>
      <c r="AC181" s="74"/>
      <c r="AD181" s="74" t="str">
        <f t="shared" si="11"/>
        <v/>
      </c>
      <c r="AE181" s="74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2"/>
    </row>
    <row r="182" spans="2:58" x14ac:dyDescent="0.25">
      <c r="B182" s="20"/>
      <c r="C182" s="73"/>
      <c r="D182" s="73"/>
      <c r="E182" s="73"/>
      <c r="F182" s="73"/>
      <c r="G182" s="73"/>
      <c r="H182" s="73"/>
      <c r="I182" s="73"/>
      <c r="J182" s="73"/>
      <c r="K182" s="96" t="str">
        <f t="shared" si="8"/>
        <v/>
      </c>
      <c r="L182" s="96"/>
      <c r="M182" s="96" t="str">
        <f t="shared" si="9"/>
        <v/>
      </c>
      <c r="N182" s="96"/>
      <c r="O182" s="21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4" t="str">
        <f t="shared" si="10"/>
        <v/>
      </c>
      <c r="AC182" s="74"/>
      <c r="AD182" s="74" t="str">
        <f t="shared" si="11"/>
        <v/>
      </c>
      <c r="AE182" s="74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2"/>
    </row>
    <row r="183" spans="2:58" x14ac:dyDescent="0.25">
      <c r="B183" s="20"/>
      <c r="C183" s="73"/>
      <c r="D183" s="73"/>
      <c r="E183" s="73"/>
      <c r="F183" s="73"/>
      <c r="G183" s="73"/>
      <c r="H183" s="73"/>
      <c r="I183" s="73"/>
      <c r="J183" s="73"/>
      <c r="K183" s="96" t="str">
        <f t="shared" si="8"/>
        <v/>
      </c>
      <c r="L183" s="96"/>
      <c r="M183" s="96" t="str">
        <f t="shared" si="9"/>
        <v/>
      </c>
      <c r="N183" s="96"/>
      <c r="O183" s="21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4" t="str">
        <f t="shared" si="10"/>
        <v/>
      </c>
      <c r="AC183" s="74"/>
      <c r="AD183" s="74" t="str">
        <f t="shared" si="11"/>
        <v/>
      </c>
      <c r="AE183" s="74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2"/>
    </row>
    <row r="184" spans="2:58" x14ac:dyDescent="0.25">
      <c r="B184" s="20"/>
      <c r="C184" s="73"/>
      <c r="D184" s="73"/>
      <c r="E184" s="73"/>
      <c r="F184" s="73"/>
      <c r="G184" s="73"/>
      <c r="H184" s="73"/>
      <c r="I184" s="73"/>
      <c r="J184" s="73"/>
      <c r="K184" s="96" t="str">
        <f t="shared" si="8"/>
        <v/>
      </c>
      <c r="L184" s="96"/>
      <c r="M184" s="96" t="str">
        <f t="shared" si="9"/>
        <v/>
      </c>
      <c r="N184" s="96"/>
      <c r="O184" s="21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4" t="str">
        <f t="shared" si="10"/>
        <v/>
      </c>
      <c r="AC184" s="74"/>
      <c r="AD184" s="74" t="str">
        <f t="shared" si="11"/>
        <v/>
      </c>
      <c r="AE184" s="74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2"/>
    </row>
    <row r="185" spans="2:58" x14ac:dyDescent="0.25">
      <c r="B185" s="20"/>
      <c r="C185" s="73"/>
      <c r="D185" s="73"/>
      <c r="E185" s="73"/>
      <c r="F185" s="73"/>
      <c r="G185" s="73"/>
      <c r="H185" s="73"/>
      <c r="I185" s="73"/>
      <c r="J185" s="73"/>
      <c r="K185" s="96" t="str">
        <f t="shared" si="8"/>
        <v/>
      </c>
      <c r="L185" s="96"/>
      <c r="M185" s="96" t="str">
        <f t="shared" si="9"/>
        <v/>
      </c>
      <c r="N185" s="96"/>
      <c r="O185" s="21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4" t="str">
        <f t="shared" si="10"/>
        <v/>
      </c>
      <c r="AC185" s="74"/>
      <c r="AD185" s="74" t="str">
        <f t="shared" si="11"/>
        <v/>
      </c>
      <c r="AE185" s="74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2"/>
    </row>
    <row r="186" spans="2:58" x14ac:dyDescent="0.25">
      <c r="B186" s="20"/>
      <c r="C186" s="73"/>
      <c r="D186" s="73"/>
      <c r="E186" s="73"/>
      <c r="F186" s="73"/>
      <c r="G186" s="73"/>
      <c r="H186" s="73"/>
      <c r="I186" s="73"/>
      <c r="J186" s="73"/>
      <c r="K186" s="96" t="str">
        <f t="shared" si="8"/>
        <v/>
      </c>
      <c r="L186" s="96"/>
      <c r="M186" s="96" t="str">
        <f t="shared" si="9"/>
        <v/>
      </c>
      <c r="N186" s="96"/>
      <c r="O186" s="21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4" t="str">
        <f t="shared" si="10"/>
        <v/>
      </c>
      <c r="AC186" s="74"/>
      <c r="AD186" s="74" t="str">
        <f t="shared" si="11"/>
        <v/>
      </c>
      <c r="AE186" s="74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2"/>
    </row>
    <row r="187" spans="2:58" x14ac:dyDescent="0.25">
      <c r="B187" s="20"/>
      <c r="C187" s="73"/>
      <c r="D187" s="73"/>
      <c r="E187" s="73"/>
      <c r="F187" s="73"/>
      <c r="G187" s="73"/>
      <c r="H187" s="73"/>
      <c r="I187" s="73"/>
      <c r="J187" s="73"/>
      <c r="K187" s="96" t="str">
        <f t="shared" si="8"/>
        <v/>
      </c>
      <c r="L187" s="96"/>
      <c r="M187" s="96" t="str">
        <f t="shared" si="9"/>
        <v/>
      </c>
      <c r="N187" s="96"/>
      <c r="O187" s="21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4" t="str">
        <f t="shared" si="10"/>
        <v/>
      </c>
      <c r="AC187" s="74"/>
      <c r="AD187" s="74" t="str">
        <f t="shared" si="11"/>
        <v/>
      </c>
      <c r="AE187" s="74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2"/>
    </row>
    <row r="188" spans="2:58" x14ac:dyDescent="0.25">
      <c r="B188" s="20"/>
      <c r="C188" s="73"/>
      <c r="D188" s="73"/>
      <c r="E188" s="73"/>
      <c r="F188" s="73"/>
      <c r="G188" s="73"/>
      <c r="H188" s="73"/>
      <c r="I188" s="73"/>
      <c r="J188" s="73"/>
      <c r="K188" s="96" t="str">
        <f t="shared" si="8"/>
        <v/>
      </c>
      <c r="L188" s="96"/>
      <c r="M188" s="96" t="str">
        <f t="shared" si="9"/>
        <v/>
      </c>
      <c r="N188" s="96"/>
      <c r="O188" s="21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4" t="str">
        <f t="shared" si="10"/>
        <v/>
      </c>
      <c r="AC188" s="74"/>
      <c r="AD188" s="74" t="str">
        <f t="shared" si="11"/>
        <v/>
      </c>
      <c r="AE188" s="74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2"/>
    </row>
    <row r="189" spans="2:58" x14ac:dyDescent="0.25">
      <c r="B189" s="20"/>
      <c r="C189" s="73"/>
      <c r="D189" s="73"/>
      <c r="E189" s="73"/>
      <c r="F189" s="73"/>
      <c r="G189" s="73"/>
      <c r="H189" s="73"/>
      <c r="I189" s="73"/>
      <c r="J189" s="73"/>
      <c r="K189" s="96" t="str">
        <f t="shared" si="8"/>
        <v/>
      </c>
      <c r="L189" s="96"/>
      <c r="M189" s="96" t="str">
        <f t="shared" si="9"/>
        <v/>
      </c>
      <c r="N189" s="96"/>
      <c r="O189" s="21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4" t="str">
        <f t="shared" si="10"/>
        <v/>
      </c>
      <c r="AC189" s="74"/>
      <c r="AD189" s="74" t="str">
        <f t="shared" si="11"/>
        <v/>
      </c>
      <c r="AE189" s="74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2"/>
    </row>
    <row r="190" spans="2:58" x14ac:dyDescent="0.25">
      <c r="B190" s="20"/>
      <c r="C190" s="73"/>
      <c r="D190" s="73"/>
      <c r="E190" s="73"/>
      <c r="F190" s="73"/>
      <c r="G190" s="73"/>
      <c r="H190" s="73"/>
      <c r="I190" s="73"/>
      <c r="J190" s="73"/>
      <c r="K190" s="96" t="str">
        <f t="shared" si="8"/>
        <v/>
      </c>
      <c r="L190" s="96"/>
      <c r="M190" s="96" t="str">
        <f t="shared" si="9"/>
        <v/>
      </c>
      <c r="N190" s="96"/>
      <c r="O190" s="21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4" t="str">
        <f t="shared" si="10"/>
        <v/>
      </c>
      <c r="AC190" s="74"/>
      <c r="AD190" s="74" t="str">
        <f t="shared" si="11"/>
        <v/>
      </c>
      <c r="AE190" s="74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2"/>
    </row>
    <row r="191" spans="2:58" x14ac:dyDescent="0.25">
      <c r="B191" s="20"/>
      <c r="C191" s="73"/>
      <c r="D191" s="73"/>
      <c r="E191" s="73"/>
      <c r="F191" s="73"/>
      <c r="G191" s="73"/>
      <c r="H191" s="73"/>
      <c r="I191" s="73"/>
      <c r="J191" s="73"/>
      <c r="K191" s="96" t="str">
        <f t="shared" si="8"/>
        <v/>
      </c>
      <c r="L191" s="96"/>
      <c r="M191" s="96" t="str">
        <f t="shared" si="9"/>
        <v/>
      </c>
      <c r="N191" s="96"/>
      <c r="O191" s="21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4" t="str">
        <f t="shared" si="10"/>
        <v/>
      </c>
      <c r="AC191" s="74"/>
      <c r="AD191" s="74" t="str">
        <f t="shared" si="11"/>
        <v/>
      </c>
      <c r="AE191" s="74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2"/>
    </row>
    <row r="192" spans="2:58" x14ac:dyDescent="0.25">
      <c r="B192" s="20"/>
      <c r="C192" s="73"/>
      <c r="D192" s="73"/>
      <c r="E192" s="73"/>
      <c r="F192" s="73"/>
      <c r="G192" s="73"/>
      <c r="H192" s="73"/>
      <c r="I192" s="73"/>
      <c r="J192" s="73"/>
      <c r="K192" s="96" t="str">
        <f t="shared" si="8"/>
        <v/>
      </c>
      <c r="L192" s="96"/>
      <c r="M192" s="96" t="str">
        <f t="shared" si="9"/>
        <v/>
      </c>
      <c r="N192" s="96"/>
      <c r="O192" s="21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4" t="str">
        <f t="shared" si="10"/>
        <v/>
      </c>
      <c r="AC192" s="74"/>
      <c r="AD192" s="74" t="str">
        <f t="shared" si="11"/>
        <v/>
      </c>
      <c r="AE192" s="74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2"/>
    </row>
    <row r="193" spans="2:58" x14ac:dyDescent="0.25">
      <c r="B193" s="20"/>
      <c r="C193" s="73"/>
      <c r="D193" s="73"/>
      <c r="E193" s="73"/>
      <c r="F193" s="73"/>
      <c r="G193" s="73"/>
      <c r="H193" s="73"/>
      <c r="I193" s="73"/>
      <c r="J193" s="73"/>
      <c r="K193" s="96" t="str">
        <f t="shared" si="8"/>
        <v/>
      </c>
      <c r="L193" s="96"/>
      <c r="M193" s="96" t="str">
        <f t="shared" si="9"/>
        <v/>
      </c>
      <c r="N193" s="96"/>
      <c r="O193" s="21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4" t="str">
        <f t="shared" si="10"/>
        <v/>
      </c>
      <c r="AC193" s="74"/>
      <c r="AD193" s="74" t="str">
        <f t="shared" si="11"/>
        <v/>
      </c>
      <c r="AE193" s="74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2"/>
    </row>
    <row r="194" spans="2:58" x14ac:dyDescent="0.25">
      <c r="B194" s="20"/>
      <c r="C194" s="73"/>
      <c r="D194" s="73"/>
      <c r="E194" s="73"/>
      <c r="F194" s="73"/>
      <c r="G194" s="73"/>
      <c r="H194" s="73"/>
      <c r="I194" s="73"/>
      <c r="J194" s="73"/>
      <c r="K194" s="96" t="str">
        <f t="shared" si="8"/>
        <v/>
      </c>
      <c r="L194" s="96"/>
      <c r="M194" s="96" t="str">
        <f t="shared" si="9"/>
        <v/>
      </c>
      <c r="N194" s="96"/>
      <c r="O194" s="21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4" t="str">
        <f t="shared" si="10"/>
        <v/>
      </c>
      <c r="AC194" s="74"/>
      <c r="AD194" s="74" t="str">
        <f t="shared" si="11"/>
        <v/>
      </c>
      <c r="AE194" s="74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2"/>
    </row>
    <row r="195" spans="2:58" x14ac:dyDescent="0.25">
      <c r="B195" s="20"/>
      <c r="C195" s="73"/>
      <c r="D195" s="73"/>
      <c r="E195" s="73"/>
      <c r="F195" s="73"/>
      <c r="G195" s="73"/>
      <c r="H195" s="73"/>
      <c r="I195" s="73"/>
      <c r="J195" s="73"/>
      <c r="K195" s="96" t="str">
        <f t="shared" si="8"/>
        <v/>
      </c>
      <c r="L195" s="96"/>
      <c r="M195" s="96" t="str">
        <f t="shared" si="9"/>
        <v/>
      </c>
      <c r="N195" s="96"/>
      <c r="O195" s="21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4" t="str">
        <f t="shared" si="10"/>
        <v/>
      </c>
      <c r="AC195" s="74"/>
      <c r="AD195" s="74" t="str">
        <f t="shared" si="11"/>
        <v/>
      </c>
      <c r="AE195" s="74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2"/>
    </row>
    <row r="196" spans="2:58" x14ac:dyDescent="0.25">
      <c r="B196" s="20"/>
      <c r="C196" s="73"/>
      <c r="D196" s="73"/>
      <c r="E196" s="73"/>
      <c r="F196" s="73"/>
      <c r="G196" s="73"/>
      <c r="H196" s="73"/>
      <c r="I196" s="73"/>
      <c r="J196" s="73"/>
      <c r="K196" s="96" t="str">
        <f t="shared" si="8"/>
        <v/>
      </c>
      <c r="L196" s="96"/>
      <c r="M196" s="96" t="str">
        <f t="shared" si="9"/>
        <v/>
      </c>
      <c r="N196" s="96"/>
      <c r="O196" s="21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4" t="str">
        <f t="shared" si="10"/>
        <v/>
      </c>
      <c r="AC196" s="74"/>
      <c r="AD196" s="74" t="str">
        <f t="shared" si="11"/>
        <v/>
      </c>
      <c r="AE196" s="74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2"/>
    </row>
    <row r="197" spans="2:58" x14ac:dyDescent="0.25">
      <c r="B197" s="20"/>
      <c r="C197" s="73"/>
      <c r="D197" s="73"/>
      <c r="E197" s="73"/>
      <c r="F197" s="73"/>
      <c r="G197" s="73"/>
      <c r="H197" s="73"/>
      <c r="I197" s="73"/>
      <c r="J197" s="73"/>
      <c r="K197" s="96" t="str">
        <f t="shared" si="8"/>
        <v/>
      </c>
      <c r="L197" s="96"/>
      <c r="M197" s="96" t="str">
        <f t="shared" si="9"/>
        <v/>
      </c>
      <c r="N197" s="96"/>
      <c r="O197" s="21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4" t="str">
        <f t="shared" si="10"/>
        <v/>
      </c>
      <c r="AC197" s="74"/>
      <c r="AD197" s="74" t="str">
        <f t="shared" si="11"/>
        <v/>
      </c>
      <c r="AE197" s="74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2"/>
    </row>
    <row r="198" spans="2:58" x14ac:dyDescent="0.25">
      <c r="B198" s="20"/>
      <c r="C198" s="73"/>
      <c r="D198" s="73"/>
      <c r="E198" s="73"/>
      <c r="F198" s="73"/>
      <c r="G198" s="73"/>
      <c r="H198" s="73"/>
      <c r="I198" s="73"/>
      <c r="J198" s="73"/>
      <c r="K198" s="96" t="str">
        <f t="shared" si="8"/>
        <v/>
      </c>
      <c r="L198" s="96"/>
      <c r="M198" s="96" t="str">
        <f t="shared" si="9"/>
        <v/>
      </c>
      <c r="N198" s="96"/>
      <c r="O198" s="21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4" t="str">
        <f t="shared" si="10"/>
        <v/>
      </c>
      <c r="AC198" s="74"/>
      <c r="AD198" s="74" t="str">
        <f t="shared" si="11"/>
        <v/>
      </c>
      <c r="AE198" s="74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2"/>
    </row>
    <row r="199" spans="2:58" x14ac:dyDescent="0.25">
      <c r="B199" s="20"/>
      <c r="C199" s="73"/>
      <c r="D199" s="73"/>
      <c r="E199" s="73"/>
      <c r="F199" s="73"/>
      <c r="G199" s="73"/>
      <c r="H199" s="73"/>
      <c r="I199" s="73"/>
      <c r="J199" s="73"/>
      <c r="K199" s="96" t="str">
        <f t="shared" si="8"/>
        <v/>
      </c>
      <c r="L199" s="96"/>
      <c r="M199" s="96" t="str">
        <f t="shared" si="9"/>
        <v/>
      </c>
      <c r="N199" s="96"/>
      <c r="O199" s="21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4" t="str">
        <f t="shared" si="10"/>
        <v/>
      </c>
      <c r="AC199" s="74"/>
      <c r="AD199" s="74" t="str">
        <f t="shared" si="11"/>
        <v/>
      </c>
      <c r="AE199" s="74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2"/>
    </row>
    <row r="200" spans="2:58" x14ac:dyDescent="0.25">
      <c r="B200" s="20"/>
      <c r="C200" s="73"/>
      <c r="D200" s="73"/>
      <c r="E200" s="73"/>
      <c r="F200" s="73"/>
      <c r="G200" s="73"/>
      <c r="H200" s="73"/>
      <c r="I200" s="73"/>
      <c r="J200" s="73"/>
      <c r="K200" s="96" t="str">
        <f t="shared" si="8"/>
        <v/>
      </c>
      <c r="L200" s="96"/>
      <c r="M200" s="96" t="str">
        <f t="shared" si="9"/>
        <v/>
      </c>
      <c r="N200" s="96"/>
      <c r="O200" s="21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4" t="str">
        <f t="shared" si="10"/>
        <v/>
      </c>
      <c r="AC200" s="74"/>
      <c r="AD200" s="74" t="str">
        <f t="shared" si="11"/>
        <v/>
      </c>
      <c r="AE200" s="74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2"/>
    </row>
    <row r="201" spans="2:58" x14ac:dyDescent="0.25">
      <c r="B201" s="20"/>
      <c r="C201" s="73"/>
      <c r="D201" s="73"/>
      <c r="E201" s="73"/>
      <c r="F201" s="73"/>
      <c r="G201" s="73"/>
      <c r="H201" s="73"/>
      <c r="I201" s="73"/>
      <c r="J201" s="73"/>
      <c r="K201" s="96" t="str">
        <f t="shared" si="8"/>
        <v/>
      </c>
      <c r="L201" s="96"/>
      <c r="M201" s="96" t="str">
        <f t="shared" si="9"/>
        <v/>
      </c>
      <c r="N201" s="96"/>
      <c r="O201" s="21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4" t="str">
        <f t="shared" si="10"/>
        <v/>
      </c>
      <c r="AC201" s="74"/>
      <c r="AD201" s="74" t="str">
        <f t="shared" si="11"/>
        <v/>
      </c>
      <c r="AE201" s="74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2"/>
    </row>
    <row r="202" spans="2:58" x14ac:dyDescent="0.25">
      <c r="B202" s="20"/>
      <c r="C202" s="73"/>
      <c r="D202" s="73"/>
      <c r="E202" s="73"/>
      <c r="F202" s="73"/>
      <c r="G202" s="73"/>
      <c r="H202" s="73"/>
      <c r="I202" s="73"/>
      <c r="J202" s="73"/>
      <c r="K202" s="96" t="str">
        <f t="shared" si="8"/>
        <v/>
      </c>
      <c r="L202" s="96"/>
      <c r="M202" s="96" t="str">
        <f t="shared" si="9"/>
        <v/>
      </c>
      <c r="N202" s="96"/>
      <c r="O202" s="21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4" t="str">
        <f t="shared" si="10"/>
        <v/>
      </c>
      <c r="AC202" s="74"/>
      <c r="AD202" s="74" t="str">
        <f t="shared" si="11"/>
        <v/>
      </c>
      <c r="AE202" s="74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2"/>
    </row>
    <row r="203" spans="2:58" x14ac:dyDescent="0.25">
      <c r="B203" s="20"/>
      <c r="C203" s="73"/>
      <c r="D203" s="73"/>
      <c r="E203" s="73"/>
      <c r="F203" s="73"/>
      <c r="G203" s="73"/>
      <c r="H203" s="73"/>
      <c r="I203" s="73"/>
      <c r="J203" s="73"/>
      <c r="K203" s="96" t="str">
        <f t="shared" si="8"/>
        <v/>
      </c>
      <c r="L203" s="96"/>
      <c r="M203" s="96" t="str">
        <f t="shared" si="9"/>
        <v/>
      </c>
      <c r="N203" s="96"/>
      <c r="O203" s="21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4" t="str">
        <f t="shared" si="10"/>
        <v/>
      </c>
      <c r="AC203" s="74"/>
      <c r="AD203" s="74" t="str">
        <f t="shared" si="11"/>
        <v/>
      </c>
      <c r="AE203" s="74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2"/>
    </row>
    <row r="204" spans="2:58" x14ac:dyDescent="0.25">
      <c r="B204" s="20"/>
      <c r="C204" s="73"/>
      <c r="D204" s="73"/>
      <c r="E204" s="73"/>
      <c r="F204" s="73"/>
      <c r="G204" s="73"/>
      <c r="H204" s="73"/>
      <c r="I204" s="73"/>
      <c r="J204" s="73"/>
      <c r="K204" s="96" t="str">
        <f t="shared" si="8"/>
        <v/>
      </c>
      <c r="L204" s="96"/>
      <c r="M204" s="96" t="str">
        <f t="shared" si="9"/>
        <v/>
      </c>
      <c r="N204" s="96"/>
      <c r="O204" s="21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4" t="str">
        <f t="shared" si="10"/>
        <v/>
      </c>
      <c r="AC204" s="74"/>
      <c r="AD204" s="74" t="str">
        <f t="shared" si="11"/>
        <v/>
      </c>
      <c r="AE204" s="74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2"/>
    </row>
    <row r="205" spans="2:58" x14ac:dyDescent="0.25">
      <c r="B205" s="20"/>
      <c r="C205" s="73"/>
      <c r="D205" s="73"/>
      <c r="E205" s="73"/>
      <c r="F205" s="73"/>
      <c r="G205" s="73"/>
      <c r="H205" s="73"/>
      <c r="I205" s="73"/>
      <c r="J205" s="73"/>
      <c r="K205" s="96" t="str">
        <f t="shared" si="8"/>
        <v/>
      </c>
      <c r="L205" s="96"/>
      <c r="M205" s="96" t="str">
        <f t="shared" si="9"/>
        <v/>
      </c>
      <c r="N205" s="96"/>
      <c r="O205" s="21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4" t="str">
        <f t="shared" si="10"/>
        <v/>
      </c>
      <c r="AC205" s="74"/>
      <c r="AD205" s="74" t="str">
        <f t="shared" si="11"/>
        <v/>
      </c>
      <c r="AE205" s="74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2"/>
    </row>
    <row r="206" spans="2:58" x14ac:dyDescent="0.25">
      <c r="B206" s="20"/>
      <c r="C206" s="73"/>
      <c r="D206" s="73"/>
      <c r="E206" s="73"/>
      <c r="F206" s="73"/>
      <c r="G206" s="73"/>
      <c r="H206" s="73"/>
      <c r="I206" s="73"/>
      <c r="J206" s="73"/>
      <c r="K206" s="96" t="str">
        <f t="shared" si="8"/>
        <v/>
      </c>
      <c r="L206" s="96"/>
      <c r="M206" s="96" t="str">
        <f t="shared" si="9"/>
        <v/>
      </c>
      <c r="N206" s="96"/>
      <c r="O206" s="21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4" t="str">
        <f t="shared" si="10"/>
        <v/>
      </c>
      <c r="AC206" s="74"/>
      <c r="AD206" s="74" t="str">
        <f t="shared" si="11"/>
        <v/>
      </c>
      <c r="AE206" s="74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2"/>
    </row>
    <row r="207" spans="2:58" x14ac:dyDescent="0.25">
      <c r="B207" s="20"/>
      <c r="C207" s="73"/>
      <c r="D207" s="73"/>
      <c r="E207" s="73"/>
      <c r="F207" s="73"/>
      <c r="G207" s="73"/>
      <c r="H207" s="73"/>
      <c r="I207" s="73"/>
      <c r="J207" s="73"/>
      <c r="K207" s="96" t="str">
        <f t="shared" si="8"/>
        <v/>
      </c>
      <c r="L207" s="96"/>
      <c r="M207" s="96" t="str">
        <f t="shared" si="9"/>
        <v/>
      </c>
      <c r="N207" s="96"/>
      <c r="O207" s="21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4" t="str">
        <f t="shared" si="10"/>
        <v/>
      </c>
      <c r="AC207" s="74"/>
      <c r="AD207" s="74" t="str">
        <f t="shared" si="11"/>
        <v/>
      </c>
      <c r="AE207" s="74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2"/>
    </row>
    <row r="208" spans="2:58" x14ac:dyDescent="0.25">
      <c r="B208" s="20"/>
      <c r="C208" s="73"/>
      <c r="D208" s="73"/>
      <c r="E208" s="73"/>
      <c r="F208" s="73"/>
      <c r="G208" s="73"/>
      <c r="H208" s="73"/>
      <c r="I208" s="73"/>
      <c r="J208" s="73"/>
      <c r="K208" s="96" t="str">
        <f t="shared" si="8"/>
        <v/>
      </c>
      <c r="L208" s="96"/>
      <c r="M208" s="96" t="str">
        <f t="shared" si="9"/>
        <v/>
      </c>
      <c r="N208" s="96"/>
      <c r="O208" s="21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4" t="str">
        <f t="shared" si="10"/>
        <v/>
      </c>
      <c r="AC208" s="74"/>
      <c r="AD208" s="74" t="str">
        <f t="shared" si="11"/>
        <v/>
      </c>
      <c r="AE208" s="74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2"/>
    </row>
    <row r="209" spans="2:58" x14ac:dyDescent="0.25">
      <c r="B209" s="20"/>
      <c r="C209" s="73"/>
      <c r="D209" s="73"/>
      <c r="E209" s="73"/>
      <c r="F209" s="73"/>
      <c r="G209" s="73"/>
      <c r="H209" s="73"/>
      <c r="I209" s="73"/>
      <c r="J209" s="73"/>
      <c r="K209" s="96" t="str">
        <f t="shared" ref="K209:K215" si="12">IF(OR(C209=0,C209=""),"",I209*G209^3/12/10000)</f>
        <v/>
      </c>
      <c r="L209" s="96"/>
      <c r="M209" s="96" t="str">
        <f t="shared" ref="M209:M215" si="13">IF(OR(C209=0,C209=""),"",+K209/(E209/100))</f>
        <v/>
      </c>
      <c r="N209" s="96"/>
      <c r="O209" s="21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4" t="str">
        <f t="shared" ref="AB209:AB215" si="14">IF(OR(P209=0,P209=""),"",(V209*Z209^3/12+V209*Z209*(((V209*Z209*Z209/2+(T209-Z209)*X209*((T209-Z209)/2+Z209))/(V209*Z209+(T209-Z209)*X209))-Z209/2)^2+X209*(T209-Z209)^3/12+X209*(T209-Z209)*(T209-((V209*Z209*Z209/2+(T209-Z209)*X209*((T209-Z209)/2+Z209))/(V209*Z209+(T209-Z209)*X209))-((T209-Z209)/2))^2)/10000)</f>
        <v/>
      </c>
      <c r="AC209" s="74"/>
      <c r="AD209" s="74" t="str">
        <f t="shared" ref="AD209:AD215" si="15">IF(OR(P209=0,P209=""),"",+AB209/(R209/100))</f>
        <v/>
      </c>
      <c r="AE209" s="74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2"/>
    </row>
    <row r="210" spans="2:58" x14ac:dyDescent="0.25">
      <c r="B210" s="20"/>
      <c r="C210" s="73"/>
      <c r="D210" s="73"/>
      <c r="E210" s="73"/>
      <c r="F210" s="73"/>
      <c r="G210" s="73"/>
      <c r="H210" s="73"/>
      <c r="I210" s="73"/>
      <c r="J210" s="73"/>
      <c r="K210" s="96" t="str">
        <f t="shared" si="12"/>
        <v/>
      </c>
      <c r="L210" s="96"/>
      <c r="M210" s="96" t="str">
        <f t="shared" si="13"/>
        <v/>
      </c>
      <c r="N210" s="96"/>
      <c r="O210" s="21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4" t="str">
        <f t="shared" si="14"/>
        <v/>
      </c>
      <c r="AC210" s="74"/>
      <c r="AD210" s="74" t="str">
        <f t="shared" si="15"/>
        <v/>
      </c>
      <c r="AE210" s="74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2"/>
    </row>
    <row r="211" spans="2:58" x14ac:dyDescent="0.25">
      <c r="B211" s="20"/>
      <c r="C211" s="73"/>
      <c r="D211" s="73"/>
      <c r="E211" s="73"/>
      <c r="F211" s="73"/>
      <c r="G211" s="73"/>
      <c r="H211" s="73"/>
      <c r="I211" s="73"/>
      <c r="J211" s="73"/>
      <c r="K211" s="96" t="str">
        <f t="shared" si="12"/>
        <v/>
      </c>
      <c r="L211" s="96"/>
      <c r="M211" s="96" t="str">
        <f t="shared" si="13"/>
        <v/>
      </c>
      <c r="N211" s="96"/>
      <c r="O211" s="21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4" t="str">
        <f t="shared" si="14"/>
        <v/>
      </c>
      <c r="AC211" s="74"/>
      <c r="AD211" s="74" t="str">
        <f t="shared" si="15"/>
        <v/>
      </c>
      <c r="AE211" s="74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2"/>
    </row>
    <row r="212" spans="2:58" x14ac:dyDescent="0.25">
      <c r="B212" s="20"/>
      <c r="C212" s="73"/>
      <c r="D212" s="73"/>
      <c r="E212" s="73"/>
      <c r="F212" s="73"/>
      <c r="G212" s="73"/>
      <c r="H212" s="73"/>
      <c r="I212" s="73"/>
      <c r="J212" s="73"/>
      <c r="K212" s="96" t="str">
        <f t="shared" si="12"/>
        <v/>
      </c>
      <c r="L212" s="96"/>
      <c r="M212" s="96" t="str">
        <f t="shared" si="13"/>
        <v/>
      </c>
      <c r="N212" s="96"/>
      <c r="O212" s="21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4" t="str">
        <f t="shared" si="14"/>
        <v/>
      </c>
      <c r="AC212" s="74"/>
      <c r="AD212" s="74" t="str">
        <f t="shared" si="15"/>
        <v/>
      </c>
      <c r="AE212" s="74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2"/>
    </row>
    <row r="213" spans="2:58" x14ac:dyDescent="0.25">
      <c r="B213" s="20"/>
      <c r="C213" s="73"/>
      <c r="D213" s="73"/>
      <c r="E213" s="73"/>
      <c r="F213" s="73"/>
      <c r="G213" s="73"/>
      <c r="H213" s="73"/>
      <c r="I213" s="73"/>
      <c r="J213" s="73"/>
      <c r="K213" s="96" t="str">
        <f t="shared" si="12"/>
        <v/>
      </c>
      <c r="L213" s="96"/>
      <c r="M213" s="96" t="str">
        <f t="shared" si="13"/>
        <v/>
      </c>
      <c r="N213" s="96"/>
      <c r="O213" s="21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4" t="str">
        <f t="shared" si="14"/>
        <v/>
      </c>
      <c r="AC213" s="74"/>
      <c r="AD213" s="74" t="str">
        <f t="shared" si="15"/>
        <v/>
      </c>
      <c r="AE213" s="74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2"/>
    </row>
    <row r="214" spans="2:58" x14ac:dyDescent="0.25">
      <c r="B214" s="20"/>
      <c r="C214" s="73"/>
      <c r="D214" s="73"/>
      <c r="E214" s="73"/>
      <c r="F214" s="73"/>
      <c r="G214" s="73"/>
      <c r="H214" s="73"/>
      <c r="I214" s="73"/>
      <c r="J214" s="73"/>
      <c r="K214" s="96" t="str">
        <f t="shared" si="12"/>
        <v/>
      </c>
      <c r="L214" s="96"/>
      <c r="M214" s="96" t="str">
        <f t="shared" si="13"/>
        <v/>
      </c>
      <c r="N214" s="96"/>
      <c r="O214" s="21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4" t="str">
        <f t="shared" si="14"/>
        <v/>
      </c>
      <c r="AC214" s="74"/>
      <c r="AD214" s="74" t="str">
        <f t="shared" si="15"/>
        <v/>
      </c>
      <c r="AE214" s="74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2"/>
    </row>
    <row r="215" spans="2:58" x14ac:dyDescent="0.25">
      <c r="B215" s="20"/>
      <c r="C215" s="73"/>
      <c r="D215" s="73"/>
      <c r="E215" s="73"/>
      <c r="F215" s="73"/>
      <c r="G215" s="73"/>
      <c r="H215" s="73"/>
      <c r="I215" s="73"/>
      <c r="J215" s="73"/>
      <c r="K215" s="96" t="str">
        <f t="shared" si="12"/>
        <v/>
      </c>
      <c r="L215" s="96"/>
      <c r="M215" s="96" t="str">
        <f t="shared" si="13"/>
        <v/>
      </c>
      <c r="N215" s="96"/>
      <c r="O215" s="21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4" t="str">
        <f t="shared" si="14"/>
        <v/>
      </c>
      <c r="AC215" s="74"/>
      <c r="AD215" s="74" t="str">
        <f t="shared" si="15"/>
        <v/>
      </c>
      <c r="AE215" s="74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2"/>
    </row>
    <row r="216" spans="2:58" x14ac:dyDescent="0.25"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2"/>
    </row>
    <row r="217" spans="2:58" ht="12.6" customHeight="1" x14ac:dyDescent="0.25">
      <c r="B217" s="20"/>
      <c r="C217" s="101" t="s">
        <v>139</v>
      </c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3"/>
    </row>
    <row r="218" spans="2:58" ht="12.6" customHeight="1" x14ac:dyDescent="0.25">
      <c r="B218" s="20"/>
      <c r="C218" s="28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F218" s="29"/>
      <c r="AG218" s="29"/>
      <c r="AH218" s="29"/>
      <c r="AI218" s="30" t="s">
        <v>216</v>
      </c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41" t="s">
        <v>217</v>
      </c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31"/>
    </row>
    <row r="219" spans="2:58" x14ac:dyDescent="0.25">
      <c r="B219" s="20"/>
      <c r="C219" s="23" t="s">
        <v>129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2"/>
    </row>
    <row r="220" spans="2:58" x14ac:dyDescent="0.25">
      <c r="B220" s="20"/>
      <c r="C220" s="25" t="s">
        <v>130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32"/>
    </row>
    <row r="221" spans="2:58" x14ac:dyDescent="0.25">
      <c r="B221" s="20"/>
      <c r="C221" s="48" t="s">
        <v>0</v>
      </c>
      <c r="D221" s="48"/>
      <c r="E221" s="48" t="s">
        <v>1</v>
      </c>
      <c r="F221" s="48"/>
      <c r="G221" s="48" t="s">
        <v>215</v>
      </c>
      <c r="H221" s="48"/>
      <c r="I221" s="48" t="s">
        <v>2</v>
      </c>
      <c r="J221" s="48"/>
      <c r="K221" s="48" t="s">
        <v>3</v>
      </c>
      <c r="L221" s="48"/>
      <c r="M221" s="48"/>
      <c r="N221" s="48"/>
      <c r="O221" s="48" t="s">
        <v>4</v>
      </c>
      <c r="P221" s="48"/>
      <c r="Q221" s="48"/>
      <c r="R221" s="48"/>
      <c r="S221" s="48" t="s">
        <v>5</v>
      </c>
      <c r="T221" s="48"/>
      <c r="U221" s="48"/>
      <c r="V221" s="48"/>
      <c r="W221" s="48" t="s">
        <v>6</v>
      </c>
      <c r="X221" s="48"/>
      <c r="Y221" s="48"/>
      <c r="Z221" s="48"/>
      <c r="AA221" s="48" t="s">
        <v>103</v>
      </c>
      <c r="AB221" s="48"/>
      <c r="AC221" s="48" t="s">
        <v>7</v>
      </c>
      <c r="AD221" s="48"/>
      <c r="AE221" s="48" t="s">
        <v>8</v>
      </c>
      <c r="AF221" s="48"/>
      <c r="AG221" s="48" t="s">
        <v>8</v>
      </c>
      <c r="AH221" s="48"/>
      <c r="AI221" s="48" t="s">
        <v>132</v>
      </c>
      <c r="AJ221" s="48"/>
      <c r="AK221" s="48" t="s">
        <v>9</v>
      </c>
      <c r="AL221" s="48"/>
      <c r="AM221" s="48" t="s">
        <v>99</v>
      </c>
      <c r="AN221" s="48"/>
      <c r="AO221" s="48" t="s">
        <v>10</v>
      </c>
      <c r="AP221" s="48"/>
      <c r="AQ221" s="48" t="s">
        <v>126</v>
      </c>
      <c r="AR221" s="48"/>
      <c r="AS221" s="48" t="s">
        <v>127</v>
      </c>
      <c r="AT221" s="48"/>
      <c r="AU221" s="48" t="s">
        <v>128</v>
      </c>
      <c r="AV221" s="48"/>
      <c r="AW221" s="48" t="s">
        <v>131</v>
      </c>
      <c r="AX221" s="48"/>
      <c r="AY221" s="48" t="s">
        <v>100</v>
      </c>
      <c r="AZ221" s="48"/>
      <c r="BA221" s="48" t="s">
        <v>102</v>
      </c>
      <c r="BB221" s="48"/>
      <c r="BC221" s="48"/>
      <c r="BD221" s="48" t="s">
        <v>101</v>
      </c>
      <c r="BE221" s="48"/>
      <c r="BF221" s="106"/>
    </row>
    <row r="222" spans="2:58" x14ac:dyDescent="0.25">
      <c r="B222" s="20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106"/>
    </row>
    <row r="223" spans="2:58" x14ac:dyDescent="0.25">
      <c r="B223" s="20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106"/>
    </row>
    <row r="224" spans="2:58" x14ac:dyDescent="0.25">
      <c r="B224" s="20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106"/>
    </row>
    <row r="225" spans="2:58" ht="12" thickBot="1" x14ac:dyDescent="0.3">
      <c r="B225" s="20"/>
      <c r="C225" s="49"/>
      <c r="D225" s="49"/>
      <c r="E225" s="49"/>
      <c r="F225" s="49"/>
      <c r="G225" s="49"/>
      <c r="H225" s="49"/>
      <c r="I225" s="83" t="s">
        <v>15</v>
      </c>
      <c r="J225" s="83"/>
      <c r="K225" s="33"/>
      <c r="L225" s="34"/>
      <c r="M225" s="91" t="s">
        <v>15</v>
      </c>
      <c r="N225" s="92"/>
      <c r="O225" s="33"/>
      <c r="P225" s="34"/>
      <c r="Q225" s="91" t="s">
        <v>15</v>
      </c>
      <c r="R225" s="92"/>
      <c r="S225" s="33"/>
      <c r="T225" s="34"/>
      <c r="U225" s="91" t="s">
        <v>15</v>
      </c>
      <c r="V225" s="92"/>
      <c r="W225" s="33"/>
      <c r="X225" s="34"/>
      <c r="Y225" s="91" t="s">
        <v>15</v>
      </c>
      <c r="Z225" s="92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97" t="s">
        <v>13</v>
      </c>
      <c r="AL225" s="97"/>
      <c r="AM225" s="97" t="s">
        <v>13</v>
      </c>
      <c r="AN225" s="97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97" t="s">
        <v>12</v>
      </c>
      <c r="AZ225" s="97"/>
      <c r="BA225" s="97" t="s">
        <v>14</v>
      </c>
      <c r="BB225" s="97"/>
      <c r="BC225" s="97"/>
      <c r="BD225" s="97" t="s">
        <v>14</v>
      </c>
      <c r="BE225" s="97"/>
      <c r="BF225" s="107"/>
    </row>
    <row r="226" spans="2:58" ht="12" thickTop="1" x14ac:dyDescent="0.25">
      <c r="B226" s="20"/>
      <c r="C226" s="47">
        <v>1</v>
      </c>
      <c r="D226" s="47"/>
      <c r="E226" s="47" t="s">
        <v>16</v>
      </c>
      <c r="F226" s="47"/>
      <c r="G226" s="47">
        <v>1</v>
      </c>
      <c r="H226" s="47"/>
      <c r="I226" s="74">
        <f t="shared" ref="I226:I257" si="16">IF(OR(E226=0,E226=""),"",INDEX($M$16:$M$215,MATCH(E226,$C$16:$C$215,0),0))</f>
        <v>24</v>
      </c>
      <c r="J226" s="74"/>
      <c r="K226" s="93" t="s">
        <v>36</v>
      </c>
      <c r="L226" s="94"/>
      <c r="M226" s="77">
        <f t="shared" ref="M226:M257" si="17">IF(OR(C226=0,C226=""),"",IF(OR(K226=0,K226=""),0,INDEX($AD$16:$AD$215,MATCH(K226,$P$16:$P$215,0),0)))</f>
        <v>11.774646040515654</v>
      </c>
      <c r="N226" s="78"/>
      <c r="O226" s="93"/>
      <c r="P226" s="94"/>
      <c r="Q226" s="77">
        <f t="shared" ref="Q226:Q257" si="18">IF(OR(C226=0,C226=""),"",IF(OR(O226=0,O226=""),0,INDEX($AD$16:$AD$215,MATCH(O226,$P$16:$P$215,0),0)))</f>
        <v>0</v>
      </c>
      <c r="R226" s="78"/>
      <c r="S226" s="93"/>
      <c r="T226" s="94"/>
      <c r="U226" s="77">
        <f t="shared" ref="U226:U257" si="19">IF(OR(C226=0,C226=""),"",IF(OR(S226=0,S226=""),0,INDEX($AD$16:$AD$215,MATCH(S226,$P$16:$P$215,0),0)))</f>
        <v>0</v>
      </c>
      <c r="V226" s="78"/>
      <c r="W226" s="93"/>
      <c r="X226" s="94"/>
      <c r="Y226" s="77">
        <f t="shared" ref="Y226:Y257" si="20">IF(OR(C226=0,C226=""),"",IF(OR(W226=0,W226=""),0,INDEX($AD$16:$AD$215,MATCH(W226,$P$16:$P$215,0),0)))</f>
        <v>0</v>
      </c>
      <c r="Z226" s="78"/>
      <c r="AA226" s="74">
        <f>IF(OR(C226=0,C226=""),"",IF(C226=1,(M226+Q226+U226+Y226)/I226,(M226+Q226+U226+Y226)/(2*I226)))</f>
        <v>0.49061025168815225</v>
      </c>
      <c r="AB226" s="74"/>
      <c r="AC226" s="74">
        <f>IF(OR(C226=0,C226=""),"",IF(C226=1,(0.5+AA226)/(2+AA226),AA226/(2+AA226)))</f>
        <v>0.39773796442727644</v>
      </c>
      <c r="AD226" s="74"/>
      <c r="AE226" s="74">
        <f>IF(OR(C226=0,C226=""),"",+AC226*I226)</f>
        <v>9.545711146254634</v>
      </c>
      <c r="AF226" s="74"/>
      <c r="AG226" s="50">
        <f>IF(OR(C226=0,C226=""),"",AE226*G226)</f>
        <v>9.545711146254634</v>
      </c>
      <c r="AH226" s="51"/>
      <c r="AI226" s="74">
        <f t="shared" ref="AI226:AI257" si="21">IF(OR(C226=0,C226=""),"",AE226/SUMIF($C$226:$C$425,C226,$AG$226:$AG$425))</f>
        <v>4.6556800141967003E-2</v>
      </c>
      <c r="AJ226" s="74"/>
      <c r="AK226" s="95">
        <f t="shared" ref="AK226:AK257" si="22">IF(OR(C226=0,C226=""),"",INDEX($AK$18:$AK$32,MATCH(C226,$AI$18:$AI$32,0),0))</f>
        <v>1650</v>
      </c>
      <c r="AL226" s="95"/>
      <c r="AM226" s="74">
        <f>IF(OR(C226=0,C226=""),"",+AK226*AI226)</f>
        <v>76.818720234245561</v>
      </c>
      <c r="AN226" s="74"/>
      <c r="AO226" s="98">
        <f t="shared" ref="AO226:AO257" si="23">IF(OR(C226=0,C226=""),"",INDEX($E$431:$AF$755,(MATCH(MAX($AI$18:$AI$32),$C$431:$C$755,0)+MAX($AI$18:$AI$32)-C226),MATCH(AA226,$E$430:$AF$430,1)))</f>
        <v>0.75</v>
      </c>
      <c r="AP226" s="78"/>
      <c r="AQ226" s="74">
        <f>IF(OR(C226=0,C226=""),"",IF(C226=1,0,IF((M226+Q226)&gt;(U226+Y226),-INDEX($E$761:$AF$766,MATCH(IF((U226+Y226)&gt;(M226+Q226),(M226+Q226)/(U226+Y226),(U226+Y226)/(M226+Q226)),$C$761:$C$766,1),MATCH(AA226,$E$760:$AF$760,1)),INDEX($E$761:$AF$766,MATCH(IF((U226+Y226)&gt;(M226+Q226),(M226+Q226)/(U226+Y226),(U226+Y226)/(M226+Q226)),$C$761:$C$766,1),MATCH(AA226,$E$760:$AF$760,1)))))</f>
        <v>0</v>
      </c>
      <c r="AR226" s="74"/>
      <c r="AS226" s="74">
        <f t="shared" ref="AS226:AS257" si="24">IF(OR(C226=0,C226=""),"",IF(C226=MAX($AI$18:$AI$32),0,INDEX($E$779:$AF$787,MATCH(IF(((INDEX($E$16:$E$215,MATCH(IF(LEN(E226)=5,CONCATENATE("S",(RIGHT(LEFT(E226,3),2)+1),RIGHT(E226,2)),CONCATENATE("S",(RIGHT(LEFT(E226,2),1)+1),RIGHT(E226,2))),$C$16:$C$215,0),0)/100)/(INDEX($E$16:$E$215,MATCH(E226,$C$16:$C$215,0),0)/100))&lt;0.4,0.4,IF(((INDEX($E$16:$E$215,MATCH(IF(LEN(E226)=5,CONCATENATE("S",(RIGHT(LEFT(E226,3),2)+1),RIGHT(E226,2)),CONCATENATE("S",(RIGHT(LEFT(E226,2),1)+1),RIGHT(E226,2))),$C$16:$C$215,0),0)/100)/(INDEX($E$16:$E$215,MATCH(E226,$C$16:$C$215,0),0)/100))&gt;2,2,((INDEX($E$16:$E$215,MATCH(IF(LEN(E226)=5,CONCATENATE("S",(RIGHT(LEFT(E226,3),2)+1),RIGHT(E226,2)),CONCATENATE("S",(RIGHT(LEFT(E226,2),1)+1),RIGHT(E226,2))),$C$16:$C$215,0),0)/100)/(INDEX($E$16:$E$215,MATCH(E226,$C$16:$C$215,0),0)/100)))),$C$779:$C$787,1),MATCH(AA226,$E$778:$AF$778,1))))</f>
        <v>0.05</v>
      </c>
      <c r="AT226" s="74"/>
      <c r="AU226" s="74">
        <f t="shared" ref="AU226:AU257" si="25">IF(OR(C226=0,C226=""),"",IF(C226=1,0,INDEX($E$791:$AF$799,MATCH(IF(((INDEX($E$16:$E$215,MATCH(IF(LEN(E226)=5,CONCATENATE("S",(RIGHT(LEFT(E226,3),2)-1),RIGHT(E226,2)),CONCATENATE("S",(RIGHT(LEFT(E226,2),1)-1),RIGHT(E226,2))),$C$16:$C$215,0),0)/100)/(INDEX($E$16:$E$215,MATCH(E226,$C$16:$C$215,0),0)/100))&lt;0.4,0.4,IF(((INDEX($E$16:$E$215,MATCH(IF(LEN(E226)=5,CONCATENATE("S",(RIGHT(LEFT(E226,3),2)-1),RIGHT(E226,2)),CONCATENATE("S",(RIGHT(LEFT(E226,2),1)-1),RIGHT(E226,2))),$C$16:$C$215,0),0)/100)/(INDEX($E$16:$E$215,MATCH(E226,$C$16:$C$215,0),0)/100))&gt;2,2,((INDEX($E$16:$E$215,MATCH(IF(LEN(E226)=5,CONCATENATE("S",(RIGHT(LEFT(E226,3),2)-1),RIGHT(E226,2)),CONCATENATE("S",(RIGHT(LEFT(E226,2),1)-1),RIGHT(E226,2))),$C$16:$C$215,0),0)/100)/(INDEX($E$16:$E$215,MATCH(E226,$C$16:$C$215,0),0)/100)))),$C$791:$C$799,1),MATCH(AA226,$E$790:$AF$790,1))))</f>
        <v>0</v>
      </c>
      <c r="AV226" s="74"/>
      <c r="AW226" s="74">
        <f>IF(OR(C226=0,C226=""),"",+AO226+AQ226+AS226+AU226)</f>
        <v>0.8</v>
      </c>
      <c r="AX226" s="74"/>
      <c r="AY226" s="74">
        <f t="shared" ref="AY226:AY257" si="26">IF(OR(C226=0,C226=""),"",INDEX($E$16:$E$215,MATCH(E226,$C$16:$C$215,0),0)/100)</f>
        <v>3</v>
      </c>
      <c r="AZ226" s="74"/>
      <c r="BA226" s="99">
        <f>IF(OR(C226=0,C226=""),"",AW226*AY226*AM226)</f>
        <v>184.36492856218936</v>
      </c>
      <c r="BB226" s="99"/>
      <c r="BC226" s="99"/>
      <c r="BD226" s="99">
        <f>IF(OR(C226=0,C226=""),"",(1-AW226)*AY226*AM226)</f>
        <v>46.091232140547326</v>
      </c>
      <c r="BE226" s="99"/>
      <c r="BF226" s="100"/>
    </row>
    <row r="227" spans="2:58" x14ac:dyDescent="0.25">
      <c r="B227" s="20"/>
      <c r="C227" s="73">
        <v>1</v>
      </c>
      <c r="D227" s="73"/>
      <c r="E227" s="47" t="s">
        <v>23</v>
      </c>
      <c r="F227" s="47"/>
      <c r="G227" s="47">
        <v>1</v>
      </c>
      <c r="H227" s="47"/>
      <c r="I227" s="74">
        <f t="shared" si="16"/>
        <v>24</v>
      </c>
      <c r="J227" s="74"/>
      <c r="K227" s="75" t="s">
        <v>36</v>
      </c>
      <c r="L227" s="76"/>
      <c r="M227" s="77">
        <f t="shared" si="17"/>
        <v>11.774646040515654</v>
      </c>
      <c r="N227" s="78"/>
      <c r="O227" s="75" t="s">
        <v>37</v>
      </c>
      <c r="P227" s="76"/>
      <c r="Q227" s="77">
        <f t="shared" si="18"/>
        <v>13.089711004784688</v>
      </c>
      <c r="R227" s="78"/>
      <c r="S227" s="75"/>
      <c r="T227" s="76"/>
      <c r="U227" s="77">
        <f t="shared" si="19"/>
        <v>0</v>
      </c>
      <c r="V227" s="78"/>
      <c r="W227" s="75"/>
      <c r="X227" s="76"/>
      <c r="Y227" s="77">
        <f t="shared" si="20"/>
        <v>0</v>
      </c>
      <c r="Z227" s="78"/>
      <c r="AA227" s="74">
        <f t="shared" ref="AA227:AA290" si="27">IF(OR(C227=0,C227=""),"",IF(C227=1,(M227+Q227+U227+Y227)/I227,(M227+Q227+U227+Y227)/(2*I227)))</f>
        <v>1.0360148768875141</v>
      </c>
      <c r="AB227" s="74"/>
      <c r="AC227" s="74">
        <f t="shared" ref="AC227:AC290" si="28">IF(OR(C227=0,C227=""),"",IF(C227=1,(0.5+AA227)/(2+AA227),AA227/(2+AA227)))</f>
        <v>0.50593127477103073</v>
      </c>
      <c r="AD227" s="74"/>
      <c r="AE227" s="74">
        <f t="shared" ref="AE227:AE290" si="29">IF(OR(C227=0,C227=""),"",+AC227*I227)</f>
        <v>12.142350594504737</v>
      </c>
      <c r="AF227" s="74"/>
      <c r="AG227" s="42">
        <f t="shared" ref="AG227:AG290" si="30">IF(OR(C227=0,C227=""),"",AE227*G227)</f>
        <v>12.142350594504737</v>
      </c>
      <c r="AH227" s="43"/>
      <c r="AI227" s="74">
        <f t="shared" si="21"/>
        <v>5.9221254573982848E-2</v>
      </c>
      <c r="AJ227" s="74"/>
      <c r="AK227" s="95">
        <f t="shared" si="22"/>
        <v>1650</v>
      </c>
      <c r="AL227" s="95"/>
      <c r="AM227" s="74">
        <f t="shared" ref="AM227:AM290" si="31">IF(OR(C227=0,C227=""),"",+AK227*AI227)</f>
        <v>97.715070047071706</v>
      </c>
      <c r="AN227" s="74"/>
      <c r="AO227" s="98">
        <f t="shared" si="23"/>
        <v>0.65</v>
      </c>
      <c r="AP227" s="78"/>
      <c r="AQ227" s="74">
        <f t="shared" ref="AQ227:AQ290" si="32">IF(OR(C227=0,C227=""),"",IF(C227=1,0,IF((M227+Q227)&gt;(U227+Y227),-INDEX($E$761:$AF$766,MATCH(IF((U227+Y227)&gt;(M227+Q227),(M227+Q227)/(U227+Y227),(U227+Y227)/(M227+Q227)),$C$761:$C$766,1),MATCH(AA227,$E$760:$AF$760,1)),INDEX($E$761:$AF$766,MATCH(IF((U227+Y227)&gt;(M227+Q227),(M227+Q227)/(U227+Y227),(U227+Y227)/(M227+Q227)),$C$761:$C$766,1),MATCH(AA227,$E$760:$AF$760,1)))))</f>
        <v>0</v>
      </c>
      <c r="AR227" s="74"/>
      <c r="AS227" s="74">
        <f t="shared" si="24"/>
        <v>0</v>
      </c>
      <c r="AT227" s="74"/>
      <c r="AU227" s="74">
        <f t="shared" si="25"/>
        <v>0</v>
      </c>
      <c r="AV227" s="74"/>
      <c r="AW227" s="74">
        <f t="shared" ref="AW227:AW290" si="33">IF(OR(C227=0,C227=""),"",+AO227+AQ227+AS227+AU227)</f>
        <v>0.65</v>
      </c>
      <c r="AX227" s="74"/>
      <c r="AY227" s="74">
        <f t="shared" si="26"/>
        <v>3</v>
      </c>
      <c r="AZ227" s="74"/>
      <c r="BA227" s="99">
        <f t="shared" ref="BA227:BA290" si="34">IF(OR(C227=0,C227=""),"",AW227*AY227*AM227)</f>
        <v>190.54438659178984</v>
      </c>
      <c r="BB227" s="99"/>
      <c r="BC227" s="99"/>
      <c r="BD227" s="99">
        <f t="shared" ref="BD227:BD290" si="35">IF(OR(C227=0,C227=""),"",(1-AW227)*AY227*AM227)</f>
        <v>102.60082354942527</v>
      </c>
      <c r="BE227" s="99"/>
      <c r="BF227" s="100"/>
    </row>
    <row r="228" spans="2:58" x14ac:dyDescent="0.25">
      <c r="B228" s="20"/>
      <c r="C228" s="73">
        <v>1</v>
      </c>
      <c r="D228" s="73"/>
      <c r="E228" s="47" t="s">
        <v>24</v>
      </c>
      <c r="F228" s="47"/>
      <c r="G228" s="47">
        <v>1</v>
      </c>
      <c r="H228" s="47"/>
      <c r="I228" s="74">
        <f t="shared" si="16"/>
        <v>24</v>
      </c>
      <c r="J228" s="74"/>
      <c r="K228" s="75" t="s">
        <v>37</v>
      </c>
      <c r="L228" s="76"/>
      <c r="M228" s="77">
        <f t="shared" si="17"/>
        <v>13.089711004784688</v>
      </c>
      <c r="N228" s="78"/>
      <c r="O228" s="75" t="s">
        <v>41</v>
      </c>
      <c r="P228" s="76"/>
      <c r="Q228" s="77">
        <f t="shared" si="18"/>
        <v>11.774646040515654</v>
      </c>
      <c r="R228" s="78"/>
      <c r="S228" s="75"/>
      <c r="T228" s="76"/>
      <c r="U228" s="77">
        <f t="shared" si="19"/>
        <v>0</v>
      </c>
      <c r="V228" s="78"/>
      <c r="W228" s="75"/>
      <c r="X228" s="76"/>
      <c r="Y228" s="77">
        <f t="shared" si="20"/>
        <v>0</v>
      </c>
      <c r="Z228" s="78"/>
      <c r="AA228" s="74">
        <f t="shared" si="27"/>
        <v>1.0360148768875141</v>
      </c>
      <c r="AB228" s="74"/>
      <c r="AC228" s="74">
        <f t="shared" si="28"/>
        <v>0.50593127477103073</v>
      </c>
      <c r="AD228" s="74"/>
      <c r="AE228" s="74">
        <f t="shared" si="29"/>
        <v>12.142350594504737</v>
      </c>
      <c r="AF228" s="74"/>
      <c r="AG228" s="42">
        <f t="shared" si="30"/>
        <v>12.142350594504737</v>
      </c>
      <c r="AH228" s="43"/>
      <c r="AI228" s="74">
        <f t="shared" si="21"/>
        <v>5.9221254573982848E-2</v>
      </c>
      <c r="AJ228" s="74"/>
      <c r="AK228" s="95">
        <f t="shared" si="22"/>
        <v>1650</v>
      </c>
      <c r="AL228" s="95"/>
      <c r="AM228" s="74">
        <f t="shared" si="31"/>
        <v>97.715070047071706</v>
      </c>
      <c r="AN228" s="74"/>
      <c r="AO228" s="98">
        <f t="shared" si="23"/>
        <v>0.65</v>
      </c>
      <c r="AP228" s="78"/>
      <c r="AQ228" s="74">
        <f t="shared" si="32"/>
        <v>0</v>
      </c>
      <c r="AR228" s="74"/>
      <c r="AS228" s="74">
        <f t="shared" si="24"/>
        <v>0</v>
      </c>
      <c r="AT228" s="74"/>
      <c r="AU228" s="74">
        <f t="shared" si="25"/>
        <v>0</v>
      </c>
      <c r="AV228" s="74"/>
      <c r="AW228" s="74">
        <f t="shared" si="33"/>
        <v>0.65</v>
      </c>
      <c r="AX228" s="74"/>
      <c r="AY228" s="74">
        <f t="shared" si="26"/>
        <v>3</v>
      </c>
      <c r="AZ228" s="74"/>
      <c r="BA228" s="99">
        <f t="shared" si="34"/>
        <v>190.54438659178984</v>
      </c>
      <c r="BB228" s="99"/>
      <c r="BC228" s="99"/>
      <c r="BD228" s="99">
        <f t="shared" si="35"/>
        <v>102.60082354942527</v>
      </c>
      <c r="BE228" s="99"/>
      <c r="BF228" s="100"/>
    </row>
    <row r="229" spans="2:58" x14ac:dyDescent="0.25">
      <c r="B229" s="20"/>
      <c r="C229" s="73">
        <v>1</v>
      </c>
      <c r="D229" s="73"/>
      <c r="E229" s="47" t="s">
        <v>25</v>
      </c>
      <c r="F229" s="47"/>
      <c r="G229" s="47">
        <v>1</v>
      </c>
      <c r="H229" s="47"/>
      <c r="I229" s="74">
        <f t="shared" si="16"/>
        <v>24</v>
      </c>
      <c r="J229" s="74"/>
      <c r="K229" s="75" t="s">
        <v>41</v>
      </c>
      <c r="L229" s="76"/>
      <c r="M229" s="77">
        <f t="shared" si="17"/>
        <v>11.774646040515654</v>
      </c>
      <c r="N229" s="78"/>
      <c r="O229" s="75"/>
      <c r="P229" s="76"/>
      <c r="Q229" s="77">
        <f t="shared" si="18"/>
        <v>0</v>
      </c>
      <c r="R229" s="78"/>
      <c r="S229" s="75"/>
      <c r="T229" s="76"/>
      <c r="U229" s="77">
        <f t="shared" si="19"/>
        <v>0</v>
      </c>
      <c r="V229" s="78"/>
      <c r="W229" s="75"/>
      <c r="X229" s="76"/>
      <c r="Y229" s="77">
        <f t="shared" si="20"/>
        <v>0</v>
      </c>
      <c r="Z229" s="78"/>
      <c r="AA229" s="74">
        <f t="shared" si="27"/>
        <v>0.49061025168815225</v>
      </c>
      <c r="AB229" s="74"/>
      <c r="AC229" s="74">
        <f t="shared" si="28"/>
        <v>0.39773796442727644</v>
      </c>
      <c r="AD229" s="74"/>
      <c r="AE229" s="74">
        <f t="shared" si="29"/>
        <v>9.545711146254634</v>
      </c>
      <c r="AF229" s="74"/>
      <c r="AG229" s="42">
        <f t="shared" si="30"/>
        <v>9.545711146254634</v>
      </c>
      <c r="AH229" s="43"/>
      <c r="AI229" s="74">
        <f t="shared" si="21"/>
        <v>4.6556800141967003E-2</v>
      </c>
      <c r="AJ229" s="74"/>
      <c r="AK229" s="95">
        <f t="shared" si="22"/>
        <v>1650</v>
      </c>
      <c r="AL229" s="95"/>
      <c r="AM229" s="74">
        <f t="shared" si="31"/>
        <v>76.818720234245561</v>
      </c>
      <c r="AN229" s="74"/>
      <c r="AO229" s="98">
        <f t="shared" si="23"/>
        <v>0.75</v>
      </c>
      <c r="AP229" s="78"/>
      <c r="AQ229" s="74">
        <f t="shared" si="32"/>
        <v>0</v>
      </c>
      <c r="AR229" s="74"/>
      <c r="AS229" s="74">
        <f t="shared" si="24"/>
        <v>0.05</v>
      </c>
      <c r="AT229" s="74"/>
      <c r="AU229" s="74">
        <f t="shared" si="25"/>
        <v>0</v>
      </c>
      <c r="AV229" s="74"/>
      <c r="AW229" s="74">
        <f t="shared" si="33"/>
        <v>0.8</v>
      </c>
      <c r="AX229" s="74"/>
      <c r="AY229" s="74">
        <f t="shared" si="26"/>
        <v>3</v>
      </c>
      <c r="AZ229" s="74"/>
      <c r="BA229" s="99">
        <f t="shared" si="34"/>
        <v>184.36492856218936</v>
      </c>
      <c r="BB229" s="99"/>
      <c r="BC229" s="99"/>
      <c r="BD229" s="99">
        <f t="shared" si="35"/>
        <v>46.091232140547326</v>
      </c>
      <c r="BE229" s="99"/>
      <c r="BF229" s="100"/>
    </row>
    <row r="230" spans="2:58" x14ac:dyDescent="0.25">
      <c r="B230" s="20"/>
      <c r="C230" s="73">
        <v>1</v>
      </c>
      <c r="D230" s="73"/>
      <c r="E230" s="47" t="s">
        <v>26</v>
      </c>
      <c r="F230" s="47"/>
      <c r="G230" s="47">
        <v>1</v>
      </c>
      <c r="H230" s="47"/>
      <c r="I230" s="74">
        <f t="shared" si="16"/>
        <v>24</v>
      </c>
      <c r="J230" s="74"/>
      <c r="K230" s="75" t="s">
        <v>42</v>
      </c>
      <c r="L230" s="76"/>
      <c r="M230" s="77">
        <f t="shared" si="17"/>
        <v>11.774646040515654</v>
      </c>
      <c r="N230" s="78"/>
      <c r="O230" s="75"/>
      <c r="P230" s="76"/>
      <c r="Q230" s="77">
        <f t="shared" si="18"/>
        <v>0</v>
      </c>
      <c r="R230" s="78"/>
      <c r="S230" s="75"/>
      <c r="T230" s="76"/>
      <c r="U230" s="77">
        <f t="shared" si="19"/>
        <v>0</v>
      </c>
      <c r="V230" s="78"/>
      <c r="W230" s="75"/>
      <c r="X230" s="76"/>
      <c r="Y230" s="77">
        <f t="shared" si="20"/>
        <v>0</v>
      </c>
      <c r="Z230" s="78"/>
      <c r="AA230" s="74">
        <f t="shared" si="27"/>
        <v>0.49061025168815225</v>
      </c>
      <c r="AB230" s="74"/>
      <c r="AC230" s="74">
        <f t="shared" si="28"/>
        <v>0.39773796442727644</v>
      </c>
      <c r="AD230" s="74"/>
      <c r="AE230" s="74">
        <f t="shared" si="29"/>
        <v>9.545711146254634</v>
      </c>
      <c r="AF230" s="74"/>
      <c r="AG230" s="42">
        <f t="shared" si="30"/>
        <v>9.545711146254634</v>
      </c>
      <c r="AH230" s="43"/>
      <c r="AI230" s="74">
        <f t="shared" si="21"/>
        <v>4.6556800141967003E-2</v>
      </c>
      <c r="AJ230" s="74"/>
      <c r="AK230" s="95">
        <f t="shared" si="22"/>
        <v>1650</v>
      </c>
      <c r="AL230" s="95"/>
      <c r="AM230" s="74">
        <f t="shared" si="31"/>
        <v>76.818720234245561</v>
      </c>
      <c r="AN230" s="74"/>
      <c r="AO230" s="98">
        <f t="shared" si="23"/>
        <v>0.75</v>
      </c>
      <c r="AP230" s="78"/>
      <c r="AQ230" s="74">
        <f t="shared" si="32"/>
        <v>0</v>
      </c>
      <c r="AR230" s="74"/>
      <c r="AS230" s="74">
        <f t="shared" si="24"/>
        <v>0.05</v>
      </c>
      <c r="AT230" s="74"/>
      <c r="AU230" s="74">
        <f t="shared" si="25"/>
        <v>0</v>
      </c>
      <c r="AV230" s="74"/>
      <c r="AW230" s="74">
        <f t="shared" si="33"/>
        <v>0.8</v>
      </c>
      <c r="AX230" s="74"/>
      <c r="AY230" s="74">
        <f t="shared" si="26"/>
        <v>3</v>
      </c>
      <c r="AZ230" s="74"/>
      <c r="BA230" s="99">
        <f t="shared" si="34"/>
        <v>184.36492856218936</v>
      </c>
      <c r="BB230" s="99"/>
      <c r="BC230" s="99"/>
      <c r="BD230" s="99">
        <f t="shared" si="35"/>
        <v>46.091232140547326</v>
      </c>
      <c r="BE230" s="99"/>
      <c r="BF230" s="100"/>
    </row>
    <row r="231" spans="2:58" x14ac:dyDescent="0.25">
      <c r="B231" s="20"/>
      <c r="C231" s="73">
        <v>1</v>
      </c>
      <c r="D231" s="73"/>
      <c r="E231" s="47" t="s">
        <v>27</v>
      </c>
      <c r="F231" s="47"/>
      <c r="G231" s="47">
        <v>1</v>
      </c>
      <c r="H231" s="47"/>
      <c r="I231" s="74">
        <f t="shared" si="16"/>
        <v>24</v>
      </c>
      <c r="J231" s="74"/>
      <c r="K231" s="75" t="s">
        <v>42</v>
      </c>
      <c r="L231" s="76"/>
      <c r="M231" s="77">
        <f t="shared" si="17"/>
        <v>11.774646040515654</v>
      </c>
      <c r="N231" s="78"/>
      <c r="O231" s="75" t="s">
        <v>43</v>
      </c>
      <c r="P231" s="76"/>
      <c r="Q231" s="77">
        <f t="shared" si="18"/>
        <v>13.089711004784688</v>
      </c>
      <c r="R231" s="78"/>
      <c r="S231" s="75"/>
      <c r="T231" s="76"/>
      <c r="U231" s="77">
        <f t="shared" si="19"/>
        <v>0</v>
      </c>
      <c r="V231" s="78"/>
      <c r="W231" s="75"/>
      <c r="X231" s="76"/>
      <c r="Y231" s="77">
        <f t="shared" si="20"/>
        <v>0</v>
      </c>
      <c r="Z231" s="78"/>
      <c r="AA231" s="74">
        <f t="shared" si="27"/>
        <v>1.0360148768875141</v>
      </c>
      <c r="AB231" s="74"/>
      <c r="AC231" s="74">
        <f t="shared" si="28"/>
        <v>0.50593127477103073</v>
      </c>
      <c r="AD231" s="74"/>
      <c r="AE231" s="74">
        <f t="shared" si="29"/>
        <v>12.142350594504737</v>
      </c>
      <c r="AF231" s="74"/>
      <c r="AG231" s="42">
        <f t="shared" si="30"/>
        <v>12.142350594504737</v>
      </c>
      <c r="AH231" s="43"/>
      <c r="AI231" s="74">
        <f t="shared" si="21"/>
        <v>5.9221254573982848E-2</v>
      </c>
      <c r="AJ231" s="74"/>
      <c r="AK231" s="95">
        <f t="shared" si="22"/>
        <v>1650</v>
      </c>
      <c r="AL231" s="95"/>
      <c r="AM231" s="74">
        <f t="shared" si="31"/>
        <v>97.715070047071706</v>
      </c>
      <c r="AN231" s="74"/>
      <c r="AO231" s="98">
        <f t="shared" si="23"/>
        <v>0.65</v>
      </c>
      <c r="AP231" s="78"/>
      <c r="AQ231" s="74">
        <f t="shared" si="32"/>
        <v>0</v>
      </c>
      <c r="AR231" s="74"/>
      <c r="AS231" s="74">
        <f t="shared" si="24"/>
        <v>0</v>
      </c>
      <c r="AT231" s="74"/>
      <c r="AU231" s="74">
        <f t="shared" si="25"/>
        <v>0</v>
      </c>
      <c r="AV231" s="74"/>
      <c r="AW231" s="74">
        <f t="shared" si="33"/>
        <v>0.65</v>
      </c>
      <c r="AX231" s="74"/>
      <c r="AY231" s="74">
        <f t="shared" si="26"/>
        <v>3</v>
      </c>
      <c r="AZ231" s="74"/>
      <c r="BA231" s="99">
        <f t="shared" si="34"/>
        <v>190.54438659178984</v>
      </c>
      <c r="BB231" s="99"/>
      <c r="BC231" s="99"/>
      <c r="BD231" s="99">
        <f t="shared" si="35"/>
        <v>102.60082354942527</v>
      </c>
      <c r="BE231" s="99"/>
      <c r="BF231" s="100"/>
    </row>
    <row r="232" spans="2:58" x14ac:dyDescent="0.25">
      <c r="B232" s="20"/>
      <c r="C232" s="73">
        <v>1</v>
      </c>
      <c r="D232" s="73"/>
      <c r="E232" s="47" t="s">
        <v>28</v>
      </c>
      <c r="F232" s="47"/>
      <c r="G232" s="47">
        <v>1</v>
      </c>
      <c r="H232" s="47"/>
      <c r="I232" s="74">
        <f t="shared" si="16"/>
        <v>24</v>
      </c>
      <c r="J232" s="74"/>
      <c r="K232" s="75" t="s">
        <v>43</v>
      </c>
      <c r="L232" s="76"/>
      <c r="M232" s="77">
        <f t="shared" si="17"/>
        <v>13.089711004784688</v>
      </c>
      <c r="N232" s="78"/>
      <c r="O232" s="75" t="s">
        <v>44</v>
      </c>
      <c r="P232" s="76"/>
      <c r="Q232" s="77">
        <f t="shared" si="18"/>
        <v>11.774646040515654</v>
      </c>
      <c r="R232" s="78"/>
      <c r="S232" s="75"/>
      <c r="T232" s="76"/>
      <c r="U232" s="77">
        <f t="shared" si="19"/>
        <v>0</v>
      </c>
      <c r="V232" s="78"/>
      <c r="W232" s="75"/>
      <c r="X232" s="76"/>
      <c r="Y232" s="77">
        <f t="shared" si="20"/>
        <v>0</v>
      </c>
      <c r="Z232" s="78"/>
      <c r="AA232" s="74">
        <f t="shared" si="27"/>
        <v>1.0360148768875141</v>
      </c>
      <c r="AB232" s="74"/>
      <c r="AC232" s="74">
        <f t="shared" si="28"/>
        <v>0.50593127477103073</v>
      </c>
      <c r="AD232" s="74"/>
      <c r="AE232" s="74">
        <f t="shared" si="29"/>
        <v>12.142350594504737</v>
      </c>
      <c r="AF232" s="74"/>
      <c r="AG232" s="42">
        <f t="shared" si="30"/>
        <v>12.142350594504737</v>
      </c>
      <c r="AH232" s="43"/>
      <c r="AI232" s="74">
        <f t="shared" si="21"/>
        <v>5.9221254573982848E-2</v>
      </c>
      <c r="AJ232" s="74"/>
      <c r="AK232" s="95">
        <f t="shared" si="22"/>
        <v>1650</v>
      </c>
      <c r="AL232" s="95"/>
      <c r="AM232" s="74">
        <f t="shared" si="31"/>
        <v>97.715070047071706</v>
      </c>
      <c r="AN232" s="74"/>
      <c r="AO232" s="98">
        <f t="shared" si="23"/>
        <v>0.65</v>
      </c>
      <c r="AP232" s="78"/>
      <c r="AQ232" s="74">
        <f t="shared" si="32"/>
        <v>0</v>
      </c>
      <c r="AR232" s="74"/>
      <c r="AS232" s="74">
        <f t="shared" si="24"/>
        <v>0</v>
      </c>
      <c r="AT232" s="74"/>
      <c r="AU232" s="74">
        <f t="shared" si="25"/>
        <v>0</v>
      </c>
      <c r="AV232" s="74"/>
      <c r="AW232" s="74">
        <f t="shared" si="33"/>
        <v>0.65</v>
      </c>
      <c r="AX232" s="74"/>
      <c r="AY232" s="74">
        <f t="shared" si="26"/>
        <v>3</v>
      </c>
      <c r="AZ232" s="74"/>
      <c r="BA232" s="99">
        <f t="shared" si="34"/>
        <v>190.54438659178984</v>
      </c>
      <c r="BB232" s="99"/>
      <c r="BC232" s="99"/>
      <c r="BD232" s="99">
        <f t="shared" si="35"/>
        <v>102.60082354942527</v>
      </c>
      <c r="BE232" s="99"/>
      <c r="BF232" s="100"/>
    </row>
    <row r="233" spans="2:58" x14ac:dyDescent="0.25">
      <c r="B233" s="20"/>
      <c r="C233" s="73">
        <v>1</v>
      </c>
      <c r="D233" s="73"/>
      <c r="E233" s="47" t="s">
        <v>29</v>
      </c>
      <c r="F233" s="47"/>
      <c r="G233" s="47">
        <v>1</v>
      </c>
      <c r="H233" s="47"/>
      <c r="I233" s="74">
        <f t="shared" si="16"/>
        <v>24</v>
      </c>
      <c r="J233" s="74"/>
      <c r="K233" s="75" t="s">
        <v>44</v>
      </c>
      <c r="L233" s="76"/>
      <c r="M233" s="77">
        <f t="shared" si="17"/>
        <v>11.774646040515654</v>
      </c>
      <c r="N233" s="78"/>
      <c r="O233" s="75"/>
      <c r="P233" s="76"/>
      <c r="Q233" s="77">
        <f t="shared" si="18"/>
        <v>0</v>
      </c>
      <c r="R233" s="78"/>
      <c r="S233" s="75"/>
      <c r="T233" s="76"/>
      <c r="U233" s="77">
        <f t="shared" si="19"/>
        <v>0</v>
      </c>
      <c r="V233" s="78"/>
      <c r="W233" s="75"/>
      <c r="X233" s="76"/>
      <c r="Y233" s="77">
        <f t="shared" si="20"/>
        <v>0</v>
      </c>
      <c r="Z233" s="78"/>
      <c r="AA233" s="74">
        <f t="shared" si="27"/>
        <v>0.49061025168815225</v>
      </c>
      <c r="AB233" s="74"/>
      <c r="AC233" s="74">
        <f t="shared" si="28"/>
        <v>0.39773796442727644</v>
      </c>
      <c r="AD233" s="74"/>
      <c r="AE233" s="74">
        <f t="shared" si="29"/>
        <v>9.545711146254634</v>
      </c>
      <c r="AF233" s="74"/>
      <c r="AG233" s="42">
        <f t="shared" si="30"/>
        <v>9.545711146254634</v>
      </c>
      <c r="AH233" s="43"/>
      <c r="AI233" s="74">
        <f t="shared" si="21"/>
        <v>4.6556800141967003E-2</v>
      </c>
      <c r="AJ233" s="74"/>
      <c r="AK233" s="95">
        <f t="shared" si="22"/>
        <v>1650</v>
      </c>
      <c r="AL233" s="95"/>
      <c r="AM233" s="74">
        <f t="shared" si="31"/>
        <v>76.818720234245561</v>
      </c>
      <c r="AN233" s="74"/>
      <c r="AO233" s="98">
        <f t="shared" si="23"/>
        <v>0.75</v>
      </c>
      <c r="AP233" s="78"/>
      <c r="AQ233" s="74">
        <f t="shared" si="32"/>
        <v>0</v>
      </c>
      <c r="AR233" s="74"/>
      <c r="AS233" s="74">
        <f t="shared" si="24"/>
        <v>0.05</v>
      </c>
      <c r="AT233" s="74"/>
      <c r="AU233" s="74">
        <f t="shared" si="25"/>
        <v>0</v>
      </c>
      <c r="AV233" s="74"/>
      <c r="AW233" s="74">
        <f t="shared" si="33"/>
        <v>0.8</v>
      </c>
      <c r="AX233" s="74"/>
      <c r="AY233" s="74">
        <f t="shared" si="26"/>
        <v>3</v>
      </c>
      <c r="AZ233" s="74"/>
      <c r="BA233" s="99">
        <f t="shared" si="34"/>
        <v>184.36492856218936</v>
      </c>
      <c r="BB233" s="99"/>
      <c r="BC233" s="99"/>
      <c r="BD233" s="99">
        <f t="shared" si="35"/>
        <v>46.091232140547326</v>
      </c>
      <c r="BE233" s="99"/>
      <c r="BF233" s="100"/>
    </row>
    <row r="234" spans="2:58" x14ac:dyDescent="0.25">
      <c r="B234" s="20"/>
      <c r="C234" s="73">
        <v>1</v>
      </c>
      <c r="D234" s="73"/>
      <c r="E234" s="47" t="s">
        <v>30</v>
      </c>
      <c r="F234" s="47"/>
      <c r="G234" s="47">
        <v>1</v>
      </c>
      <c r="H234" s="47"/>
      <c r="I234" s="74">
        <f t="shared" si="16"/>
        <v>24</v>
      </c>
      <c r="J234" s="74"/>
      <c r="K234" s="75" t="s">
        <v>45</v>
      </c>
      <c r="L234" s="76"/>
      <c r="M234" s="77">
        <f t="shared" si="17"/>
        <v>11.774646040515654</v>
      </c>
      <c r="N234" s="78"/>
      <c r="O234" s="75"/>
      <c r="P234" s="76"/>
      <c r="Q234" s="77">
        <f t="shared" si="18"/>
        <v>0</v>
      </c>
      <c r="R234" s="78"/>
      <c r="S234" s="75"/>
      <c r="T234" s="76"/>
      <c r="U234" s="77">
        <f t="shared" si="19"/>
        <v>0</v>
      </c>
      <c r="V234" s="78"/>
      <c r="W234" s="75"/>
      <c r="X234" s="76"/>
      <c r="Y234" s="77">
        <f t="shared" si="20"/>
        <v>0</v>
      </c>
      <c r="Z234" s="78"/>
      <c r="AA234" s="74">
        <f t="shared" si="27"/>
        <v>0.49061025168815225</v>
      </c>
      <c r="AB234" s="74"/>
      <c r="AC234" s="74">
        <f t="shared" si="28"/>
        <v>0.39773796442727644</v>
      </c>
      <c r="AD234" s="74"/>
      <c r="AE234" s="74">
        <f t="shared" si="29"/>
        <v>9.545711146254634</v>
      </c>
      <c r="AF234" s="74"/>
      <c r="AG234" s="42">
        <f t="shared" si="30"/>
        <v>9.545711146254634</v>
      </c>
      <c r="AH234" s="43"/>
      <c r="AI234" s="74">
        <f t="shared" si="21"/>
        <v>4.6556800141967003E-2</v>
      </c>
      <c r="AJ234" s="74"/>
      <c r="AK234" s="95">
        <f t="shared" si="22"/>
        <v>1650</v>
      </c>
      <c r="AL234" s="95"/>
      <c r="AM234" s="74">
        <f t="shared" si="31"/>
        <v>76.818720234245561</v>
      </c>
      <c r="AN234" s="74"/>
      <c r="AO234" s="98">
        <f t="shared" si="23"/>
        <v>0.75</v>
      </c>
      <c r="AP234" s="78"/>
      <c r="AQ234" s="74">
        <f t="shared" si="32"/>
        <v>0</v>
      </c>
      <c r="AR234" s="74"/>
      <c r="AS234" s="74">
        <f t="shared" si="24"/>
        <v>0.05</v>
      </c>
      <c r="AT234" s="74"/>
      <c r="AU234" s="74">
        <f t="shared" si="25"/>
        <v>0</v>
      </c>
      <c r="AV234" s="74"/>
      <c r="AW234" s="74">
        <f t="shared" si="33"/>
        <v>0.8</v>
      </c>
      <c r="AX234" s="74"/>
      <c r="AY234" s="74">
        <f t="shared" si="26"/>
        <v>3</v>
      </c>
      <c r="AZ234" s="74"/>
      <c r="BA234" s="99">
        <f t="shared" si="34"/>
        <v>184.36492856218936</v>
      </c>
      <c r="BB234" s="99"/>
      <c r="BC234" s="99"/>
      <c r="BD234" s="99">
        <f t="shared" si="35"/>
        <v>46.091232140547326</v>
      </c>
      <c r="BE234" s="99"/>
      <c r="BF234" s="100"/>
    </row>
    <row r="235" spans="2:58" x14ac:dyDescent="0.25">
      <c r="B235" s="20"/>
      <c r="C235" s="73">
        <v>1</v>
      </c>
      <c r="D235" s="73"/>
      <c r="E235" s="47" t="s">
        <v>31</v>
      </c>
      <c r="F235" s="47"/>
      <c r="G235" s="47">
        <v>1</v>
      </c>
      <c r="H235" s="47"/>
      <c r="I235" s="74">
        <f t="shared" si="16"/>
        <v>24</v>
      </c>
      <c r="J235" s="74"/>
      <c r="K235" s="75" t="s">
        <v>45</v>
      </c>
      <c r="L235" s="76"/>
      <c r="M235" s="77">
        <f t="shared" si="17"/>
        <v>11.774646040515654</v>
      </c>
      <c r="N235" s="78"/>
      <c r="O235" s="75" t="s">
        <v>46</v>
      </c>
      <c r="P235" s="76"/>
      <c r="Q235" s="77">
        <f t="shared" si="18"/>
        <v>13.089711004784688</v>
      </c>
      <c r="R235" s="78"/>
      <c r="S235" s="75"/>
      <c r="T235" s="76"/>
      <c r="U235" s="77">
        <f t="shared" si="19"/>
        <v>0</v>
      </c>
      <c r="V235" s="78"/>
      <c r="W235" s="75"/>
      <c r="X235" s="76"/>
      <c r="Y235" s="77">
        <f t="shared" si="20"/>
        <v>0</v>
      </c>
      <c r="Z235" s="78"/>
      <c r="AA235" s="74">
        <f t="shared" si="27"/>
        <v>1.0360148768875141</v>
      </c>
      <c r="AB235" s="74"/>
      <c r="AC235" s="74">
        <f t="shared" si="28"/>
        <v>0.50593127477103073</v>
      </c>
      <c r="AD235" s="74"/>
      <c r="AE235" s="74">
        <f t="shared" si="29"/>
        <v>12.142350594504737</v>
      </c>
      <c r="AF235" s="74"/>
      <c r="AG235" s="42">
        <f t="shared" si="30"/>
        <v>12.142350594504737</v>
      </c>
      <c r="AH235" s="43"/>
      <c r="AI235" s="74">
        <f t="shared" si="21"/>
        <v>5.9221254573982848E-2</v>
      </c>
      <c r="AJ235" s="74"/>
      <c r="AK235" s="95">
        <f t="shared" si="22"/>
        <v>1650</v>
      </c>
      <c r="AL235" s="95"/>
      <c r="AM235" s="74">
        <f t="shared" si="31"/>
        <v>97.715070047071706</v>
      </c>
      <c r="AN235" s="74"/>
      <c r="AO235" s="98">
        <f t="shared" si="23"/>
        <v>0.65</v>
      </c>
      <c r="AP235" s="78"/>
      <c r="AQ235" s="74">
        <f t="shared" si="32"/>
        <v>0</v>
      </c>
      <c r="AR235" s="74"/>
      <c r="AS235" s="74">
        <f t="shared" si="24"/>
        <v>0</v>
      </c>
      <c r="AT235" s="74"/>
      <c r="AU235" s="74">
        <f t="shared" si="25"/>
        <v>0</v>
      </c>
      <c r="AV235" s="74"/>
      <c r="AW235" s="74">
        <f t="shared" si="33"/>
        <v>0.65</v>
      </c>
      <c r="AX235" s="74"/>
      <c r="AY235" s="74">
        <f t="shared" si="26"/>
        <v>3</v>
      </c>
      <c r="AZ235" s="74"/>
      <c r="BA235" s="99">
        <f t="shared" si="34"/>
        <v>190.54438659178984</v>
      </c>
      <c r="BB235" s="99"/>
      <c r="BC235" s="99"/>
      <c r="BD235" s="99">
        <f t="shared" si="35"/>
        <v>102.60082354942527</v>
      </c>
      <c r="BE235" s="99"/>
      <c r="BF235" s="100"/>
    </row>
    <row r="236" spans="2:58" x14ac:dyDescent="0.25">
      <c r="B236" s="20"/>
      <c r="C236" s="73">
        <v>1</v>
      </c>
      <c r="D236" s="73"/>
      <c r="E236" s="47" t="s">
        <v>149</v>
      </c>
      <c r="F236" s="47"/>
      <c r="G236" s="47">
        <v>1</v>
      </c>
      <c r="H236" s="47"/>
      <c r="I236" s="74">
        <f t="shared" si="16"/>
        <v>24</v>
      </c>
      <c r="J236" s="74"/>
      <c r="K236" s="75" t="s">
        <v>46</v>
      </c>
      <c r="L236" s="76"/>
      <c r="M236" s="77">
        <f t="shared" si="17"/>
        <v>13.089711004784688</v>
      </c>
      <c r="N236" s="78"/>
      <c r="O236" s="75" t="s">
        <v>47</v>
      </c>
      <c r="P236" s="76"/>
      <c r="Q236" s="77">
        <f t="shared" si="18"/>
        <v>11.774646040515654</v>
      </c>
      <c r="R236" s="78"/>
      <c r="S236" s="75"/>
      <c r="T236" s="76"/>
      <c r="U236" s="77">
        <f t="shared" si="19"/>
        <v>0</v>
      </c>
      <c r="V236" s="78"/>
      <c r="W236" s="75"/>
      <c r="X236" s="76"/>
      <c r="Y236" s="77">
        <f t="shared" si="20"/>
        <v>0</v>
      </c>
      <c r="Z236" s="78"/>
      <c r="AA236" s="74">
        <f t="shared" si="27"/>
        <v>1.0360148768875141</v>
      </c>
      <c r="AB236" s="74"/>
      <c r="AC236" s="74">
        <f t="shared" si="28"/>
        <v>0.50593127477103073</v>
      </c>
      <c r="AD236" s="74"/>
      <c r="AE236" s="74">
        <f t="shared" si="29"/>
        <v>12.142350594504737</v>
      </c>
      <c r="AF236" s="74"/>
      <c r="AG236" s="42">
        <f t="shared" si="30"/>
        <v>12.142350594504737</v>
      </c>
      <c r="AH236" s="43"/>
      <c r="AI236" s="74">
        <f t="shared" si="21"/>
        <v>5.9221254573982848E-2</v>
      </c>
      <c r="AJ236" s="74"/>
      <c r="AK236" s="95">
        <f t="shared" si="22"/>
        <v>1650</v>
      </c>
      <c r="AL236" s="95"/>
      <c r="AM236" s="74">
        <f t="shared" si="31"/>
        <v>97.715070047071706</v>
      </c>
      <c r="AN236" s="74"/>
      <c r="AO236" s="98">
        <f t="shared" si="23"/>
        <v>0.65</v>
      </c>
      <c r="AP236" s="78"/>
      <c r="AQ236" s="74">
        <f t="shared" si="32"/>
        <v>0</v>
      </c>
      <c r="AR236" s="74"/>
      <c r="AS236" s="74">
        <f t="shared" si="24"/>
        <v>0</v>
      </c>
      <c r="AT236" s="74"/>
      <c r="AU236" s="74">
        <f t="shared" si="25"/>
        <v>0</v>
      </c>
      <c r="AV236" s="74"/>
      <c r="AW236" s="74">
        <f t="shared" si="33"/>
        <v>0.65</v>
      </c>
      <c r="AX236" s="74"/>
      <c r="AY236" s="74">
        <f t="shared" si="26"/>
        <v>3</v>
      </c>
      <c r="AZ236" s="74"/>
      <c r="BA236" s="99">
        <f t="shared" si="34"/>
        <v>190.54438659178984</v>
      </c>
      <c r="BB236" s="99"/>
      <c r="BC236" s="99"/>
      <c r="BD236" s="99">
        <f t="shared" si="35"/>
        <v>102.60082354942527</v>
      </c>
      <c r="BE236" s="99"/>
      <c r="BF236" s="100"/>
    </row>
    <row r="237" spans="2:58" x14ac:dyDescent="0.25">
      <c r="B237" s="20"/>
      <c r="C237" s="73">
        <v>1</v>
      </c>
      <c r="D237" s="73"/>
      <c r="E237" s="47" t="s">
        <v>150</v>
      </c>
      <c r="F237" s="47"/>
      <c r="G237" s="47">
        <v>1</v>
      </c>
      <c r="H237" s="47"/>
      <c r="I237" s="74">
        <f t="shared" si="16"/>
        <v>24</v>
      </c>
      <c r="J237" s="74"/>
      <c r="K237" s="75" t="s">
        <v>47</v>
      </c>
      <c r="L237" s="76"/>
      <c r="M237" s="77">
        <f t="shared" si="17"/>
        <v>11.774646040515654</v>
      </c>
      <c r="N237" s="78"/>
      <c r="O237" s="75"/>
      <c r="P237" s="76"/>
      <c r="Q237" s="77">
        <f t="shared" si="18"/>
        <v>0</v>
      </c>
      <c r="R237" s="78"/>
      <c r="S237" s="75"/>
      <c r="T237" s="76"/>
      <c r="U237" s="77">
        <f t="shared" si="19"/>
        <v>0</v>
      </c>
      <c r="V237" s="78"/>
      <c r="W237" s="75"/>
      <c r="X237" s="76"/>
      <c r="Y237" s="77">
        <f t="shared" si="20"/>
        <v>0</v>
      </c>
      <c r="Z237" s="78"/>
      <c r="AA237" s="74">
        <f t="shared" si="27"/>
        <v>0.49061025168815225</v>
      </c>
      <c r="AB237" s="74"/>
      <c r="AC237" s="74">
        <f t="shared" si="28"/>
        <v>0.39773796442727644</v>
      </c>
      <c r="AD237" s="74"/>
      <c r="AE237" s="74">
        <f t="shared" si="29"/>
        <v>9.545711146254634</v>
      </c>
      <c r="AF237" s="74"/>
      <c r="AG237" s="42">
        <f t="shared" si="30"/>
        <v>9.545711146254634</v>
      </c>
      <c r="AH237" s="43"/>
      <c r="AI237" s="74">
        <f t="shared" si="21"/>
        <v>4.6556800141967003E-2</v>
      </c>
      <c r="AJ237" s="74"/>
      <c r="AK237" s="95">
        <f t="shared" si="22"/>
        <v>1650</v>
      </c>
      <c r="AL237" s="95"/>
      <c r="AM237" s="74">
        <f t="shared" si="31"/>
        <v>76.818720234245561</v>
      </c>
      <c r="AN237" s="74"/>
      <c r="AO237" s="98">
        <f t="shared" si="23"/>
        <v>0.75</v>
      </c>
      <c r="AP237" s="78"/>
      <c r="AQ237" s="74">
        <f t="shared" si="32"/>
        <v>0</v>
      </c>
      <c r="AR237" s="74"/>
      <c r="AS237" s="74">
        <f t="shared" si="24"/>
        <v>0.05</v>
      </c>
      <c r="AT237" s="74"/>
      <c r="AU237" s="74">
        <f t="shared" si="25"/>
        <v>0</v>
      </c>
      <c r="AV237" s="74"/>
      <c r="AW237" s="74">
        <f t="shared" si="33"/>
        <v>0.8</v>
      </c>
      <c r="AX237" s="74"/>
      <c r="AY237" s="74">
        <f t="shared" si="26"/>
        <v>3</v>
      </c>
      <c r="AZ237" s="74"/>
      <c r="BA237" s="99">
        <f t="shared" si="34"/>
        <v>184.36492856218936</v>
      </c>
      <c r="BB237" s="99"/>
      <c r="BC237" s="99"/>
      <c r="BD237" s="99">
        <f t="shared" si="35"/>
        <v>46.091232140547326</v>
      </c>
      <c r="BE237" s="99"/>
      <c r="BF237" s="100"/>
    </row>
    <row r="238" spans="2:58" x14ac:dyDescent="0.25">
      <c r="B238" s="20"/>
      <c r="C238" s="73">
        <v>1</v>
      </c>
      <c r="D238" s="73"/>
      <c r="E238" s="47" t="s">
        <v>151</v>
      </c>
      <c r="F238" s="47"/>
      <c r="G238" s="47">
        <v>1</v>
      </c>
      <c r="H238" s="47"/>
      <c r="I238" s="74">
        <f t="shared" si="16"/>
        <v>10.666666666666666</v>
      </c>
      <c r="J238" s="74"/>
      <c r="K238" s="75" t="s">
        <v>48</v>
      </c>
      <c r="L238" s="76"/>
      <c r="M238" s="77">
        <f t="shared" si="17"/>
        <v>11.774646040515654</v>
      </c>
      <c r="N238" s="78"/>
      <c r="O238" s="75"/>
      <c r="P238" s="76"/>
      <c r="Q238" s="77">
        <f t="shared" si="18"/>
        <v>0</v>
      </c>
      <c r="R238" s="78"/>
      <c r="S238" s="75"/>
      <c r="T238" s="76"/>
      <c r="U238" s="77">
        <f t="shared" si="19"/>
        <v>0</v>
      </c>
      <c r="V238" s="78"/>
      <c r="W238" s="75"/>
      <c r="X238" s="76"/>
      <c r="Y238" s="77">
        <f t="shared" si="20"/>
        <v>0</v>
      </c>
      <c r="Z238" s="78"/>
      <c r="AA238" s="74">
        <f t="shared" si="27"/>
        <v>1.1038730662983427</v>
      </c>
      <c r="AB238" s="74"/>
      <c r="AC238" s="74">
        <f t="shared" si="28"/>
        <v>0.51673281478972022</v>
      </c>
      <c r="AD238" s="74"/>
      <c r="AE238" s="74">
        <f t="shared" si="29"/>
        <v>5.511816691090349</v>
      </c>
      <c r="AF238" s="74"/>
      <c r="AG238" s="42">
        <f t="shared" si="30"/>
        <v>5.511816691090349</v>
      </c>
      <c r="AH238" s="43"/>
      <c r="AI238" s="74">
        <f t="shared" si="21"/>
        <v>2.6882496670448282E-2</v>
      </c>
      <c r="AJ238" s="74"/>
      <c r="AK238" s="95">
        <f t="shared" si="22"/>
        <v>1650</v>
      </c>
      <c r="AL238" s="95"/>
      <c r="AM238" s="74">
        <f t="shared" si="31"/>
        <v>44.356119506239665</v>
      </c>
      <c r="AN238" s="74"/>
      <c r="AO238" s="98">
        <f t="shared" si="23"/>
        <v>0.65</v>
      </c>
      <c r="AP238" s="78"/>
      <c r="AQ238" s="74">
        <f t="shared" si="32"/>
        <v>0</v>
      </c>
      <c r="AR238" s="74"/>
      <c r="AS238" s="74">
        <f t="shared" si="24"/>
        <v>0</v>
      </c>
      <c r="AT238" s="74"/>
      <c r="AU238" s="74">
        <f t="shared" si="25"/>
        <v>0</v>
      </c>
      <c r="AV238" s="74"/>
      <c r="AW238" s="74">
        <f t="shared" si="33"/>
        <v>0.65</v>
      </c>
      <c r="AX238" s="74"/>
      <c r="AY238" s="74">
        <f t="shared" si="26"/>
        <v>3</v>
      </c>
      <c r="AZ238" s="74"/>
      <c r="BA238" s="99">
        <f t="shared" si="34"/>
        <v>86.494433037167354</v>
      </c>
      <c r="BB238" s="99"/>
      <c r="BC238" s="99"/>
      <c r="BD238" s="99">
        <f t="shared" si="35"/>
        <v>46.57392548155164</v>
      </c>
      <c r="BE238" s="99"/>
      <c r="BF238" s="100"/>
    </row>
    <row r="239" spans="2:58" x14ac:dyDescent="0.25">
      <c r="B239" s="20"/>
      <c r="C239" s="73">
        <v>1</v>
      </c>
      <c r="D239" s="73"/>
      <c r="E239" s="47" t="s">
        <v>152</v>
      </c>
      <c r="F239" s="47"/>
      <c r="G239" s="47">
        <v>1</v>
      </c>
      <c r="H239" s="47"/>
      <c r="I239" s="74">
        <f t="shared" si="16"/>
        <v>10.666666666666666</v>
      </c>
      <c r="J239" s="74"/>
      <c r="K239" s="75" t="s">
        <v>48</v>
      </c>
      <c r="L239" s="76"/>
      <c r="M239" s="77">
        <f t="shared" si="17"/>
        <v>11.774646040515654</v>
      </c>
      <c r="N239" s="78"/>
      <c r="O239" s="75" t="s">
        <v>191</v>
      </c>
      <c r="P239" s="76"/>
      <c r="Q239" s="77">
        <f t="shared" si="18"/>
        <v>13.089711004784688</v>
      </c>
      <c r="R239" s="78"/>
      <c r="S239" s="75"/>
      <c r="T239" s="76"/>
      <c r="U239" s="77">
        <f t="shared" si="19"/>
        <v>0</v>
      </c>
      <c r="V239" s="78"/>
      <c r="W239" s="75"/>
      <c r="X239" s="76"/>
      <c r="Y239" s="77">
        <f t="shared" si="20"/>
        <v>0</v>
      </c>
      <c r="Z239" s="78"/>
      <c r="AA239" s="74">
        <f t="shared" si="27"/>
        <v>2.3310334729969071</v>
      </c>
      <c r="AB239" s="74"/>
      <c r="AC239" s="74">
        <f t="shared" si="28"/>
        <v>0.65366233963505749</v>
      </c>
      <c r="AD239" s="74"/>
      <c r="AE239" s="74">
        <f t="shared" si="29"/>
        <v>6.9723982894406129</v>
      </c>
      <c r="AF239" s="74"/>
      <c r="AG239" s="42">
        <f t="shared" si="30"/>
        <v>6.9723982894406129</v>
      </c>
      <c r="AH239" s="43"/>
      <c r="AI239" s="74">
        <f t="shared" si="21"/>
        <v>3.400611528026852E-2</v>
      </c>
      <c r="AJ239" s="74"/>
      <c r="AK239" s="95">
        <f t="shared" si="22"/>
        <v>1650</v>
      </c>
      <c r="AL239" s="95"/>
      <c r="AM239" s="74">
        <f t="shared" si="31"/>
        <v>56.110090212443055</v>
      </c>
      <c r="AN239" s="74"/>
      <c r="AO239" s="98">
        <f t="shared" si="23"/>
        <v>0.6</v>
      </c>
      <c r="AP239" s="78"/>
      <c r="AQ239" s="74">
        <f t="shared" si="32"/>
        <v>0</v>
      </c>
      <c r="AR239" s="74"/>
      <c r="AS239" s="74">
        <f t="shared" si="24"/>
        <v>0</v>
      </c>
      <c r="AT239" s="74"/>
      <c r="AU239" s="74">
        <f t="shared" si="25"/>
        <v>0</v>
      </c>
      <c r="AV239" s="74"/>
      <c r="AW239" s="74">
        <f t="shared" si="33"/>
        <v>0.6</v>
      </c>
      <c r="AX239" s="74"/>
      <c r="AY239" s="74">
        <f t="shared" si="26"/>
        <v>3</v>
      </c>
      <c r="AZ239" s="74"/>
      <c r="BA239" s="99">
        <f t="shared" si="34"/>
        <v>100.99816238239748</v>
      </c>
      <c r="BB239" s="99"/>
      <c r="BC239" s="99"/>
      <c r="BD239" s="99">
        <f t="shared" si="35"/>
        <v>67.332108254931683</v>
      </c>
      <c r="BE239" s="99"/>
      <c r="BF239" s="100"/>
    </row>
    <row r="240" spans="2:58" x14ac:dyDescent="0.25">
      <c r="B240" s="20"/>
      <c r="C240" s="73">
        <v>1</v>
      </c>
      <c r="D240" s="73"/>
      <c r="E240" s="47" t="s">
        <v>153</v>
      </c>
      <c r="F240" s="47"/>
      <c r="G240" s="47">
        <v>1</v>
      </c>
      <c r="H240" s="47"/>
      <c r="I240" s="74">
        <f t="shared" si="16"/>
        <v>10.666666666666666</v>
      </c>
      <c r="J240" s="74"/>
      <c r="K240" s="75" t="s">
        <v>191</v>
      </c>
      <c r="L240" s="76"/>
      <c r="M240" s="77">
        <f t="shared" si="17"/>
        <v>13.089711004784688</v>
      </c>
      <c r="N240" s="78"/>
      <c r="O240" s="75" t="s">
        <v>192</v>
      </c>
      <c r="P240" s="76"/>
      <c r="Q240" s="77">
        <f t="shared" si="18"/>
        <v>11.774646040515654</v>
      </c>
      <c r="R240" s="78"/>
      <c r="S240" s="75"/>
      <c r="T240" s="76"/>
      <c r="U240" s="77">
        <f t="shared" si="19"/>
        <v>0</v>
      </c>
      <c r="V240" s="78"/>
      <c r="W240" s="75"/>
      <c r="X240" s="76"/>
      <c r="Y240" s="77">
        <f t="shared" si="20"/>
        <v>0</v>
      </c>
      <c r="Z240" s="78"/>
      <c r="AA240" s="74">
        <f t="shared" si="27"/>
        <v>2.3310334729969071</v>
      </c>
      <c r="AB240" s="74"/>
      <c r="AC240" s="74">
        <f t="shared" si="28"/>
        <v>0.65366233963505749</v>
      </c>
      <c r="AD240" s="74"/>
      <c r="AE240" s="74">
        <f t="shared" si="29"/>
        <v>6.9723982894406129</v>
      </c>
      <c r="AF240" s="74"/>
      <c r="AG240" s="42">
        <f t="shared" si="30"/>
        <v>6.9723982894406129</v>
      </c>
      <c r="AH240" s="43"/>
      <c r="AI240" s="74">
        <f t="shared" si="21"/>
        <v>3.400611528026852E-2</v>
      </c>
      <c r="AJ240" s="74"/>
      <c r="AK240" s="95">
        <f t="shared" si="22"/>
        <v>1650</v>
      </c>
      <c r="AL240" s="95"/>
      <c r="AM240" s="74">
        <f t="shared" si="31"/>
        <v>56.110090212443055</v>
      </c>
      <c r="AN240" s="74"/>
      <c r="AO240" s="98">
        <f t="shared" si="23"/>
        <v>0.6</v>
      </c>
      <c r="AP240" s="78"/>
      <c r="AQ240" s="74">
        <f t="shared" si="32"/>
        <v>0</v>
      </c>
      <c r="AR240" s="74"/>
      <c r="AS240" s="74">
        <f t="shared" si="24"/>
        <v>0</v>
      </c>
      <c r="AT240" s="74"/>
      <c r="AU240" s="74">
        <f t="shared" si="25"/>
        <v>0</v>
      </c>
      <c r="AV240" s="74"/>
      <c r="AW240" s="74">
        <f t="shared" si="33"/>
        <v>0.6</v>
      </c>
      <c r="AX240" s="74"/>
      <c r="AY240" s="74">
        <f t="shared" si="26"/>
        <v>3</v>
      </c>
      <c r="AZ240" s="74"/>
      <c r="BA240" s="99">
        <f t="shared" si="34"/>
        <v>100.99816238239748</v>
      </c>
      <c r="BB240" s="99"/>
      <c r="BC240" s="99"/>
      <c r="BD240" s="99">
        <f t="shared" si="35"/>
        <v>67.332108254931683</v>
      </c>
      <c r="BE240" s="99"/>
      <c r="BF240" s="100"/>
    </row>
    <row r="241" spans="2:58" x14ac:dyDescent="0.25">
      <c r="B241" s="20"/>
      <c r="C241" s="73">
        <v>1</v>
      </c>
      <c r="D241" s="73"/>
      <c r="E241" s="47" t="s">
        <v>154</v>
      </c>
      <c r="F241" s="47"/>
      <c r="G241" s="47">
        <v>1</v>
      </c>
      <c r="H241" s="47"/>
      <c r="I241" s="74">
        <f t="shared" si="16"/>
        <v>10.666666666666666</v>
      </c>
      <c r="J241" s="74"/>
      <c r="K241" s="75" t="s">
        <v>192</v>
      </c>
      <c r="L241" s="76"/>
      <c r="M241" s="77">
        <f t="shared" si="17"/>
        <v>11.774646040515654</v>
      </c>
      <c r="N241" s="78"/>
      <c r="O241" s="75"/>
      <c r="P241" s="76"/>
      <c r="Q241" s="77">
        <f t="shared" si="18"/>
        <v>0</v>
      </c>
      <c r="R241" s="78"/>
      <c r="S241" s="75"/>
      <c r="T241" s="76"/>
      <c r="U241" s="77">
        <f t="shared" si="19"/>
        <v>0</v>
      </c>
      <c r="V241" s="78"/>
      <c r="W241" s="75"/>
      <c r="X241" s="76"/>
      <c r="Y241" s="77">
        <f t="shared" si="20"/>
        <v>0</v>
      </c>
      <c r="Z241" s="78"/>
      <c r="AA241" s="74">
        <f t="shared" si="27"/>
        <v>1.1038730662983427</v>
      </c>
      <c r="AB241" s="74"/>
      <c r="AC241" s="74">
        <f t="shared" si="28"/>
        <v>0.51673281478972022</v>
      </c>
      <c r="AD241" s="74"/>
      <c r="AE241" s="74">
        <f t="shared" si="29"/>
        <v>5.511816691090349</v>
      </c>
      <c r="AF241" s="74"/>
      <c r="AG241" s="42">
        <f t="shared" si="30"/>
        <v>5.511816691090349</v>
      </c>
      <c r="AH241" s="43"/>
      <c r="AI241" s="74">
        <f t="shared" si="21"/>
        <v>2.6882496670448282E-2</v>
      </c>
      <c r="AJ241" s="74"/>
      <c r="AK241" s="95">
        <f t="shared" si="22"/>
        <v>1650</v>
      </c>
      <c r="AL241" s="95"/>
      <c r="AM241" s="74">
        <f t="shared" si="31"/>
        <v>44.356119506239665</v>
      </c>
      <c r="AN241" s="74"/>
      <c r="AO241" s="98">
        <f t="shared" si="23"/>
        <v>0.65</v>
      </c>
      <c r="AP241" s="78"/>
      <c r="AQ241" s="74">
        <f t="shared" si="32"/>
        <v>0</v>
      </c>
      <c r="AR241" s="74"/>
      <c r="AS241" s="74">
        <f t="shared" si="24"/>
        <v>0</v>
      </c>
      <c r="AT241" s="74"/>
      <c r="AU241" s="74">
        <f t="shared" si="25"/>
        <v>0</v>
      </c>
      <c r="AV241" s="74"/>
      <c r="AW241" s="74">
        <f t="shared" si="33"/>
        <v>0.65</v>
      </c>
      <c r="AX241" s="74"/>
      <c r="AY241" s="74">
        <f t="shared" si="26"/>
        <v>3</v>
      </c>
      <c r="AZ241" s="74"/>
      <c r="BA241" s="99">
        <f t="shared" si="34"/>
        <v>86.494433037167354</v>
      </c>
      <c r="BB241" s="99"/>
      <c r="BC241" s="99"/>
      <c r="BD241" s="99">
        <f t="shared" si="35"/>
        <v>46.57392548155164</v>
      </c>
      <c r="BE241" s="99"/>
      <c r="BF241" s="100"/>
    </row>
    <row r="242" spans="2:58" x14ac:dyDescent="0.25">
      <c r="B242" s="20"/>
      <c r="C242" s="73">
        <v>1</v>
      </c>
      <c r="D242" s="73"/>
      <c r="E242" s="47" t="s">
        <v>155</v>
      </c>
      <c r="F242" s="47"/>
      <c r="G242" s="47">
        <v>1</v>
      </c>
      <c r="H242" s="47"/>
      <c r="I242" s="74">
        <f t="shared" si="16"/>
        <v>10.666666666666666</v>
      </c>
      <c r="J242" s="74"/>
      <c r="K242" s="75" t="s">
        <v>193</v>
      </c>
      <c r="L242" s="76"/>
      <c r="M242" s="77">
        <f t="shared" si="17"/>
        <v>11.774646040515654</v>
      </c>
      <c r="N242" s="78"/>
      <c r="O242" s="75"/>
      <c r="P242" s="76"/>
      <c r="Q242" s="77">
        <f t="shared" si="18"/>
        <v>0</v>
      </c>
      <c r="R242" s="78"/>
      <c r="S242" s="75"/>
      <c r="T242" s="76"/>
      <c r="U242" s="77">
        <f t="shared" si="19"/>
        <v>0</v>
      </c>
      <c r="V242" s="78"/>
      <c r="W242" s="75"/>
      <c r="X242" s="76"/>
      <c r="Y242" s="77">
        <f t="shared" si="20"/>
        <v>0</v>
      </c>
      <c r="Z242" s="78"/>
      <c r="AA242" s="74">
        <f t="shared" si="27"/>
        <v>1.1038730662983427</v>
      </c>
      <c r="AB242" s="74"/>
      <c r="AC242" s="74">
        <f t="shared" si="28"/>
        <v>0.51673281478972022</v>
      </c>
      <c r="AD242" s="74"/>
      <c r="AE242" s="74">
        <f t="shared" si="29"/>
        <v>5.511816691090349</v>
      </c>
      <c r="AF242" s="74"/>
      <c r="AG242" s="42">
        <f t="shared" si="30"/>
        <v>5.511816691090349</v>
      </c>
      <c r="AH242" s="43"/>
      <c r="AI242" s="74">
        <f t="shared" si="21"/>
        <v>2.6882496670448282E-2</v>
      </c>
      <c r="AJ242" s="74"/>
      <c r="AK242" s="95">
        <f t="shared" si="22"/>
        <v>1650</v>
      </c>
      <c r="AL242" s="95"/>
      <c r="AM242" s="74">
        <f t="shared" si="31"/>
        <v>44.356119506239665</v>
      </c>
      <c r="AN242" s="74"/>
      <c r="AO242" s="98">
        <f t="shared" si="23"/>
        <v>0.65</v>
      </c>
      <c r="AP242" s="78"/>
      <c r="AQ242" s="74">
        <f t="shared" si="32"/>
        <v>0</v>
      </c>
      <c r="AR242" s="74"/>
      <c r="AS242" s="74">
        <f t="shared" si="24"/>
        <v>0</v>
      </c>
      <c r="AT242" s="74"/>
      <c r="AU242" s="74">
        <f t="shared" si="25"/>
        <v>0</v>
      </c>
      <c r="AV242" s="74"/>
      <c r="AW242" s="74">
        <f t="shared" si="33"/>
        <v>0.65</v>
      </c>
      <c r="AX242" s="74"/>
      <c r="AY242" s="74">
        <f t="shared" si="26"/>
        <v>3</v>
      </c>
      <c r="AZ242" s="74"/>
      <c r="BA242" s="99">
        <f t="shared" si="34"/>
        <v>86.494433037167354</v>
      </c>
      <c r="BB242" s="99"/>
      <c r="BC242" s="99"/>
      <c r="BD242" s="99">
        <f t="shared" si="35"/>
        <v>46.57392548155164</v>
      </c>
      <c r="BE242" s="99"/>
      <c r="BF242" s="100"/>
    </row>
    <row r="243" spans="2:58" x14ac:dyDescent="0.25">
      <c r="B243" s="20"/>
      <c r="C243" s="73">
        <v>1</v>
      </c>
      <c r="D243" s="73"/>
      <c r="E243" s="47" t="s">
        <v>156</v>
      </c>
      <c r="F243" s="47"/>
      <c r="G243" s="47">
        <v>1</v>
      </c>
      <c r="H243" s="47"/>
      <c r="I243" s="74">
        <f t="shared" si="16"/>
        <v>10.666666666666666</v>
      </c>
      <c r="J243" s="74"/>
      <c r="K243" s="75" t="s">
        <v>193</v>
      </c>
      <c r="L243" s="76"/>
      <c r="M243" s="77">
        <f t="shared" si="17"/>
        <v>11.774646040515654</v>
      </c>
      <c r="N243" s="78"/>
      <c r="O243" s="75" t="s">
        <v>194</v>
      </c>
      <c r="P243" s="76"/>
      <c r="Q243" s="77">
        <f t="shared" si="18"/>
        <v>13.089711004784688</v>
      </c>
      <c r="R243" s="78"/>
      <c r="S243" s="75"/>
      <c r="T243" s="76"/>
      <c r="U243" s="77">
        <f t="shared" si="19"/>
        <v>0</v>
      </c>
      <c r="V243" s="78"/>
      <c r="W243" s="75"/>
      <c r="X243" s="76"/>
      <c r="Y243" s="77">
        <f t="shared" si="20"/>
        <v>0</v>
      </c>
      <c r="Z243" s="78"/>
      <c r="AA243" s="74">
        <f t="shared" si="27"/>
        <v>2.3310334729969071</v>
      </c>
      <c r="AB243" s="74"/>
      <c r="AC243" s="74">
        <f t="shared" si="28"/>
        <v>0.65366233963505749</v>
      </c>
      <c r="AD243" s="74"/>
      <c r="AE243" s="74">
        <f t="shared" si="29"/>
        <v>6.9723982894406129</v>
      </c>
      <c r="AF243" s="74"/>
      <c r="AG243" s="42">
        <f t="shared" si="30"/>
        <v>6.9723982894406129</v>
      </c>
      <c r="AH243" s="43"/>
      <c r="AI243" s="74">
        <f t="shared" si="21"/>
        <v>3.400611528026852E-2</v>
      </c>
      <c r="AJ243" s="74"/>
      <c r="AK243" s="95">
        <f t="shared" si="22"/>
        <v>1650</v>
      </c>
      <c r="AL243" s="95"/>
      <c r="AM243" s="74">
        <f t="shared" si="31"/>
        <v>56.110090212443055</v>
      </c>
      <c r="AN243" s="74"/>
      <c r="AO243" s="98">
        <f t="shared" si="23"/>
        <v>0.6</v>
      </c>
      <c r="AP243" s="78"/>
      <c r="AQ243" s="74">
        <f t="shared" si="32"/>
        <v>0</v>
      </c>
      <c r="AR243" s="74"/>
      <c r="AS243" s="74">
        <f t="shared" si="24"/>
        <v>0</v>
      </c>
      <c r="AT243" s="74"/>
      <c r="AU243" s="74">
        <f t="shared" si="25"/>
        <v>0</v>
      </c>
      <c r="AV243" s="74"/>
      <c r="AW243" s="74">
        <f t="shared" si="33"/>
        <v>0.6</v>
      </c>
      <c r="AX243" s="74"/>
      <c r="AY243" s="74">
        <f t="shared" si="26"/>
        <v>3</v>
      </c>
      <c r="AZ243" s="74"/>
      <c r="BA243" s="99">
        <f t="shared" si="34"/>
        <v>100.99816238239748</v>
      </c>
      <c r="BB243" s="99"/>
      <c r="BC243" s="99"/>
      <c r="BD243" s="99">
        <f t="shared" si="35"/>
        <v>67.332108254931683</v>
      </c>
      <c r="BE243" s="99"/>
      <c r="BF243" s="100"/>
    </row>
    <row r="244" spans="2:58" x14ac:dyDescent="0.25">
      <c r="B244" s="20"/>
      <c r="C244" s="73">
        <v>1</v>
      </c>
      <c r="D244" s="73"/>
      <c r="E244" s="47" t="s">
        <v>157</v>
      </c>
      <c r="F244" s="47"/>
      <c r="G244" s="47">
        <v>1</v>
      </c>
      <c r="H244" s="47"/>
      <c r="I244" s="74">
        <f t="shared" si="16"/>
        <v>10.666666666666666</v>
      </c>
      <c r="J244" s="74"/>
      <c r="K244" s="75" t="s">
        <v>194</v>
      </c>
      <c r="L244" s="76"/>
      <c r="M244" s="77">
        <f t="shared" si="17"/>
        <v>13.089711004784688</v>
      </c>
      <c r="N244" s="78"/>
      <c r="O244" s="75" t="s">
        <v>195</v>
      </c>
      <c r="P244" s="76"/>
      <c r="Q244" s="77">
        <f t="shared" si="18"/>
        <v>11.774646040515654</v>
      </c>
      <c r="R244" s="78"/>
      <c r="S244" s="75"/>
      <c r="T244" s="76"/>
      <c r="U244" s="77">
        <f t="shared" si="19"/>
        <v>0</v>
      </c>
      <c r="V244" s="78"/>
      <c r="W244" s="75"/>
      <c r="X244" s="76"/>
      <c r="Y244" s="77">
        <f t="shared" si="20"/>
        <v>0</v>
      </c>
      <c r="Z244" s="78"/>
      <c r="AA244" s="74">
        <f t="shared" si="27"/>
        <v>2.3310334729969071</v>
      </c>
      <c r="AB244" s="74"/>
      <c r="AC244" s="74">
        <f t="shared" si="28"/>
        <v>0.65366233963505749</v>
      </c>
      <c r="AD244" s="74"/>
      <c r="AE244" s="74">
        <f t="shared" si="29"/>
        <v>6.9723982894406129</v>
      </c>
      <c r="AF244" s="74"/>
      <c r="AG244" s="42">
        <f t="shared" si="30"/>
        <v>6.9723982894406129</v>
      </c>
      <c r="AH244" s="43"/>
      <c r="AI244" s="74">
        <f t="shared" si="21"/>
        <v>3.400611528026852E-2</v>
      </c>
      <c r="AJ244" s="74"/>
      <c r="AK244" s="95">
        <f t="shared" si="22"/>
        <v>1650</v>
      </c>
      <c r="AL244" s="95"/>
      <c r="AM244" s="74">
        <f t="shared" si="31"/>
        <v>56.110090212443055</v>
      </c>
      <c r="AN244" s="74"/>
      <c r="AO244" s="98">
        <f t="shared" si="23"/>
        <v>0.6</v>
      </c>
      <c r="AP244" s="78"/>
      <c r="AQ244" s="74">
        <f t="shared" si="32"/>
        <v>0</v>
      </c>
      <c r="AR244" s="74"/>
      <c r="AS244" s="74">
        <f t="shared" si="24"/>
        <v>0</v>
      </c>
      <c r="AT244" s="74"/>
      <c r="AU244" s="74">
        <f t="shared" si="25"/>
        <v>0</v>
      </c>
      <c r="AV244" s="74"/>
      <c r="AW244" s="74">
        <f t="shared" si="33"/>
        <v>0.6</v>
      </c>
      <c r="AX244" s="74"/>
      <c r="AY244" s="74">
        <f t="shared" si="26"/>
        <v>3</v>
      </c>
      <c r="AZ244" s="74"/>
      <c r="BA244" s="99">
        <f t="shared" si="34"/>
        <v>100.99816238239748</v>
      </c>
      <c r="BB244" s="99"/>
      <c r="BC244" s="99"/>
      <c r="BD244" s="99">
        <f t="shared" si="35"/>
        <v>67.332108254931683</v>
      </c>
      <c r="BE244" s="99"/>
      <c r="BF244" s="100"/>
    </row>
    <row r="245" spans="2:58" x14ac:dyDescent="0.25">
      <c r="B245" s="20"/>
      <c r="C245" s="73">
        <v>1</v>
      </c>
      <c r="D245" s="73"/>
      <c r="E245" s="47" t="s">
        <v>158</v>
      </c>
      <c r="F245" s="47"/>
      <c r="G245" s="47">
        <v>1</v>
      </c>
      <c r="H245" s="47"/>
      <c r="I245" s="74">
        <f t="shared" si="16"/>
        <v>10.666666666666666</v>
      </c>
      <c r="J245" s="74"/>
      <c r="K245" s="75" t="s">
        <v>195</v>
      </c>
      <c r="L245" s="76"/>
      <c r="M245" s="77">
        <f t="shared" si="17"/>
        <v>11.774646040515654</v>
      </c>
      <c r="N245" s="78"/>
      <c r="O245" s="75"/>
      <c r="P245" s="76"/>
      <c r="Q245" s="77">
        <f t="shared" si="18"/>
        <v>0</v>
      </c>
      <c r="R245" s="78"/>
      <c r="S245" s="75"/>
      <c r="T245" s="76"/>
      <c r="U245" s="77">
        <f t="shared" si="19"/>
        <v>0</v>
      </c>
      <c r="V245" s="78"/>
      <c r="W245" s="75"/>
      <c r="X245" s="76"/>
      <c r="Y245" s="77">
        <f t="shared" si="20"/>
        <v>0</v>
      </c>
      <c r="Z245" s="78"/>
      <c r="AA245" s="74">
        <f t="shared" si="27"/>
        <v>1.1038730662983427</v>
      </c>
      <c r="AB245" s="74"/>
      <c r="AC245" s="74">
        <f t="shared" si="28"/>
        <v>0.51673281478972022</v>
      </c>
      <c r="AD245" s="74"/>
      <c r="AE245" s="74">
        <f t="shared" si="29"/>
        <v>5.511816691090349</v>
      </c>
      <c r="AF245" s="74"/>
      <c r="AG245" s="42">
        <f t="shared" si="30"/>
        <v>5.511816691090349</v>
      </c>
      <c r="AH245" s="43"/>
      <c r="AI245" s="74">
        <f t="shared" si="21"/>
        <v>2.6882496670448282E-2</v>
      </c>
      <c r="AJ245" s="74"/>
      <c r="AK245" s="95">
        <f t="shared" si="22"/>
        <v>1650</v>
      </c>
      <c r="AL245" s="95"/>
      <c r="AM245" s="74">
        <f t="shared" si="31"/>
        <v>44.356119506239665</v>
      </c>
      <c r="AN245" s="74"/>
      <c r="AO245" s="98">
        <f t="shared" si="23"/>
        <v>0.65</v>
      </c>
      <c r="AP245" s="78"/>
      <c r="AQ245" s="74">
        <f t="shared" si="32"/>
        <v>0</v>
      </c>
      <c r="AR245" s="74"/>
      <c r="AS245" s="74">
        <f t="shared" si="24"/>
        <v>0</v>
      </c>
      <c r="AT245" s="74"/>
      <c r="AU245" s="74">
        <f t="shared" si="25"/>
        <v>0</v>
      </c>
      <c r="AV245" s="74"/>
      <c r="AW245" s="74">
        <f t="shared" si="33"/>
        <v>0.65</v>
      </c>
      <c r="AX245" s="74"/>
      <c r="AY245" s="74">
        <f t="shared" si="26"/>
        <v>3</v>
      </c>
      <c r="AZ245" s="74"/>
      <c r="BA245" s="99">
        <f t="shared" si="34"/>
        <v>86.494433037167354</v>
      </c>
      <c r="BB245" s="99"/>
      <c r="BC245" s="99"/>
      <c r="BD245" s="99">
        <f t="shared" si="35"/>
        <v>46.57392548155164</v>
      </c>
      <c r="BE245" s="99"/>
      <c r="BF245" s="100"/>
    </row>
    <row r="246" spans="2:58" x14ac:dyDescent="0.25">
      <c r="B246" s="20"/>
      <c r="C246" s="73">
        <v>1</v>
      </c>
      <c r="D246" s="73"/>
      <c r="E246" s="47" t="s">
        <v>159</v>
      </c>
      <c r="F246" s="47"/>
      <c r="G246" s="47">
        <v>1</v>
      </c>
      <c r="H246" s="47"/>
      <c r="I246" s="74">
        <f t="shared" si="16"/>
        <v>10.666666666666666</v>
      </c>
      <c r="J246" s="74"/>
      <c r="K246" s="75" t="s">
        <v>196</v>
      </c>
      <c r="L246" s="76"/>
      <c r="M246" s="77">
        <f t="shared" si="17"/>
        <v>11.774646040515654</v>
      </c>
      <c r="N246" s="78"/>
      <c r="O246" s="75"/>
      <c r="P246" s="76"/>
      <c r="Q246" s="77">
        <f t="shared" si="18"/>
        <v>0</v>
      </c>
      <c r="R246" s="78"/>
      <c r="S246" s="75"/>
      <c r="T246" s="76"/>
      <c r="U246" s="77">
        <f t="shared" si="19"/>
        <v>0</v>
      </c>
      <c r="V246" s="78"/>
      <c r="W246" s="75"/>
      <c r="X246" s="76"/>
      <c r="Y246" s="77">
        <f t="shared" si="20"/>
        <v>0</v>
      </c>
      <c r="Z246" s="78"/>
      <c r="AA246" s="74">
        <f t="shared" si="27"/>
        <v>1.1038730662983427</v>
      </c>
      <c r="AB246" s="74"/>
      <c r="AC246" s="74">
        <f t="shared" si="28"/>
        <v>0.51673281478972022</v>
      </c>
      <c r="AD246" s="74"/>
      <c r="AE246" s="74">
        <f t="shared" si="29"/>
        <v>5.511816691090349</v>
      </c>
      <c r="AF246" s="74"/>
      <c r="AG246" s="42">
        <f t="shared" si="30"/>
        <v>5.511816691090349</v>
      </c>
      <c r="AH246" s="43"/>
      <c r="AI246" s="74">
        <f t="shared" si="21"/>
        <v>2.6882496670448282E-2</v>
      </c>
      <c r="AJ246" s="74"/>
      <c r="AK246" s="95">
        <f t="shared" si="22"/>
        <v>1650</v>
      </c>
      <c r="AL246" s="95"/>
      <c r="AM246" s="74">
        <f t="shared" si="31"/>
        <v>44.356119506239665</v>
      </c>
      <c r="AN246" s="74"/>
      <c r="AO246" s="98">
        <f t="shared" si="23"/>
        <v>0.65</v>
      </c>
      <c r="AP246" s="78"/>
      <c r="AQ246" s="74">
        <f t="shared" si="32"/>
        <v>0</v>
      </c>
      <c r="AR246" s="74"/>
      <c r="AS246" s="74">
        <f t="shared" si="24"/>
        <v>0</v>
      </c>
      <c r="AT246" s="74"/>
      <c r="AU246" s="74">
        <f t="shared" si="25"/>
        <v>0</v>
      </c>
      <c r="AV246" s="74"/>
      <c r="AW246" s="74">
        <f t="shared" si="33"/>
        <v>0.65</v>
      </c>
      <c r="AX246" s="74"/>
      <c r="AY246" s="74">
        <f t="shared" si="26"/>
        <v>3</v>
      </c>
      <c r="AZ246" s="74"/>
      <c r="BA246" s="99">
        <f t="shared" si="34"/>
        <v>86.494433037167354</v>
      </c>
      <c r="BB246" s="99"/>
      <c r="BC246" s="99"/>
      <c r="BD246" s="99">
        <f t="shared" si="35"/>
        <v>46.57392548155164</v>
      </c>
      <c r="BE246" s="99"/>
      <c r="BF246" s="100"/>
    </row>
    <row r="247" spans="2:58" x14ac:dyDescent="0.25">
      <c r="B247" s="20"/>
      <c r="C247" s="73">
        <v>1</v>
      </c>
      <c r="D247" s="73"/>
      <c r="E247" s="47" t="s">
        <v>160</v>
      </c>
      <c r="F247" s="47"/>
      <c r="G247" s="47">
        <v>1</v>
      </c>
      <c r="H247" s="47"/>
      <c r="I247" s="74">
        <f t="shared" si="16"/>
        <v>10.666666666666666</v>
      </c>
      <c r="J247" s="74"/>
      <c r="K247" s="75" t="s">
        <v>196</v>
      </c>
      <c r="L247" s="76"/>
      <c r="M247" s="77">
        <f t="shared" si="17"/>
        <v>11.774646040515654</v>
      </c>
      <c r="N247" s="78"/>
      <c r="O247" s="75" t="s">
        <v>197</v>
      </c>
      <c r="P247" s="76"/>
      <c r="Q247" s="77">
        <f t="shared" si="18"/>
        <v>13.089711004784688</v>
      </c>
      <c r="R247" s="78"/>
      <c r="S247" s="75"/>
      <c r="T247" s="76"/>
      <c r="U247" s="77">
        <f t="shared" si="19"/>
        <v>0</v>
      </c>
      <c r="V247" s="78"/>
      <c r="W247" s="75"/>
      <c r="X247" s="76"/>
      <c r="Y247" s="77">
        <f t="shared" si="20"/>
        <v>0</v>
      </c>
      <c r="Z247" s="78"/>
      <c r="AA247" s="74">
        <f t="shared" si="27"/>
        <v>2.3310334729969071</v>
      </c>
      <c r="AB247" s="74"/>
      <c r="AC247" s="74">
        <f t="shared" si="28"/>
        <v>0.65366233963505749</v>
      </c>
      <c r="AD247" s="74"/>
      <c r="AE247" s="74">
        <f t="shared" si="29"/>
        <v>6.9723982894406129</v>
      </c>
      <c r="AF247" s="74"/>
      <c r="AG247" s="42">
        <f t="shared" si="30"/>
        <v>6.9723982894406129</v>
      </c>
      <c r="AH247" s="43"/>
      <c r="AI247" s="74">
        <f t="shared" si="21"/>
        <v>3.400611528026852E-2</v>
      </c>
      <c r="AJ247" s="74"/>
      <c r="AK247" s="95">
        <f t="shared" si="22"/>
        <v>1650</v>
      </c>
      <c r="AL247" s="95"/>
      <c r="AM247" s="74">
        <f t="shared" si="31"/>
        <v>56.110090212443055</v>
      </c>
      <c r="AN247" s="74"/>
      <c r="AO247" s="98">
        <f t="shared" si="23"/>
        <v>0.6</v>
      </c>
      <c r="AP247" s="78"/>
      <c r="AQ247" s="74">
        <f t="shared" si="32"/>
        <v>0</v>
      </c>
      <c r="AR247" s="74"/>
      <c r="AS247" s="74">
        <f t="shared" si="24"/>
        <v>0</v>
      </c>
      <c r="AT247" s="74"/>
      <c r="AU247" s="74">
        <f t="shared" si="25"/>
        <v>0</v>
      </c>
      <c r="AV247" s="74"/>
      <c r="AW247" s="74">
        <f t="shared" si="33"/>
        <v>0.6</v>
      </c>
      <c r="AX247" s="74"/>
      <c r="AY247" s="74">
        <f t="shared" si="26"/>
        <v>3</v>
      </c>
      <c r="AZ247" s="74"/>
      <c r="BA247" s="99">
        <f t="shared" si="34"/>
        <v>100.99816238239748</v>
      </c>
      <c r="BB247" s="99"/>
      <c r="BC247" s="99"/>
      <c r="BD247" s="99">
        <f t="shared" si="35"/>
        <v>67.332108254931683</v>
      </c>
      <c r="BE247" s="99"/>
      <c r="BF247" s="100"/>
    </row>
    <row r="248" spans="2:58" x14ac:dyDescent="0.25">
      <c r="B248" s="20"/>
      <c r="C248" s="73">
        <v>1</v>
      </c>
      <c r="D248" s="73"/>
      <c r="E248" s="47" t="s">
        <v>161</v>
      </c>
      <c r="F248" s="47"/>
      <c r="G248" s="47">
        <v>1</v>
      </c>
      <c r="H248" s="47"/>
      <c r="I248" s="74">
        <f t="shared" si="16"/>
        <v>10.666666666666666</v>
      </c>
      <c r="J248" s="74"/>
      <c r="K248" s="75" t="s">
        <v>197</v>
      </c>
      <c r="L248" s="76"/>
      <c r="M248" s="77">
        <f t="shared" si="17"/>
        <v>13.089711004784688</v>
      </c>
      <c r="N248" s="78"/>
      <c r="O248" s="75" t="s">
        <v>198</v>
      </c>
      <c r="P248" s="76"/>
      <c r="Q248" s="77">
        <f t="shared" si="18"/>
        <v>11.774646040515654</v>
      </c>
      <c r="R248" s="78"/>
      <c r="S248" s="75"/>
      <c r="T248" s="76"/>
      <c r="U248" s="77">
        <f t="shared" si="19"/>
        <v>0</v>
      </c>
      <c r="V248" s="78"/>
      <c r="W248" s="75"/>
      <c r="X248" s="76"/>
      <c r="Y248" s="77">
        <f t="shared" si="20"/>
        <v>0</v>
      </c>
      <c r="Z248" s="78"/>
      <c r="AA248" s="74">
        <f t="shared" si="27"/>
        <v>2.3310334729969071</v>
      </c>
      <c r="AB248" s="74"/>
      <c r="AC248" s="74">
        <f t="shared" si="28"/>
        <v>0.65366233963505749</v>
      </c>
      <c r="AD248" s="74"/>
      <c r="AE248" s="74">
        <f t="shared" si="29"/>
        <v>6.9723982894406129</v>
      </c>
      <c r="AF248" s="74"/>
      <c r="AG248" s="42">
        <f t="shared" si="30"/>
        <v>6.9723982894406129</v>
      </c>
      <c r="AH248" s="43"/>
      <c r="AI248" s="74">
        <f t="shared" si="21"/>
        <v>3.400611528026852E-2</v>
      </c>
      <c r="AJ248" s="74"/>
      <c r="AK248" s="95">
        <f t="shared" si="22"/>
        <v>1650</v>
      </c>
      <c r="AL248" s="95"/>
      <c r="AM248" s="74">
        <f t="shared" si="31"/>
        <v>56.110090212443055</v>
      </c>
      <c r="AN248" s="74"/>
      <c r="AO248" s="98">
        <f t="shared" si="23"/>
        <v>0.6</v>
      </c>
      <c r="AP248" s="78"/>
      <c r="AQ248" s="74">
        <f t="shared" si="32"/>
        <v>0</v>
      </c>
      <c r="AR248" s="74"/>
      <c r="AS248" s="74">
        <f t="shared" si="24"/>
        <v>0</v>
      </c>
      <c r="AT248" s="74"/>
      <c r="AU248" s="74">
        <f t="shared" si="25"/>
        <v>0</v>
      </c>
      <c r="AV248" s="74"/>
      <c r="AW248" s="74">
        <f t="shared" si="33"/>
        <v>0.6</v>
      </c>
      <c r="AX248" s="74"/>
      <c r="AY248" s="74">
        <f t="shared" si="26"/>
        <v>3</v>
      </c>
      <c r="AZ248" s="74"/>
      <c r="BA248" s="99">
        <f t="shared" si="34"/>
        <v>100.99816238239748</v>
      </c>
      <c r="BB248" s="99"/>
      <c r="BC248" s="99"/>
      <c r="BD248" s="99">
        <f t="shared" si="35"/>
        <v>67.332108254931683</v>
      </c>
      <c r="BE248" s="99"/>
      <c r="BF248" s="100"/>
    </row>
    <row r="249" spans="2:58" x14ac:dyDescent="0.25">
      <c r="B249" s="20"/>
      <c r="C249" s="73">
        <v>1</v>
      </c>
      <c r="D249" s="73"/>
      <c r="E249" s="47" t="s">
        <v>162</v>
      </c>
      <c r="F249" s="47"/>
      <c r="G249" s="47">
        <v>1</v>
      </c>
      <c r="H249" s="47"/>
      <c r="I249" s="74">
        <f t="shared" si="16"/>
        <v>10.666666666666666</v>
      </c>
      <c r="J249" s="74"/>
      <c r="K249" s="75" t="s">
        <v>198</v>
      </c>
      <c r="L249" s="76"/>
      <c r="M249" s="77">
        <f t="shared" si="17"/>
        <v>11.774646040515654</v>
      </c>
      <c r="N249" s="78"/>
      <c r="O249" s="75"/>
      <c r="P249" s="76"/>
      <c r="Q249" s="77">
        <f t="shared" si="18"/>
        <v>0</v>
      </c>
      <c r="R249" s="78"/>
      <c r="S249" s="75"/>
      <c r="T249" s="76"/>
      <c r="U249" s="77">
        <f t="shared" si="19"/>
        <v>0</v>
      </c>
      <c r="V249" s="78"/>
      <c r="W249" s="75"/>
      <c r="X249" s="76"/>
      <c r="Y249" s="77">
        <f t="shared" si="20"/>
        <v>0</v>
      </c>
      <c r="Z249" s="78"/>
      <c r="AA249" s="74">
        <f t="shared" si="27"/>
        <v>1.1038730662983427</v>
      </c>
      <c r="AB249" s="74"/>
      <c r="AC249" s="74">
        <f t="shared" si="28"/>
        <v>0.51673281478972022</v>
      </c>
      <c r="AD249" s="74"/>
      <c r="AE249" s="74">
        <f t="shared" si="29"/>
        <v>5.511816691090349</v>
      </c>
      <c r="AF249" s="74"/>
      <c r="AG249" s="42">
        <f t="shared" si="30"/>
        <v>5.511816691090349</v>
      </c>
      <c r="AH249" s="43"/>
      <c r="AI249" s="74">
        <f t="shared" si="21"/>
        <v>2.6882496670448282E-2</v>
      </c>
      <c r="AJ249" s="74"/>
      <c r="AK249" s="95">
        <f t="shared" si="22"/>
        <v>1650</v>
      </c>
      <c r="AL249" s="95"/>
      <c r="AM249" s="74">
        <f t="shared" si="31"/>
        <v>44.356119506239665</v>
      </c>
      <c r="AN249" s="74"/>
      <c r="AO249" s="98">
        <f t="shared" si="23"/>
        <v>0.65</v>
      </c>
      <c r="AP249" s="78"/>
      <c r="AQ249" s="74">
        <f t="shared" si="32"/>
        <v>0</v>
      </c>
      <c r="AR249" s="74"/>
      <c r="AS249" s="74">
        <f t="shared" si="24"/>
        <v>0</v>
      </c>
      <c r="AT249" s="74"/>
      <c r="AU249" s="74">
        <f t="shared" si="25"/>
        <v>0</v>
      </c>
      <c r="AV249" s="74"/>
      <c r="AW249" s="74">
        <f t="shared" si="33"/>
        <v>0.65</v>
      </c>
      <c r="AX249" s="74"/>
      <c r="AY249" s="74">
        <f t="shared" si="26"/>
        <v>3</v>
      </c>
      <c r="AZ249" s="74"/>
      <c r="BA249" s="99">
        <f t="shared" si="34"/>
        <v>86.494433037167354</v>
      </c>
      <c r="BB249" s="99"/>
      <c r="BC249" s="99"/>
      <c r="BD249" s="99">
        <f t="shared" si="35"/>
        <v>46.57392548155164</v>
      </c>
      <c r="BE249" s="99"/>
      <c r="BF249" s="100"/>
    </row>
    <row r="250" spans="2:58" x14ac:dyDescent="0.25">
      <c r="B250" s="20"/>
      <c r="C250" s="73">
        <v>2</v>
      </c>
      <c r="D250" s="73"/>
      <c r="E250" s="73" t="s">
        <v>50</v>
      </c>
      <c r="F250" s="73"/>
      <c r="G250" s="47">
        <v>1</v>
      </c>
      <c r="H250" s="47"/>
      <c r="I250" s="74">
        <f t="shared" si="16"/>
        <v>6.9444444444444446</v>
      </c>
      <c r="J250" s="74"/>
      <c r="K250" s="93" t="s">
        <v>92</v>
      </c>
      <c r="L250" s="94"/>
      <c r="M250" s="77">
        <f t="shared" si="17"/>
        <v>11.774646040515654</v>
      </c>
      <c r="N250" s="78"/>
      <c r="O250" s="93"/>
      <c r="P250" s="94"/>
      <c r="Q250" s="77">
        <f t="shared" si="18"/>
        <v>0</v>
      </c>
      <c r="R250" s="78"/>
      <c r="S250" s="75"/>
      <c r="T250" s="76"/>
      <c r="U250" s="77">
        <f t="shared" si="19"/>
        <v>0</v>
      </c>
      <c r="V250" s="78"/>
      <c r="W250" s="93" t="s">
        <v>36</v>
      </c>
      <c r="X250" s="94"/>
      <c r="Y250" s="77">
        <f t="shared" si="20"/>
        <v>11.774646040515654</v>
      </c>
      <c r="Z250" s="78"/>
      <c r="AA250" s="74">
        <f t="shared" si="27"/>
        <v>1.6955490298342542</v>
      </c>
      <c r="AB250" s="74"/>
      <c r="AC250" s="74">
        <f t="shared" si="28"/>
        <v>0.4588084249853126</v>
      </c>
      <c r="AD250" s="74"/>
      <c r="AE250" s="74">
        <f t="shared" si="29"/>
        <v>3.1861696179535599</v>
      </c>
      <c r="AF250" s="74"/>
      <c r="AG250" s="42">
        <f t="shared" si="30"/>
        <v>3.1861696179535599</v>
      </c>
      <c r="AH250" s="43"/>
      <c r="AI250" s="74">
        <f t="shared" si="21"/>
        <v>4.6264704696500361E-2</v>
      </c>
      <c r="AJ250" s="74"/>
      <c r="AK250" s="95">
        <f t="shared" si="22"/>
        <v>1315.2</v>
      </c>
      <c r="AL250" s="95"/>
      <c r="AM250" s="74">
        <f t="shared" si="31"/>
        <v>60.847339616837274</v>
      </c>
      <c r="AN250" s="74"/>
      <c r="AO250" s="98">
        <f t="shared" si="23"/>
        <v>0.45</v>
      </c>
      <c r="AP250" s="78"/>
      <c r="AQ250" s="74">
        <f t="shared" si="32"/>
        <v>0</v>
      </c>
      <c r="AR250" s="74"/>
      <c r="AS250" s="74">
        <f t="shared" si="24"/>
        <v>0</v>
      </c>
      <c r="AT250" s="74"/>
      <c r="AU250" s="74">
        <f t="shared" si="25"/>
        <v>0</v>
      </c>
      <c r="AV250" s="74"/>
      <c r="AW250" s="74">
        <f t="shared" si="33"/>
        <v>0.45</v>
      </c>
      <c r="AX250" s="74"/>
      <c r="AY250" s="74">
        <f t="shared" si="26"/>
        <v>4.5</v>
      </c>
      <c r="AZ250" s="74"/>
      <c r="BA250" s="99">
        <f t="shared" si="34"/>
        <v>123.21586272409547</v>
      </c>
      <c r="BB250" s="99"/>
      <c r="BC250" s="99"/>
      <c r="BD250" s="99">
        <f t="shared" si="35"/>
        <v>150.59716555167225</v>
      </c>
      <c r="BE250" s="99"/>
      <c r="BF250" s="100"/>
    </row>
    <row r="251" spans="2:58" x14ac:dyDescent="0.25">
      <c r="B251" s="20"/>
      <c r="C251" s="73">
        <v>2</v>
      </c>
      <c r="D251" s="73"/>
      <c r="E251" s="73" t="s">
        <v>51</v>
      </c>
      <c r="F251" s="73"/>
      <c r="G251" s="47">
        <v>1</v>
      </c>
      <c r="H251" s="47"/>
      <c r="I251" s="74">
        <f t="shared" si="16"/>
        <v>6.9444444444444446</v>
      </c>
      <c r="J251" s="74"/>
      <c r="K251" s="75" t="s">
        <v>92</v>
      </c>
      <c r="L251" s="76"/>
      <c r="M251" s="77">
        <f t="shared" si="17"/>
        <v>11.774646040515654</v>
      </c>
      <c r="N251" s="78"/>
      <c r="O251" s="75" t="s">
        <v>97</v>
      </c>
      <c r="P251" s="76"/>
      <c r="Q251" s="77">
        <f t="shared" si="18"/>
        <v>13.089711004784688</v>
      </c>
      <c r="R251" s="78"/>
      <c r="S251" s="75" t="s">
        <v>37</v>
      </c>
      <c r="T251" s="76"/>
      <c r="U251" s="77">
        <f t="shared" si="19"/>
        <v>13.089711004784688</v>
      </c>
      <c r="V251" s="78"/>
      <c r="W251" s="75" t="s">
        <v>36</v>
      </c>
      <c r="X251" s="76"/>
      <c r="Y251" s="77">
        <f t="shared" si="20"/>
        <v>11.774646040515654</v>
      </c>
      <c r="Z251" s="78"/>
      <c r="AA251" s="74">
        <f t="shared" si="27"/>
        <v>3.5804674145232491</v>
      </c>
      <c r="AB251" s="74"/>
      <c r="AC251" s="74">
        <f t="shared" si="28"/>
        <v>0.64160708208868489</v>
      </c>
      <c r="AD251" s="74"/>
      <c r="AE251" s="74">
        <f t="shared" si="29"/>
        <v>4.4556047367269782</v>
      </c>
      <c r="AF251" s="74"/>
      <c r="AG251" s="42">
        <f t="shared" si="30"/>
        <v>4.4556047367269782</v>
      </c>
      <c r="AH251" s="43"/>
      <c r="AI251" s="74">
        <f t="shared" si="21"/>
        <v>6.4697508954781088E-2</v>
      </c>
      <c r="AJ251" s="74"/>
      <c r="AK251" s="95">
        <f t="shared" si="22"/>
        <v>1315.2</v>
      </c>
      <c r="AL251" s="95"/>
      <c r="AM251" s="74">
        <f t="shared" si="31"/>
        <v>85.090163777328087</v>
      </c>
      <c r="AN251" s="74"/>
      <c r="AO251" s="98">
        <f t="shared" si="23"/>
        <v>0.5</v>
      </c>
      <c r="AP251" s="78"/>
      <c r="AQ251" s="74">
        <f t="shared" si="32"/>
        <v>0</v>
      </c>
      <c r="AR251" s="74"/>
      <c r="AS251" s="74">
        <f t="shared" si="24"/>
        <v>0</v>
      </c>
      <c r="AT251" s="74"/>
      <c r="AU251" s="74">
        <f t="shared" si="25"/>
        <v>0</v>
      </c>
      <c r="AV251" s="74"/>
      <c r="AW251" s="74">
        <f t="shared" si="33"/>
        <v>0.5</v>
      </c>
      <c r="AX251" s="74"/>
      <c r="AY251" s="74">
        <f t="shared" si="26"/>
        <v>4.5</v>
      </c>
      <c r="AZ251" s="74"/>
      <c r="BA251" s="99">
        <f t="shared" si="34"/>
        <v>191.45286849898821</v>
      </c>
      <c r="BB251" s="99"/>
      <c r="BC251" s="99"/>
      <c r="BD251" s="99">
        <f t="shared" si="35"/>
        <v>191.45286849898821</v>
      </c>
      <c r="BE251" s="99"/>
      <c r="BF251" s="100"/>
    </row>
    <row r="252" spans="2:58" x14ac:dyDescent="0.25">
      <c r="B252" s="20"/>
      <c r="C252" s="73">
        <v>2</v>
      </c>
      <c r="D252" s="73"/>
      <c r="E252" s="73" t="s">
        <v>52</v>
      </c>
      <c r="F252" s="73"/>
      <c r="G252" s="47">
        <v>1</v>
      </c>
      <c r="H252" s="47"/>
      <c r="I252" s="74">
        <f t="shared" si="16"/>
        <v>6.9444444444444446</v>
      </c>
      <c r="J252" s="74"/>
      <c r="K252" s="75" t="s">
        <v>97</v>
      </c>
      <c r="L252" s="76"/>
      <c r="M252" s="77">
        <f t="shared" si="17"/>
        <v>13.089711004784688</v>
      </c>
      <c r="N252" s="78"/>
      <c r="O252" s="75" t="s">
        <v>88</v>
      </c>
      <c r="P252" s="76"/>
      <c r="Q252" s="77">
        <f t="shared" si="18"/>
        <v>11.774646040515654</v>
      </c>
      <c r="R252" s="78"/>
      <c r="S252" s="75" t="s">
        <v>41</v>
      </c>
      <c r="T252" s="76"/>
      <c r="U252" s="77">
        <f t="shared" si="19"/>
        <v>11.774646040515654</v>
      </c>
      <c r="V252" s="78"/>
      <c r="W252" s="75" t="s">
        <v>37</v>
      </c>
      <c r="X252" s="76"/>
      <c r="Y252" s="77">
        <f t="shared" si="20"/>
        <v>13.089711004784688</v>
      </c>
      <c r="Z252" s="78"/>
      <c r="AA252" s="74">
        <f t="shared" si="27"/>
        <v>3.5804674145232491</v>
      </c>
      <c r="AB252" s="74"/>
      <c r="AC252" s="74">
        <f t="shared" si="28"/>
        <v>0.64160708208868489</v>
      </c>
      <c r="AD252" s="74"/>
      <c r="AE252" s="74">
        <f t="shared" si="29"/>
        <v>4.4556047367269782</v>
      </c>
      <c r="AF252" s="74"/>
      <c r="AG252" s="42">
        <f t="shared" si="30"/>
        <v>4.4556047367269782</v>
      </c>
      <c r="AH252" s="43"/>
      <c r="AI252" s="74">
        <f t="shared" si="21"/>
        <v>6.4697508954781088E-2</v>
      </c>
      <c r="AJ252" s="74"/>
      <c r="AK252" s="95">
        <f t="shared" si="22"/>
        <v>1315.2</v>
      </c>
      <c r="AL252" s="95"/>
      <c r="AM252" s="74">
        <f t="shared" si="31"/>
        <v>85.090163777328087</v>
      </c>
      <c r="AN252" s="74"/>
      <c r="AO252" s="98">
        <f t="shared" si="23"/>
        <v>0.5</v>
      </c>
      <c r="AP252" s="78"/>
      <c r="AQ252" s="74">
        <f t="shared" si="32"/>
        <v>0</v>
      </c>
      <c r="AR252" s="74"/>
      <c r="AS252" s="74">
        <f t="shared" si="24"/>
        <v>0</v>
      </c>
      <c r="AT252" s="74"/>
      <c r="AU252" s="74">
        <f t="shared" si="25"/>
        <v>0</v>
      </c>
      <c r="AV252" s="74"/>
      <c r="AW252" s="74">
        <f t="shared" si="33"/>
        <v>0.5</v>
      </c>
      <c r="AX252" s="74"/>
      <c r="AY252" s="74">
        <f t="shared" si="26"/>
        <v>4.5</v>
      </c>
      <c r="AZ252" s="74"/>
      <c r="BA252" s="99">
        <f t="shared" si="34"/>
        <v>191.45286849898821</v>
      </c>
      <c r="BB252" s="99"/>
      <c r="BC252" s="99"/>
      <c r="BD252" s="99">
        <f t="shared" si="35"/>
        <v>191.45286849898821</v>
      </c>
      <c r="BE252" s="99"/>
      <c r="BF252" s="100"/>
    </row>
    <row r="253" spans="2:58" x14ac:dyDescent="0.25">
      <c r="B253" s="20"/>
      <c r="C253" s="73">
        <v>2</v>
      </c>
      <c r="D253" s="73"/>
      <c r="E253" s="73" t="s">
        <v>53</v>
      </c>
      <c r="F253" s="73"/>
      <c r="G253" s="47">
        <v>1</v>
      </c>
      <c r="H253" s="47"/>
      <c r="I253" s="74">
        <f t="shared" si="16"/>
        <v>6.9444444444444446</v>
      </c>
      <c r="J253" s="74"/>
      <c r="K253" s="75" t="s">
        <v>88</v>
      </c>
      <c r="L253" s="76"/>
      <c r="M253" s="77">
        <f t="shared" si="17"/>
        <v>11.774646040515654</v>
      </c>
      <c r="N253" s="78"/>
      <c r="O253" s="75"/>
      <c r="P253" s="76"/>
      <c r="Q253" s="77">
        <f t="shared" si="18"/>
        <v>0</v>
      </c>
      <c r="R253" s="78"/>
      <c r="S253" s="75"/>
      <c r="T253" s="76"/>
      <c r="U253" s="77">
        <f t="shared" si="19"/>
        <v>0</v>
      </c>
      <c r="V253" s="78"/>
      <c r="W253" s="75" t="s">
        <v>41</v>
      </c>
      <c r="X253" s="76"/>
      <c r="Y253" s="77">
        <f t="shared" si="20"/>
        <v>11.774646040515654</v>
      </c>
      <c r="Z253" s="78"/>
      <c r="AA253" s="74">
        <f t="shared" si="27"/>
        <v>1.6955490298342542</v>
      </c>
      <c r="AB253" s="74"/>
      <c r="AC253" s="74">
        <f t="shared" si="28"/>
        <v>0.4588084249853126</v>
      </c>
      <c r="AD253" s="74"/>
      <c r="AE253" s="74">
        <f t="shared" si="29"/>
        <v>3.1861696179535599</v>
      </c>
      <c r="AF253" s="74"/>
      <c r="AG253" s="42">
        <f t="shared" si="30"/>
        <v>3.1861696179535599</v>
      </c>
      <c r="AH253" s="43"/>
      <c r="AI253" s="74">
        <f t="shared" si="21"/>
        <v>4.6264704696500361E-2</v>
      </c>
      <c r="AJ253" s="74"/>
      <c r="AK253" s="95">
        <f t="shared" si="22"/>
        <v>1315.2</v>
      </c>
      <c r="AL253" s="95"/>
      <c r="AM253" s="74">
        <f t="shared" si="31"/>
        <v>60.847339616837274</v>
      </c>
      <c r="AN253" s="74"/>
      <c r="AO253" s="98">
        <f t="shared" si="23"/>
        <v>0.45</v>
      </c>
      <c r="AP253" s="78"/>
      <c r="AQ253" s="74">
        <f t="shared" si="32"/>
        <v>0</v>
      </c>
      <c r="AR253" s="74"/>
      <c r="AS253" s="74">
        <f t="shared" si="24"/>
        <v>0</v>
      </c>
      <c r="AT253" s="74"/>
      <c r="AU253" s="74">
        <f t="shared" si="25"/>
        <v>0</v>
      </c>
      <c r="AV253" s="74"/>
      <c r="AW253" s="74">
        <f t="shared" si="33"/>
        <v>0.45</v>
      </c>
      <c r="AX253" s="74"/>
      <c r="AY253" s="74">
        <f t="shared" si="26"/>
        <v>4.5</v>
      </c>
      <c r="AZ253" s="74"/>
      <c r="BA253" s="99">
        <f t="shared" si="34"/>
        <v>123.21586272409547</v>
      </c>
      <c r="BB253" s="99"/>
      <c r="BC253" s="99"/>
      <c r="BD253" s="99">
        <f t="shared" si="35"/>
        <v>150.59716555167225</v>
      </c>
      <c r="BE253" s="99"/>
      <c r="BF253" s="100"/>
    </row>
    <row r="254" spans="2:58" x14ac:dyDescent="0.25">
      <c r="B254" s="20"/>
      <c r="C254" s="73">
        <v>2</v>
      </c>
      <c r="D254" s="73"/>
      <c r="E254" s="73" t="s">
        <v>54</v>
      </c>
      <c r="F254" s="73"/>
      <c r="G254" s="47">
        <v>1</v>
      </c>
      <c r="H254" s="47"/>
      <c r="I254" s="74">
        <f t="shared" si="16"/>
        <v>6.9444444444444446</v>
      </c>
      <c r="J254" s="74"/>
      <c r="K254" s="75" t="s">
        <v>95</v>
      </c>
      <c r="L254" s="76"/>
      <c r="M254" s="77">
        <f t="shared" si="17"/>
        <v>11.774646040515654</v>
      </c>
      <c r="N254" s="78"/>
      <c r="O254" s="75"/>
      <c r="P254" s="76"/>
      <c r="Q254" s="77">
        <f t="shared" si="18"/>
        <v>0</v>
      </c>
      <c r="R254" s="78"/>
      <c r="S254" s="75"/>
      <c r="T254" s="76"/>
      <c r="U254" s="77">
        <f t="shared" si="19"/>
        <v>0</v>
      </c>
      <c r="V254" s="78"/>
      <c r="W254" s="75" t="s">
        <v>42</v>
      </c>
      <c r="X254" s="76"/>
      <c r="Y254" s="77">
        <f t="shared" si="20"/>
        <v>11.774646040515654</v>
      </c>
      <c r="Z254" s="78"/>
      <c r="AA254" s="74">
        <f t="shared" si="27"/>
        <v>1.6955490298342542</v>
      </c>
      <c r="AB254" s="74"/>
      <c r="AC254" s="74">
        <f t="shared" si="28"/>
        <v>0.4588084249853126</v>
      </c>
      <c r="AD254" s="74"/>
      <c r="AE254" s="74">
        <f t="shared" si="29"/>
        <v>3.1861696179535599</v>
      </c>
      <c r="AF254" s="74"/>
      <c r="AG254" s="42">
        <f t="shared" si="30"/>
        <v>3.1861696179535599</v>
      </c>
      <c r="AH254" s="43"/>
      <c r="AI254" s="74">
        <f t="shared" si="21"/>
        <v>4.6264704696500361E-2</v>
      </c>
      <c r="AJ254" s="74"/>
      <c r="AK254" s="95">
        <f t="shared" si="22"/>
        <v>1315.2</v>
      </c>
      <c r="AL254" s="95"/>
      <c r="AM254" s="74">
        <f t="shared" si="31"/>
        <v>60.847339616837274</v>
      </c>
      <c r="AN254" s="74"/>
      <c r="AO254" s="98">
        <f t="shared" si="23"/>
        <v>0.45</v>
      </c>
      <c r="AP254" s="78"/>
      <c r="AQ254" s="74">
        <f t="shared" si="32"/>
        <v>0</v>
      </c>
      <c r="AR254" s="74"/>
      <c r="AS254" s="74">
        <f t="shared" si="24"/>
        <v>0</v>
      </c>
      <c r="AT254" s="74"/>
      <c r="AU254" s="74">
        <f t="shared" si="25"/>
        <v>0</v>
      </c>
      <c r="AV254" s="74"/>
      <c r="AW254" s="74">
        <f t="shared" si="33"/>
        <v>0.45</v>
      </c>
      <c r="AX254" s="74"/>
      <c r="AY254" s="74">
        <f t="shared" si="26"/>
        <v>4.5</v>
      </c>
      <c r="AZ254" s="74"/>
      <c r="BA254" s="99">
        <f t="shared" si="34"/>
        <v>123.21586272409547</v>
      </c>
      <c r="BB254" s="99"/>
      <c r="BC254" s="99"/>
      <c r="BD254" s="99">
        <f t="shared" si="35"/>
        <v>150.59716555167225</v>
      </c>
      <c r="BE254" s="99"/>
      <c r="BF254" s="100"/>
    </row>
    <row r="255" spans="2:58" x14ac:dyDescent="0.25">
      <c r="B255" s="20"/>
      <c r="C255" s="73">
        <v>2</v>
      </c>
      <c r="D255" s="73"/>
      <c r="E255" s="73" t="s">
        <v>55</v>
      </c>
      <c r="F255" s="73"/>
      <c r="G255" s="47">
        <v>1</v>
      </c>
      <c r="H255" s="47"/>
      <c r="I255" s="74">
        <f t="shared" si="16"/>
        <v>6.9444444444444446</v>
      </c>
      <c r="J255" s="74"/>
      <c r="K255" s="75" t="s">
        <v>95</v>
      </c>
      <c r="L255" s="76"/>
      <c r="M255" s="77">
        <f t="shared" si="17"/>
        <v>11.774646040515654</v>
      </c>
      <c r="N255" s="78"/>
      <c r="O255" s="75" t="s">
        <v>93</v>
      </c>
      <c r="P255" s="76"/>
      <c r="Q255" s="77">
        <f t="shared" si="18"/>
        <v>13.089711004784688</v>
      </c>
      <c r="R255" s="78"/>
      <c r="S255" s="75" t="s">
        <v>43</v>
      </c>
      <c r="T255" s="76"/>
      <c r="U255" s="77">
        <f t="shared" si="19"/>
        <v>13.089711004784688</v>
      </c>
      <c r="V255" s="78"/>
      <c r="W255" s="75" t="s">
        <v>42</v>
      </c>
      <c r="X255" s="76"/>
      <c r="Y255" s="77">
        <f t="shared" si="20"/>
        <v>11.774646040515654</v>
      </c>
      <c r="Z255" s="78"/>
      <c r="AA255" s="74">
        <f t="shared" si="27"/>
        <v>3.5804674145232491</v>
      </c>
      <c r="AB255" s="74"/>
      <c r="AC255" s="74">
        <f t="shared" si="28"/>
        <v>0.64160708208868489</v>
      </c>
      <c r="AD255" s="74"/>
      <c r="AE255" s="74">
        <f t="shared" si="29"/>
        <v>4.4556047367269782</v>
      </c>
      <c r="AF255" s="74"/>
      <c r="AG255" s="42">
        <f t="shared" si="30"/>
        <v>4.4556047367269782</v>
      </c>
      <c r="AH255" s="43"/>
      <c r="AI255" s="74">
        <f t="shared" si="21"/>
        <v>6.4697508954781088E-2</v>
      </c>
      <c r="AJ255" s="74"/>
      <c r="AK255" s="95">
        <f t="shared" si="22"/>
        <v>1315.2</v>
      </c>
      <c r="AL255" s="95"/>
      <c r="AM255" s="74">
        <f t="shared" si="31"/>
        <v>85.090163777328087</v>
      </c>
      <c r="AN255" s="74"/>
      <c r="AO255" s="98">
        <f t="shared" si="23"/>
        <v>0.5</v>
      </c>
      <c r="AP255" s="78"/>
      <c r="AQ255" s="74">
        <f t="shared" si="32"/>
        <v>0</v>
      </c>
      <c r="AR255" s="74"/>
      <c r="AS255" s="74">
        <f t="shared" si="24"/>
        <v>0</v>
      </c>
      <c r="AT255" s="74"/>
      <c r="AU255" s="74">
        <f t="shared" si="25"/>
        <v>0</v>
      </c>
      <c r="AV255" s="74"/>
      <c r="AW255" s="74">
        <f t="shared" si="33"/>
        <v>0.5</v>
      </c>
      <c r="AX255" s="74"/>
      <c r="AY255" s="74">
        <f t="shared" si="26"/>
        <v>4.5</v>
      </c>
      <c r="AZ255" s="74"/>
      <c r="BA255" s="99">
        <f t="shared" si="34"/>
        <v>191.45286849898821</v>
      </c>
      <c r="BB255" s="99"/>
      <c r="BC255" s="99"/>
      <c r="BD255" s="99">
        <f t="shared" si="35"/>
        <v>191.45286849898821</v>
      </c>
      <c r="BE255" s="99"/>
      <c r="BF255" s="100"/>
    </row>
    <row r="256" spans="2:58" x14ac:dyDescent="0.25">
      <c r="B256" s="20"/>
      <c r="C256" s="73">
        <v>2</v>
      </c>
      <c r="D256" s="73"/>
      <c r="E256" s="73" t="s">
        <v>56</v>
      </c>
      <c r="F256" s="73"/>
      <c r="G256" s="47">
        <v>1</v>
      </c>
      <c r="H256" s="47"/>
      <c r="I256" s="74">
        <f t="shared" si="16"/>
        <v>6.9444444444444446</v>
      </c>
      <c r="J256" s="74"/>
      <c r="K256" s="75" t="s">
        <v>93</v>
      </c>
      <c r="L256" s="76"/>
      <c r="M256" s="77">
        <f t="shared" si="17"/>
        <v>13.089711004784688</v>
      </c>
      <c r="N256" s="78"/>
      <c r="O256" s="75" t="s">
        <v>89</v>
      </c>
      <c r="P256" s="76"/>
      <c r="Q256" s="77">
        <f t="shared" si="18"/>
        <v>11.774646040515654</v>
      </c>
      <c r="R256" s="78"/>
      <c r="S256" s="75" t="s">
        <v>44</v>
      </c>
      <c r="T256" s="76"/>
      <c r="U256" s="77">
        <f t="shared" si="19"/>
        <v>11.774646040515654</v>
      </c>
      <c r="V256" s="78"/>
      <c r="W256" s="75" t="s">
        <v>43</v>
      </c>
      <c r="X256" s="76"/>
      <c r="Y256" s="77">
        <f t="shared" si="20"/>
        <v>13.089711004784688</v>
      </c>
      <c r="Z256" s="78"/>
      <c r="AA256" s="74">
        <f t="shared" si="27"/>
        <v>3.5804674145232491</v>
      </c>
      <c r="AB256" s="74"/>
      <c r="AC256" s="74">
        <f t="shared" si="28"/>
        <v>0.64160708208868489</v>
      </c>
      <c r="AD256" s="74"/>
      <c r="AE256" s="74">
        <f t="shared" si="29"/>
        <v>4.4556047367269782</v>
      </c>
      <c r="AF256" s="74"/>
      <c r="AG256" s="42">
        <f t="shared" si="30"/>
        <v>4.4556047367269782</v>
      </c>
      <c r="AH256" s="43"/>
      <c r="AI256" s="74">
        <f t="shared" si="21"/>
        <v>6.4697508954781088E-2</v>
      </c>
      <c r="AJ256" s="74"/>
      <c r="AK256" s="95">
        <f t="shared" si="22"/>
        <v>1315.2</v>
      </c>
      <c r="AL256" s="95"/>
      <c r="AM256" s="74">
        <f t="shared" si="31"/>
        <v>85.090163777328087</v>
      </c>
      <c r="AN256" s="74"/>
      <c r="AO256" s="98">
        <f t="shared" si="23"/>
        <v>0.5</v>
      </c>
      <c r="AP256" s="78"/>
      <c r="AQ256" s="74">
        <f t="shared" si="32"/>
        <v>0</v>
      </c>
      <c r="AR256" s="74"/>
      <c r="AS256" s="74">
        <f t="shared" si="24"/>
        <v>0</v>
      </c>
      <c r="AT256" s="74"/>
      <c r="AU256" s="74">
        <f t="shared" si="25"/>
        <v>0</v>
      </c>
      <c r="AV256" s="74"/>
      <c r="AW256" s="74">
        <f t="shared" si="33"/>
        <v>0.5</v>
      </c>
      <c r="AX256" s="74"/>
      <c r="AY256" s="74">
        <f t="shared" si="26"/>
        <v>4.5</v>
      </c>
      <c r="AZ256" s="74"/>
      <c r="BA256" s="99">
        <f t="shared" si="34"/>
        <v>191.45286849898821</v>
      </c>
      <c r="BB256" s="99"/>
      <c r="BC256" s="99"/>
      <c r="BD256" s="99">
        <f t="shared" si="35"/>
        <v>191.45286849898821</v>
      </c>
      <c r="BE256" s="99"/>
      <c r="BF256" s="100"/>
    </row>
    <row r="257" spans="2:58" x14ac:dyDescent="0.25">
      <c r="B257" s="20"/>
      <c r="C257" s="73">
        <v>2</v>
      </c>
      <c r="D257" s="73"/>
      <c r="E257" s="73" t="s">
        <v>57</v>
      </c>
      <c r="F257" s="73"/>
      <c r="G257" s="47">
        <v>1</v>
      </c>
      <c r="H257" s="47"/>
      <c r="I257" s="74">
        <f t="shared" si="16"/>
        <v>6.9444444444444446</v>
      </c>
      <c r="J257" s="74"/>
      <c r="K257" s="75" t="s">
        <v>89</v>
      </c>
      <c r="L257" s="76"/>
      <c r="M257" s="77">
        <f t="shared" si="17"/>
        <v>11.774646040515654</v>
      </c>
      <c r="N257" s="78"/>
      <c r="O257" s="75"/>
      <c r="P257" s="76"/>
      <c r="Q257" s="77">
        <f t="shared" si="18"/>
        <v>0</v>
      </c>
      <c r="R257" s="78"/>
      <c r="S257" s="75"/>
      <c r="T257" s="76"/>
      <c r="U257" s="77">
        <f t="shared" si="19"/>
        <v>0</v>
      </c>
      <c r="V257" s="78"/>
      <c r="W257" s="75" t="s">
        <v>44</v>
      </c>
      <c r="X257" s="76"/>
      <c r="Y257" s="77">
        <f t="shared" si="20"/>
        <v>11.774646040515654</v>
      </c>
      <c r="Z257" s="78"/>
      <c r="AA257" s="74">
        <f t="shared" si="27"/>
        <v>1.6955490298342542</v>
      </c>
      <c r="AB257" s="74"/>
      <c r="AC257" s="74">
        <f t="shared" si="28"/>
        <v>0.4588084249853126</v>
      </c>
      <c r="AD257" s="74"/>
      <c r="AE257" s="74">
        <f t="shared" si="29"/>
        <v>3.1861696179535599</v>
      </c>
      <c r="AF257" s="74"/>
      <c r="AG257" s="42">
        <f t="shared" si="30"/>
        <v>3.1861696179535599</v>
      </c>
      <c r="AH257" s="43"/>
      <c r="AI257" s="74">
        <f t="shared" si="21"/>
        <v>4.6264704696500361E-2</v>
      </c>
      <c r="AJ257" s="74"/>
      <c r="AK257" s="95">
        <f t="shared" si="22"/>
        <v>1315.2</v>
      </c>
      <c r="AL257" s="95"/>
      <c r="AM257" s="74">
        <f t="shared" si="31"/>
        <v>60.847339616837274</v>
      </c>
      <c r="AN257" s="74"/>
      <c r="AO257" s="98">
        <f t="shared" si="23"/>
        <v>0.45</v>
      </c>
      <c r="AP257" s="78"/>
      <c r="AQ257" s="74">
        <f t="shared" si="32"/>
        <v>0</v>
      </c>
      <c r="AR257" s="74"/>
      <c r="AS257" s="74">
        <f t="shared" si="24"/>
        <v>0</v>
      </c>
      <c r="AT257" s="74"/>
      <c r="AU257" s="74">
        <f t="shared" si="25"/>
        <v>0</v>
      </c>
      <c r="AV257" s="74"/>
      <c r="AW257" s="74">
        <f t="shared" si="33"/>
        <v>0.45</v>
      </c>
      <c r="AX257" s="74"/>
      <c r="AY257" s="74">
        <f t="shared" si="26"/>
        <v>4.5</v>
      </c>
      <c r="AZ257" s="74"/>
      <c r="BA257" s="99">
        <f t="shared" si="34"/>
        <v>123.21586272409547</v>
      </c>
      <c r="BB257" s="99"/>
      <c r="BC257" s="99"/>
      <c r="BD257" s="99">
        <f t="shared" si="35"/>
        <v>150.59716555167225</v>
      </c>
      <c r="BE257" s="99"/>
      <c r="BF257" s="100"/>
    </row>
    <row r="258" spans="2:58" x14ac:dyDescent="0.25">
      <c r="B258" s="20"/>
      <c r="C258" s="73">
        <v>2</v>
      </c>
      <c r="D258" s="73"/>
      <c r="E258" s="73" t="s">
        <v>58</v>
      </c>
      <c r="F258" s="73"/>
      <c r="G258" s="47">
        <v>1</v>
      </c>
      <c r="H258" s="47"/>
      <c r="I258" s="74">
        <f t="shared" ref="I258:I289" si="36">IF(OR(E258=0,E258=""),"",INDEX($M$16:$M$215,MATCH(E258,$C$16:$C$215,0),0))</f>
        <v>6.9444444444444446</v>
      </c>
      <c r="J258" s="74"/>
      <c r="K258" s="75" t="s">
        <v>94</v>
      </c>
      <c r="L258" s="76"/>
      <c r="M258" s="77">
        <f t="shared" ref="M258:M289" si="37">IF(OR(C258=0,C258=""),"",IF(OR(K258=0,K258=""),0,INDEX($AD$16:$AD$215,MATCH(K258,$P$16:$P$215,0),0)))</f>
        <v>11.774646040515654</v>
      </c>
      <c r="N258" s="78"/>
      <c r="O258" s="75"/>
      <c r="P258" s="76"/>
      <c r="Q258" s="77">
        <f t="shared" ref="Q258:Q289" si="38">IF(OR(C258=0,C258=""),"",IF(OR(O258=0,O258=""),0,INDEX($AD$16:$AD$215,MATCH(O258,$P$16:$P$215,0),0)))</f>
        <v>0</v>
      </c>
      <c r="R258" s="78"/>
      <c r="S258" s="75"/>
      <c r="T258" s="76"/>
      <c r="U258" s="77">
        <f t="shared" ref="U258:U289" si="39">IF(OR(C258=0,C258=""),"",IF(OR(S258=0,S258=""),0,INDEX($AD$16:$AD$215,MATCH(S258,$P$16:$P$215,0),0)))</f>
        <v>0</v>
      </c>
      <c r="V258" s="78"/>
      <c r="W258" s="75" t="s">
        <v>45</v>
      </c>
      <c r="X258" s="76"/>
      <c r="Y258" s="77">
        <f t="shared" ref="Y258:Y289" si="40">IF(OR(C258=0,C258=""),"",IF(OR(W258=0,W258=""),0,INDEX($AD$16:$AD$215,MATCH(W258,$P$16:$P$215,0),0)))</f>
        <v>11.774646040515654</v>
      </c>
      <c r="Z258" s="78"/>
      <c r="AA258" s="74">
        <f t="shared" si="27"/>
        <v>1.6955490298342542</v>
      </c>
      <c r="AB258" s="74"/>
      <c r="AC258" s="74">
        <f t="shared" si="28"/>
        <v>0.4588084249853126</v>
      </c>
      <c r="AD258" s="74"/>
      <c r="AE258" s="74">
        <f t="shared" si="29"/>
        <v>3.1861696179535599</v>
      </c>
      <c r="AF258" s="74"/>
      <c r="AG258" s="42">
        <f t="shared" si="30"/>
        <v>3.1861696179535599</v>
      </c>
      <c r="AH258" s="43"/>
      <c r="AI258" s="74">
        <f t="shared" ref="AI258:AI289" si="41">IF(OR(C258=0,C258=""),"",AE258/SUMIF($C$226:$C$425,C258,$AG$226:$AG$425))</f>
        <v>4.6264704696500361E-2</v>
      </c>
      <c r="AJ258" s="74"/>
      <c r="AK258" s="95">
        <f t="shared" ref="AK258:AK289" si="42">IF(OR(C258=0,C258=""),"",INDEX($AK$18:$AK$32,MATCH(C258,$AI$18:$AI$32,0),0))</f>
        <v>1315.2</v>
      </c>
      <c r="AL258" s="95"/>
      <c r="AM258" s="74">
        <f t="shared" si="31"/>
        <v>60.847339616837274</v>
      </c>
      <c r="AN258" s="74"/>
      <c r="AO258" s="98">
        <f t="shared" ref="AO258:AO289" si="43">IF(OR(C258=0,C258=""),"",INDEX($E$431:$AF$755,(MATCH(MAX($AI$18:$AI$32),$C$431:$C$755,0)+MAX($AI$18:$AI$32)-C258),MATCH(AA258,$E$430:$AF$430,1)))</f>
        <v>0.45</v>
      </c>
      <c r="AP258" s="78"/>
      <c r="AQ258" s="74">
        <f t="shared" si="32"/>
        <v>0</v>
      </c>
      <c r="AR258" s="74"/>
      <c r="AS258" s="74">
        <f t="shared" ref="AS258:AS289" si="44">IF(OR(C258=0,C258=""),"",IF(C258=MAX($AI$18:$AI$32),0,INDEX($E$779:$AF$787,MATCH(IF(((INDEX($E$16:$E$215,MATCH(IF(LEN(E258)=5,CONCATENATE("S",(RIGHT(LEFT(E258,3),2)+1),RIGHT(E258,2)),CONCATENATE("S",(RIGHT(LEFT(E258,2),1)+1),RIGHT(E258,2))),$C$16:$C$215,0),0)/100)/(INDEX($E$16:$E$215,MATCH(E258,$C$16:$C$215,0),0)/100))&lt;0.4,0.4,IF(((INDEX($E$16:$E$215,MATCH(IF(LEN(E258)=5,CONCATENATE("S",(RIGHT(LEFT(E258,3),2)+1),RIGHT(E258,2)),CONCATENATE("S",(RIGHT(LEFT(E258,2),1)+1),RIGHT(E258,2))),$C$16:$C$215,0),0)/100)/(INDEX($E$16:$E$215,MATCH(E258,$C$16:$C$215,0),0)/100))&gt;2,2,((INDEX($E$16:$E$215,MATCH(IF(LEN(E258)=5,CONCATENATE("S",(RIGHT(LEFT(E258,3),2)+1),RIGHT(E258,2)),CONCATENATE("S",(RIGHT(LEFT(E258,2),1)+1),RIGHT(E258,2))),$C$16:$C$215,0),0)/100)/(INDEX($E$16:$E$215,MATCH(E258,$C$16:$C$215,0),0)/100)))),$C$779:$C$787,1),MATCH(AA258,$E$778:$AF$778,1))))</f>
        <v>0</v>
      </c>
      <c r="AT258" s="74"/>
      <c r="AU258" s="74">
        <f t="shared" ref="AU258:AU289" si="45">IF(OR(C258=0,C258=""),"",IF(C258=1,0,INDEX($E$791:$AF$799,MATCH(IF(((INDEX($E$16:$E$215,MATCH(IF(LEN(E258)=5,CONCATENATE("S",(RIGHT(LEFT(E258,3),2)-1),RIGHT(E258,2)),CONCATENATE("S",(RIGHT(LEFT(E258,2),1)-1),RIGHT(E258,2))),$C$16:$C$215,0),0)/100)/(INDEX($E$16:$E$215,MATCH(E258,$C$16:$C$215,0),0)/100))&lt;0.4,0.4,IF(((INDEX($E$16:$E$215,MATCH(IF(LEN(E258)=5,CONCATENATE("S",(RIGHT(LEFT(E258,3),2)-1),RIGHT(E258,2)),CONCATENATE("S",(RIGHT(LEFT(E258,2),1)-1),RIGHT(E258,2))),$C$16:$C$215,0),0)/100)/(INDEX($E$16:$E$215,MATCH(E258,$C$16:$C$215,0),0)/100))&gt;2,2,((INDEX($E$16:$E$215,MATCH(IF(LEN(E258)=5,CONCATENATE("S",(RIGHT(LEFT(E258,3),2)-1),RIGHT(E258,2)),CONCATENATE("S",(RIGHT(LEFT(E258,2),1)-1),RIGHT(E258,2))),$C$16:$C$215,0),0)/100)/(INDEX($E$16:$E$215,MATCH(E258,$C$16:$C$215,0),0)/100)))),$C$791:$C$799,1),MATCH(AA258,$E$790:$AF$790,1))))</f>
        <v>0</v>
      </c>
      <c r="AV258" s="74"/>
      <c r="AW258" s="74">
        <f t="shared" si="33"/>
        <v>0.45</v>
      </c>
      <c r="AX258" s="74"/>
      <c r="AY258" s="74">
        <f t="shared" ref="AY258:AY289" si="46">IF(OR(C258=0,C258=""),"",INDEX($E$16:$E$215,MATCH(E258,$C$16:$C$215,0),0)/100)</f>
        <v>4.5</v>
      </c>
      <c r="AZ258" s="74"/>
      <c r="BA258" s="99">
        <f t="shared" si="34"/>
        <v>123.21586272409547</v>
      </c>
      <c r="BB258" s="99"/>
      <c r="BC258" s="99"/>
      <c r="BD258" s="99">
        <f t="shared" si="35"/>
        <v>150.59716555167225</v>
      </c>
      <c r="BE258" s="99"/>
      <c r="BF258" s="100"/>
    </row>
    <row r="259" spans="2:58" x14ac:dyDescent="0.25">
      <c r="B259" s="20"/>
      <c r="C259" s="73">
        <v>2</v>
      </c>
      <c r="D259" s="73"/>
      <c r="E259" s="73" t="s">
        <v>59</v>
      </c>
      <c r="F259" s="73"/>
      <c r="G259" s="47">
        <v>1</v>
      </c>
      <c r="H259" s="47"/>
      <c r="I259" s="74">
        <f t="shared" si="36"/>
        <v>6.9444444444444446</v>
      </c>
      <c r="J259" s="74"/>
      <c r="K259" s="75" t="s">
        <v>94</v>
      </c>
      <c r="L259" s="76"/>
      <c r="M259" s="77">
        <f t="shared" si="37"/>
        <v>11.774646040515654</v>
      </c>
      <c r="N259" s="78"/>
      <c r="O259" s="75" t="s">
        <v>90</v>
      </c>
      <c r="P259" s="76"/>
      <c r="Q259" s="77">
        <f t="shared" si="38"/>
        <v>13.089711004784688</v>
      </c>
      <c r="R259" s="78"/>
      <c r="S259" s="75" t="s">
        <v>46</v>
      </c>
      <c r="T259" s="76"/>
      <c r="U259" s="77">
        <f t="shared" si="39"/>
        <v>13.089711004784688</v>
      </c>
      <c r="V259" s="78"/>
      <c r="W259" s="75" t="s">
        <v>45</v>
      </c>
      <c r="X259" s="76"/>
      <c r="Y259" s="77">
        <f t="shared" si="40"/>
        <v>11.774646040515654</v>
      </c>
      <c r="Z259" s="78"/>
      <c r="AA259" s="74">
        <f t="shared" si="27"/>
        <v>3.5804674145232491</v>
      </c>
      <c r="AB259" s="74"/>
      <c r="AC259" s="74">
        <f t="shared" si="28"/>
        <v>0.64160708208868489</v>
      </c>
      <c r="AD259" s="74"/>
      <c r="AE259" s="74">
        <f t="shared" si="29"/>
        <v>4.4556047367269782</v>
      </c>
      <c r="AF259" s="74"/>
      <c r="AG259" s="42">
        <f t="shared" si="30"/>
        <v>4.4556047367269782</v>
      </c>
      <c r="AH259" s="43"/>
      <c r="AI259" s="74">
        <f t="shared" si="41"/>
        <v>6.4697508954781088E-2</v>
      </c>
      <c r="AJ259" s="74"/>
      <c r="AK259" s="95">
        <f t="shared" si="42"/>
        <v>1315.2</v>
      </c>
      <c r="AL259" s="95"/>
      <c r="AM259" s="74">
        <f t="shared" si="31"/>
        <v>85.090163777328087</v>
      </c>
      <c r="AN259" s="74"/>
      <c r="AO259" s="98">
        <f t="shared" si="43"/>
        <v>0.5</v>
      </c>
      <c r="AP259" s="78"/>
      <c r="AQ259" s="74">
        <f t="shared" si="32"/>
        <v>0</v>
      </c>
      <c r="AR259" s="74"/>
      <c r="AS259" s="74">
        <f t="shared" si="44"/>
        <v>0</v>
      </c>
      <c r="AT259" s="74"/>
      <c r="AU259" s="74">
        <f t="shared" si="45"/>
        <v>0</v>
      </c>
      <c r="AV259" s="74"/>
      <c r="AW259" s="74">
        <f t="shared" si="33"/>
        <v>0.5</v>
      </c>
      <c r="AX259" s="74"/>
      <c r="AY259" s="74">
        <f t="shared" si="46"/>
        <v>4.5</v>
      </c>
      <c r="AZ259" s="74"/>
      <c r="BA259" s="99">
        <f t="shared" si="34"/>
        <v>191.45286849898821</v>
      </c>
      <c r="BB259" s="99"/>
      <c r="BC259" s="99"/>
      <c r="BD259" s="99">
        <f t="shared" si="35"/>
        <v>191.45286849898821</v>
      </c>
      <c r="BE259" s="99"/>
      <c r="BF259" s="100"/>
    </row>
    <row r="260" spans="2:58" x14ac:dyDescent="0.25">
      <c r="B260" s="20"/>
      <c r="C260" s="73">
        <v>2</v>
      </c>
      <c r="D260" s="73"/>
      <c r="E260" s="73" t="s">
        <v>163</v>
      </c>
      <c r="F260" s="73"/>
      <c r="G260" s="47">
        <v>1</v>
      </c>
      <c r="H260" s="47"/>
      <c r="I260" s="74">
        <f t="shared" si="36"/>
        <v>6.9444444444444446</v>
      </c>
      <c r="J260" s="74"/>
      <c r="K260" s="75" t="s">
        <v>90</v>
      </c>
      <c r="L260" s="76"/>
      <c r="M260" s="77">
        <f t="shared" si="37"/>
        <v>13.089711004784688</v>
      </c>
      <c r="N260" s="78"/>
      <c r="O260" s="75" t="s">
        <v>91</v>
      </c>
      <c r="P260" s="76"/>
      <c r="Q260" s="77">
        <f t="shared" si="38"/>
        <v>11.774646040515654</v>
      </c>
      <c r="R260" s="78"/>
      <c r="S260" s="75" t="s">
        <v>47</v>
      </c>
      <c r="T260" s="76"/>
      <c r="U260" s="77">
        <f t="shared" si="39"/>
        <v>11.774646040515654</v>
      </c>
      <c r="V260" s="78"/>
      <c r="W260" s="75" t="s">
        <v>46</v>
      </c>
      <c r="X260" s="76"/>
      <c r="Y260" s="77">
        <f t="shared" si="40"/>
        <v>13.089711004784688</v>
      </c>
      <c r="Z260" s="78"/>
      <c r="AA260" s="74">
        <f t="shared" si="27"/>
        <v>3.5804674145232491</v>
      </c>
      <c r="AB260" s="74"/>
      <c r="AC260" s="74">
        <f t="shared" si="28"/>
        <v>0.64160708208868489</v>
      </c>
      <c r="AD260" s="74"/>
      <c r="AE260" s="74">
        <f t="shared" si="29"/>
        <v>4.4556047367269782</v>
      </c>
      <c r="AF260" s="74"/>
      <c r="AG260" s="42">
        <f t="shared" si="30"/>
        <v>4.4556047367269782</v>
      </c>
      <c r="AH260" s="43"/>
      <c r="AI260" s="74">
        <f t="shared" si="41"/>
        <v>6.4697508954781088E-2</v>
      </c>
      <c r="AJ260" s="74"/>
      <c r="AK260" s="95">
        <f t="shared" si="42"/>
        <v>1315.2</v>
      </c>
      <c r="AL260" s="95"/>
      <c r="AM260" s="74">
        <f t="shared" si="31"/>
        <v>85.090163777328087</v>
      </c>
      <c r="AN260" s="74"/>
      <c r="AO260" s="98">
        <f t="shared" si="43"/>
        <v>0.5</v>
      </c>
      <c r="AP260" s="78"/>
      <c r="AQ260" s="74">
        <f t="shared" si="32"/>
        <v>0</v>
      </c>
      <c r="AR260" s="74"/>
      <c r="AS260" s="74">
        <f t="shared" si="44"/>
        <v>0</v>
      </c>
      <c r="AT260" s="74"/>
      <c r="AU260" s="74">
        <f t="shared" si="45"/>
        <v>0</v>
      </c>
      <c r="AV260" s="74"/>
      <c r="AW260" s="74">
        <f t="shared" si="33"/>
        <v>0.5</v>
      </c>
      <c r="AX260" s="74"/>
      <c r="AY260" s="74">
        <f t="shared" si="46"/>
        <v>4.5</v>
      </c>
      <c r="AZ260" s="74"/>
      <c r="BA260" s="99">
        <f t="shared" si="34"/>
        <v>191.45286849898821</v>
      </c>
      <c r="BB260" s="99"/>
      <c r="BC260" s="99"/>
      <c r="BD260" s="99">
        <f t="shared" si="35"/>
        <v>191.45286849898821</v>
      </c>
      <c r="BE260" s="99"/>
      <c r="BF260" s="100"/>
    </row>
    <row r="261" spans="2:58" x14ac:dyDescent="0.25">
      <c r="B261" s="20"/>
      <c r="C261" s="73">
        <v>2</v>
      </c>
      <c r="D261" s="73"/>
      <c r="E261" s="73" t="s">
        <v>164</v>
      </c>
      <c r="F261" s="73"/>
      <c r="G261" s="47">
        <v>1</v>
      </c>
      <c r="H261" s="47"/>
      <c r="I261" s="74">
        <f t="shared" si="36"/>
        <v>6.9444444444444446</v>
      </c>
      <c r="J261" s="74"/>
      <c r="K261" s="75" t="s">
        <v>91</v>
      </c>
      <c r="L261" s="76"/>
      <c r="M261" s="77">
        <f t="shared" si="37"/>
        <v>11.774646040515654</v>
      </c>
      <c r="N261" s="78"/>
      <c r="O261" s="75"/>
      <c r="P261" s="76"/>
      <c r="Q261" s="77">
        <f t="shared" si="38"/>
        <v>0</v>
      </c>
      <c r="R261" s="78"/>
      <c r="S261" s="75"/>
      <c r="T261" s="76"/>
      <c r="U261" s="77">
        <f t="shared" si="39"/>
        <v>0</v>
      </c>
      <c r="V261" s="78"/>
      <c r="W261" s="75" t="s">
        <v>47</v>
      </c>
      <c r="X261" s="76"/>
      <c r="Y261" s="77">
        <f t="shared" si="40"/>
        <v>11.774646040515654</v>
      </c>
      <c r="Z261" s="78"/>
      <c r="AA261" s="74">
        <f t="shared" si="27"/>
        <v>1.6955490298342542</v>
      </c>
      <c r="AB261" s="74"/>
      <c r="AC261" s="74">
        <f t="shared" si="28"/>
        <v>0.4588084249853126</v>
      </c>
      <c r="AD261" s="74"/>
      <c r="AE261" s="74">
        <f t="shared" si="29"/>
        <v>3.1861696179535599</v>
      </c>
      <c r="AF261" s="74"/>
      <c r="AG261" s="42">
        <f t="shared" si="30"/>
        <v>3.1861696179535599</v>
      </c>
      <c r="AH261" s="43"/>
      <c r="AI261" s="74">
        <f t="shared" si="41"/>
        <v>4.6264704696500361E-2</v>
      </c>
      <c r="AJ261" s="74"/>
      <c r="AK261" s="95">
        <f t="shared" si="42"/>
        <v>1315.2</v>
      </c>
      <c r="AL261" s="95"/>
      <c r="AM261" s="74">
        <f t="shared" si="31"/>
        <v>60.847339616837274</v>
      </c>
      <c r="AN261" s="74"/>
      <c r="AO261" s="98">
        <f t="shared" si="43"/>
        <v>0.45</v>
      </c>
      <c r="AP261" s="78"/>
      <c r="AQ261" s="74">
        <f t="shared" si="32"/>
        <v>0</v>
      </c>
      <c r="AR261" s="74"/>
      <c r="AS261" s="74">
        <f t="shared" si="44"/>
        <v>0</v>
      </c>
      <c r="AT261" s="74"/>
      <c r="AU261" s="74">
        <f t="shared" si="45"/>
        <v>0</v>
      </c>
      <c r="AV261" s="74"/>
      <c r="AW261" s="74">
        <f t="shared" si="33"/>
        <v>0.45</v>
      </c>
      <c r="AX261" s="74"/>
      <c r="AY261" s="74">
        <f t="shared" si="46"/>
        <v>4.5</v>
      </c>
      <c r="AZ261" s="74"/>
      <c r="BA261" s="99">
        <f t="shared" si="34"/>
        <v>123.21586272409547</v>
      </c>
      <c r="BB261" s="99"/>
      <c r="BC261" s="99"/>
      <c r="BD261" s="99">
        <f t="shared" si="35"/>
        <v>150.59716555167225</v>
      </c>
      <c r="BE261" s="99"/>
      <c r="BF261" s="100"/>
    </row>
    <row r="262" spans="2:58" x14ac:dyDescent="0.25">
      <c r="B262" s="20"/>
      <c r="C262" s="73">
        <v>2</v>
      </c>
      <c r="D262" s="73"/>
      <c r="E262" s="73" t="s">
        <v>165</v>
      </c>
      <c r="F262" s="73"/>
      <c r="G262" s="47">
        <v>1</v>
      </c>
      <c r="H262" s="47"/>
      <c r="I262" s="74">
        <f t="shared" si="36"/>
        <v>2.5</v>
      </c>
      <c r="J262" s="74"/>
      <c r="K262" s="75" t="s">
        <v>96</v>
      </c>
      <c r="L262" s="76"/>
      <c r="M262" s="77">
        <f t="shared" si="37"/>
        <v>11.774646040515654</v>
      </c>
      <c r="N262" s="78"/>
      <c r="O262" s="75"/>
      <c r="P262" s="76"/>
      <c r="Q262" s="77">
        <f t="shared" si="38"/>
        <v>0</v>
      </c>
      <c r="R262" s="78"/>
      <c r="S262" s="75"/>
      <c r="T262" s="76"/>
      <c r="U262" s="77">
        <f t="shared" si="39"/>
        <v>0</v>
      </c>
      <c r="V262" s="78"/>
      <c r="W262" s="75" t="s">
        <v>48</v>
      </c>
      <c r="X262" s="76"/>
      <c r="Y262" s="77">
        <f t="shared" si="40"/>
        <v>11.774646040515654</v>
      </c>
      <c r="Z262" s="78"/>
      <c r="AA262" s="74">
        <f t="shared" si="27"/>
        <v>4.7098584162062611</v>
      </c>
      <c r="AB262" s="74"/>
      <c r="AC262" s="74">
        <f t="shared" si="28"/>
        <v>0.70193111747791614</v>
      </c>
      <c r="AD262" s="74"/>
      <c r="AE262" s="74">
        <f t="shared" si="29"/>
        <v>1.7548277936947905</v>
      </c>
      <c r="AF262" s="74"/>
      <c r="AG262" s="42">
        <f t="shared" si="30"/>
        <v>1.7548277936947905</v>
      </c>
      <c r="AH262" s="43"/>
      <c r="AI262" s="74">
        <f t="shared" si="41"/>
        <v>2.5480937741364174E-2</v>
      </c>
      <c r="AJ262" s="74"/>
      <c r="AK262" s="95">
        <f t="shared" si="42"/>
        <v>1315.2</v>
      </c>
      <c r="AL262" s="95"/>
      <c r="AM262" s="74">
        <f t="shared" si="31"/>
        <v>33.512529317442166</v>
      </c>
      <c r="AN262" s="74"/>
      <c r="AO262" s="98">
        <f t="shared" si="43"/>
        <v>0.5</v>
      </c>
      <c r="AP262" s="78"/>
      <c r="AQ262" s="74">
        <f t="shared" si="32"/>
        <v>0</v>
      </c>
      <c r="AR262" s="74"/>
      <c r="AS262" s="74">
        <f t="shared" si="44"/>
        <v>0</v>
      </c>
      <c r="AT262" s="74"/>
      <c r="AU262" s="74">
        <f t="shared" si="45"/>
        <v>0</v>
      </c>
      <c r="AV262" s="74"/>
      <c r="AW262" s="74">
        <f t="shared" si="33"/>
        <v>0.5</v>
      </c>
      <c r="AX262" s="74"/>
      <c r="AY262" s="74">
        <f t="shared" si="46"/>
        <v>4.5</v>
      </c>
      <c r="AZ262" s="74"/>
      <c r="BA262" s="99">
        <f t="shared" si="34"/>
        <v>75.403190964244871</v>
      </c>
      <c r="BB262" s="99"/>
      <c r="BC262" s="99"/>
      <c r="BD262" s="99">
        <f t="shared" si="35"/>
        <v>75.403190964244871</v>
      </c>
      <c r="BE262" s="99"/>
      <c r="BF262" s="100"/>
    </row>
    <row r="263" spans="2:58" x14ac:dyDescent="0.25">
      <c r="B263" s="20"/>
      <c r="C263" s="73">
        <v>2</v>
      </c>
      <c r="D263" s="73"/>
      <c r="E263" s="73" t="s">
        <v>166</v>
      </c>
      <c r="F263" s="73"/>
      <c r="G263" s="47">
        <v>1</v>
      </c>
      <c r="H263" s="47"/>
      <c r="I263" s="74">
        <f t="shared" si="36"/>
        <v>2.5</v>
      </c>
      <c r="J263" s="74"/>
      <c r="K263" s="75" t="s">
        <v>96</v>
      </c>
      <c r="L263" s="76"/>
      <c r="M263" s="77">
        <f t="shared" si="37"/>
        <v>11.774646040515654</v>
      </c>
      <c r="N263" s="78"/>
      <c r="O263" s="75" t="s">
        <v>199</v>
      </c>
      <c r="P263" s="76"/>
      <c r="Q263" s="77">
        <f t="shared" si="38"/>
        <v>13.089711004784688</v>
      </c>
      <c r="R263" s="78"/>
      <c r="S263" s="75" t="s">
        <v>191</v>
      </c>
      <c r="T263" s="76"/>
      <c r="U263" s="77">
        <f t="shared" si="39"/>
        <v>13.089711004784688</v>
      </c>
      <c r="V263" s="78"/>
      <c r="W263" s="75" t="s">
        <v>48</v>
      </c>
      <c r="X263" s="76"/>
      <c r="Y263" s="77">
        <f t="shared" si="40"/>
        <v>11.774646040515654</v>
      </c>
      <c r="Z263" s="78"/>
      <c r="AA263" s="74">
        <f t="shared" si="27"/>
        <v>9.9457428181201362</v>
      </c>
      <c r="AB263" s="74"/>
      <c r="AC263" s="74">
        <f t="shared" si="28"/>
        <v>0.83257633866298708</v>
      </c>
      <c r="AD263" s="74"/>
      <c r="AE263" s="74">
        <f t="shared" si="29"/>
        <v>2.0814408466574679</v>
      </c>
      <c r="AF263" s="74"/>
      <c r="AG263" s="42">
        <f t="shared" si="30"/>
        <v>2.0814408466574679</v>
      </c>
      <c r="AH263" s="43"/>
      <c r="AI263" s="74">
        <f t="shared" si="41"/>
        <v>3.0223515274021114E-2</v>
      </c>
      <c r="AJ263" s="74"/>
      <c r="AK263" s="95">
        <f t="shared" si="42"/>
        <v>1315.2</v>
      </c>
      <c r="AL263" s="95"/>
      <c r="AM263" s="74">
        <f t="shared" si="31"/>
        <v>39.749967288392568</v>
      </c>
      <c r="AN263" s="74"/>
      <c r="AO263" s="98">
        <f t="shared" si="43"/>
        <v>0.5</v>
      </c>
      <c r="AP263" s="78"/>
      <c r="AQ263" s="74">
        <f t="shared" si="32"/>
        <v>0</v>
      </c>
      <c r="AR263" s="74"/>
      <c r="AS263" s="74">
        <f t="shared" si="44"/>
        <v>0</v>
      </c>
      <c r="AT263" s="74"/>
      <c r="AU263" s="74">
        <f t="shared" si="45"/>
        <v>0</v>
      </c>
      <c r="AV263" s="74"/>
      <c r="AW263" s="74">
        <f t="shared" si="33"/>
        <v>0.5</v>
      </c>
      <c r="AX263" s="74"/>
      <c r="AY263" s="74">
        <f t="shared" si="46"/>
        <v>4.5</v>
      </c>
      <c r="AZ263" s="74"/>
      <c r="BA263" s="99">
        <f t="shared" si="34"/>
        <v>89.437426398883275</v>
      </c>
      <c r="BB263" s="99"/>
      <c r="BC263" s="99"/>
      <c r="BD263" s="99">
        <f t="shared" si="35"/>
        <v>89.437426398883275</v>
      </c>
      <c r="BE263" s="99"/>
      <c r="BF263" s="100"/>
    </row>
    <row r="264" spans="2:58" x14ac:dyDescent="0.25">
      <c r="B264" s="20"/>
      <c r="C264" s="73">
        <v>2</v>
      </c>
      <c r="D264" s="73"/>
      <c r="E264" s="73" t="s">
        <v>167</v>
      </c>
      <c r="F264" s="73"/>
      <c r="G264" s="47">
        <v>1</v>
      </c>
      <c r="H264" s="47"/>
      <c r="I264" s="74">
        <f t="shared" si="36"/>
        <v>2.5</v>
      </c>
      <c r="J264" s="74"/>
      <c r="K264" s="75" t="s">
        <v>199</v>
      </c>
      <c r="L264" s="76"/>
      <c r="M264" s="77">
        <f t="shared" si="37"/>
        <v>13.089711004784688</v>
      </c>
      <c r="N264" s="78"/>
      <c r="O264" s="75" t="s">
        <v>200</v>
      </c>
      <c r="P264" s="76"/>
      <c r="Q264" s="77">
        <f t="shared" si="38"/>
        <v>11.774646040515654</v>
      </c>
      <c r="R264" s="78"/>
      <c r="S264" s="75" t="s">
        <v>192</v>
      </c>
      <c r="T264" s="76"/>
      <c r="U264" s="77">
        <f t="shared" si="39"/>
        <v>11.774646040515654</v>
      </c>
      <c r="V264" s="78"/>
      <c r="W264" s="75" t="s">
        <v>191</v>
      </c>
      <c r="X264" s="76"/>
      <c r="Y264" s="77">
        <f t="shared" si="40"/>
        <v>13.089711004784688</v>
      </c>
      <c r="Z264" s="78"/>
      <c r="AA264" s="74">
        <f t="shared" si="27"/>
        <v>9.9457428181201362</v>
      </c>
      <c r="AB264" s="74"/>
      <c r="AC264" s="74">
        <f t="shared" si="28"/>
        <v>0.83257633866298708</v>
      </c>
      <c r="AD264" s="74"/>
      <c r="AE264" s="74">
        <f t="shared" si="29"/>
        <v>2.0814408466574679</v>
      </c>
      <c r="AF264" s="74"/>
      <c r="AG264" s="42">
        <f t="shared" si="30"/>
        <v>2.0814408466574679</v>
      </c>
      <c r="AH264" s="43"/>
      <c r="AI264" s="74">
        <f t="shared" si="41"/>
        <v>3.0223515274021114E-2</v>
      </c>
      <c r="AJ264" s="74"/>
      <c r="AK264" s="95">
        <f t="shared" si="42"/>
        <v>1315.2</v>
      </c>
      <c r="AL264" s="95"/>
      <c r="AM264" s="74">
        <f t="shared" si="31"/>
        <v>39.749967288392568</v>
      </c>
      <c r="AN264" s="74"/>
      <c r="AO264" s="98">
        <f t="shared" si="43"/>
        <v>0.5</v>
      </c>
      <c r="AP264" s="78"/>
      <c r="AQ264" s="74">
        <f t="shared" si="32"/>
        <v>0</v>
      </c>
      <c r="AR264" s="74"/>
      <c r="AS264" s="74">
        <f t="shared" si="44"/>
        <v>0</v>
      </c>
      <c r="AT264" s="74"/>
      <c r="AU264" s="74">
        <f t="shared" si="45"/>
        <v>0</v>
      </c>
      <c r="AV264" s="74"/>
      <c r="AW264" s="74">
        <f t="shared" si="33"/>
        <v>0.5</v>
      </c>
      <c r="AX264" s="74"/>
      <c r="AY264" s="74">
        <f t="shared" si="46"/>
        <v>4.5</v>
      </c>
      <c r="AZ264" s="74"/>
      <c r="BA264" s="99">
        <f t="shared" si="34"/>
        <v>89.437426398883275</v>
      </c>
      <c r="BB264" s="99"/>
      <c r="BC264" s="99"/>
      <c r="BD264" s="99">
        <f t="shared" si="35"/>
        <v>89.437426398883275</v>
      </c>
      <c r="BE264" s="99"/>
      <c r="BF264" s="100"/>
    </row>
    <row r="265" spans="2:58" x14ac:dyDescent="0.25">
      <c r="B265" s="20"/>
      <c r="C265" s="73">
        <v>2</v>
      </c>
      <c r="D265" s="73"/>
      <c r="E265" s="73" t="s">
        <v>168</v>
      </c>
      <c r="F265" s="73"/>
      <c r="G265" s="47">
        <v>1</v>
      </c>
      <c r="H265" s="47"/>
      <c r="I265" s="74">
        <f t="shared" si="36"/>
        <v>2.5</v>
      </c>
      <c r="J265" s="74"/>
      <c r="K265" s="75" t="s">
        <v>200</v>
      </c>
      <c r="L265" s="76"/>
      <c r="M265" s="77">
        <f t="shared" si="37"/>
        <v>11.774646040515654</v>
      </c>
      <c r="N265" s="78"/>
      <c r="O265" s="75"/>
      <c r="P265" s="76"/>
      <c r="Q265" s="77">
        <f t="shared" si="38"/>
        <v>0</v>
      </c>
      <c r="R265" s="78"/>
      <c r="S265" s="75"/>
      <c r="T265" s="76"/>
      <c r="U265" s="77">
        <f t="shared" si="39"/>
        <v>0</v>
      </c>
      <c r="V265" s="78"/>
      <c r="W265" s="75" t="s">
        <v>192</v>
      </c>
      <c r="X265" s="76"/>
      <c r="Y265" s="77">
        <f t="shared" si="40"/>
        <v>11.774646040515654</v>
      </c>
      <c r="Z265" s="78"/>
      <c r="AA265" s="74">
        <f t="shared" si="27"/>
        <v>4.7098584162062611</v>
      </c>
      <c r="AB265" s="74"/>
      <c r="AC265" s="74">
        <f t="shared" si="28"/>
        <v>0.70193111747791614</v>
      </c>
      <c r="AD265" s="74"/>
      <c r="AE265" s="74">
        <f t="shared" si="29"/>
        <v>1.7548277936947905</v>
      </c>
      <c r="AF265" s="74"/>
      <c r="AG265" s="42">
        <f t="shared" si="30"/>
        <v>1.7548277936947905</v>
      </c>
      <c r="AH265" s="43"/>
      <c r="AI265" s="74">
        <f t="shared" si="41"/>
        <v>2.5480937741364174E-2</v>
      </c>
      <c r="AJ265" s="74"/>
      <c r="AK265" s="95">
        <f t="shared" si="42"/>
        <v>1315.2</v>
      </c>
      <c r="AL265" s="95"/>
      <c r="AM265" s="74">
        <f t="shared" si="31"/>
        <v>33.512529317442166</v>
      </c>
      <c r="AN265" s="74"/>
      <c r="AO265" s="98">
        <f t="shared" si="43"/>
        <v>0.5</v>
      </c>
      <c r="AP265" s="78"/>
      <c r="AQ265" s="74">
        <f t="shared" si="32"/>
        <v>0</v>
      </c>
      <c r="AR265" s="74"/>
      <c r="AS265" s="74">
        <f t="shared" si="44"/>
        <v>0</v>
      </c>
      <c r="AT265" s="74"/>
      <c r="AU265" s="74">
        <f t="shared" si="45"/>
        <v>0</v>
      </c>
      <c r="AV265" s="74"/>
      <c r="AW265" s="74">
        <f t="shared" si="33"/>
        <v>0.5</v>
      </c>
      <c r="AX265" s="74"/>
      <c r="AY265" s="74">
        <f t="shared" si="46"/>
        <v>4.5</v>
      </c>
      <c r="AZ265" s="74"/>
      <c r="BA265" s="99">
        <f t="shared" si="34"/>
        <v>75.403190964244871</v>
      </c>
      <c r="BB265" s="99"/>
      <c r="BC265" s="99"/>
      <c r="BD265" s="99">
        <f t="shared" si="35"/>
        <v>75.403190964244871</v>
      </c>
      <c r="BE265" s="99"/>
      <c r="BF265" s="100"/>
    </row>
    <row r="266" spans="2:58" x14ac:dyDescent="0.25">
      <c r="B266" s="20"/>
      <c r="C266" s="73">
        <v>2</v>
      </c>
      <c r="D266" s="73"/>
      <c r="E266" s="73" t="s">
        <v>169</v>
      </c>
      <c r="F266" s="73"/>
      <c r="G266" s="47">
        <v>1</v>
      </c>
      <c r="H266" s="47"/>
      <c r="I266" s="74">
        <f t="shared" si="36"/>
        <v>2.5</v>
      </c>
      <c r="J266" s="74"/>
      <c r="K266" s="75" t="s">
        <v>201</v>
      </c>
      <c r="L266" s="76"/>
      <c r="M266" s="77">
        <f t="shared" si="37"/>
        <v>11.774646040515654</v>
      </c>
      <c r="N266" s="78"/>
      <c r="O266" s="75"/>
      <c r="P266" s="76"/>
      <c r="Q266" s="77">
        <f t="shared" si="38"/>
        <v>0</v>
      </c>
      <c r="R266" s="78"/>
      <c r="S266" s="75"/>
      <c r="T266" s="76"/>
      <c r="U266" s="77">
        <f t="shared" si="39"/>
        <v>0</v>
      </c>
      <c r="V266" s="78"/>
      <c r="W266" s="75" t="s">
        <v>193</v>
      </c>
      <c r="X266" s="76"/>
      <c r="Y266" s="77">
        <f t="shared" si="40"/>
        <v>11.774646040515654</v>
      </c>
      <c r="Z266" s="78"/>
      <c r="AA266" s="74">
        <f t="shared" si="27"/>
        <v>4.7098584162062611</v>
      </c>
      <c r="AB266" s="74"/>
      <c r="AC266" s="74">
        <f t="shared" si="28"/>
        <v>0.70193111747791614</v>
      </c>
      <c r="AD266" s="74"/>
      <c r="AE266" s="74">
        <f t="shared" si="29"/>
        <v>1.7548277936947905</v>
      </c>
      <c r="AF266" s="74"/>
      <c r="AG266" s="42">
        <f t="shared" si="30"/>
        <v>1.7548277936947905</v>
      </c>
      <c r="AH266" s="43"/>
      <c r="AI266" s="74">
        <f t="shared" si="41"/>
        <v>2.5480937741364174E-2</v>
      </c>
      <c r="AJ266" s="74"/>
      <c r="AK266" s="95">
        <f t="shared" si="42"/>
        <v>1315.2</v>
      </c>
      <c r="AL266" s="95"/>
      <c r="AM266" s="74">
        <f t="shared" si="31"/>
        <v>33.512529317442166</v>
      </c>
      <c r="AN266" s="74"/>
      <c r="AO266" s="98">
        <f t="shared" si="43"/>
        <v>0.5</v>
      </c>
      <c r="AP266" s="78"/>
      <c r="AQ266" s="74">
        <f t="shared" si="32"/>
        <v>0</v>
      </c>
      <c r="AR266" s="74"/>
      <c r="AS266" s="74">
        <f t="shared" si="44"/>
        <v>0</v>
      </c>
      <c r="AT266" s="74"/>
      <c r="AU266" s="74">
        <f t="shared" si="45"/>
        <v>0</v>
      </c>
      <c r="AV266" s="74"/>
      <c r="AW266" s="74">
        <f t="shared" si="33"/>
        <v>0.5</v>
      </c>
      <c r="AX266" s="74"/>
      <c r="AY266" s="74">
        <f t="shared" si="46"/>
        <v>4.5</v>
      </c>
      <c r="AZ266" s="74"/>
      <c r="BA266" s="99">
        <f t="shared" si="34"/>
        <v>75.403190964244871</v>
      </c>
      <c r="BB266" s="99"/>
      <c r="BC266" s="99"/>
      <c r="BD266" s="99">
        <f t="shared" si="35"/>
        <v>75.403190964244871</v>
      </c>
      <c r="BE266" s="99"/>
      <c r="BF266" s="100"/>
    </row>
    <row r="267" spans="2:58" x14ac:dyDescent="0.25">
      <c r="B267" s="20"/>
      <c r="C267" s="73">
        <v>2</v>
      </c>
      <c r="D267" s="73"/>
      <c r="E267" s="73" t="s">
        <v>170</v>
      </c>
      <c r="F267" s="73"/>
      <c r="G267" s="47">
        <v>1</v>
      </c>
      <c r="H267" s="47"/>
      <c r="I267" s="74">
        <f t="shared" si="36"/>
        <v>2.5</v>
      </c>
      <c r="J267" s="74"/>
      <c r="K267" s="75" t="s">
        <v>201</v>
      </c>
      <c r="L267" s="76"/>
      <c r="M267" s="77">
        <f t="shared" si="37"/>
        <v>11.774646040515654</v>
      </c>
      <c r="N267" s="78"/>
      <c r="O267" s="75" t="s">
        <v>202</v>
      </c>
      <c r="P267" s="76"/>
      <c r="Q267" s="77">
        <f t="shared" si="38"/>
        <v>13.089711004784688</v>
      </c>
      <c r="R267" s="78"/>
      <c r="S267" s="75" t="s">
        <v>194</v>
      </c>
      <c r="T267" s="76"/>
      <c r="U267" s="77">
        <f t="shared" si="39"/>
        <v>13.089711004784688</v>
      </c>
      <c r="V267" s="78"/>
      <c r="W267" s="75" t="s">
        <v>193</v>
      </c>
      <c r="X267" s="76"/>
      <c r="Y267" s="77">
        <f t="shared" si="40"/>
        <v>11.774646040515654</v>
      </c>
      <c r="Z267" s="78"/>
      <c r="AA267" s="74">
        <f t="shared" si="27"/>
        <v>9.9457428181201362</v>
      </c>
      <c r="AB267" s="74"/>
      <c r="AC267" s="74">
        <f t="shared" si="28"/>
        <v>0.83257633866298708</v>
      </c>
      <c r="AD267" s="74"/>
      <c r="AE267" s="74">
        <f t="shared" si="29"/>
        <v>2.0814408466574679</v>
      </c>
      <c r="AF267" s="74"/>
      <c r="AG267" s="42">
        <f t="shared" si="30"/>
        <v>2.0814408466574679</v>
      </c>
      <c r="AH267" s="43"/>
      <c r="AI267" s="74">
        <f t="shared" si="41"/>
        <v>3.0223515274021114E-2</v>
      </c>
      <c r="AJ267" s="74"/>
      <c r="AK267" s="95">
        <f t="shared" si="42"/>
        <v>1315.2</v>
      </c>
      <c r="AL267" s="95"/>
      <c r="AM267" s="74">
        <f t="shared" si="31"/>
        <v>39.749967288392568</v>
      </c>
      <c r="AN267" s="74"/>
      <c r="AO267" s="98">
        <f t="shared" si="43"/>
        <v>0.5</v>
      </c>
      <c r="AP267" s="78"/>
      <c r="AQ267" s="74">
        <f t="shared" si="32"/>
        <v>0</v>
      </c>
      <c r="AR267" s="74"/>
      <c r="AS267" s="74">
        <f t="shared" si="44"/>
        <v>0</v>
      </c>
      <c r="AT267" s="74"/>
      <c r="AU267" s="74">
        <f t="shared" si="45"/>
        <v>0</v>
      </c>
      <c r="AV267" s="74"/>
      <c r="AW267" s="74">
        <f t="shared" si="33"/>
        <v>0.5</v>
      </c>
      <c r="AX267" s="74"/>
      <c r="AY267" s="74">
        <f t="shared" si="46"/>
        <v>4.5</v>
      </c>
      <c r="AZ267" s="74"/>
      <c r="BA267" s="99">
        <f t="shared" si="34"/>
        <v>89.437426398883275</v>
      </c>
      <c r="BB267" s="99"/>
      <c r="BC267" s="99"/>
      <c r="BD267" s="99">
        <f t="shared" si="35"/>
        <v>89.437426398883275</v>
      </c>
      <c r="BE267" s="99"/>
      <c r="BF267" s="100"/>
    </row>
    <row r="268" spans="2:58" x14ac:dyDescent="0.25">
      <c r="B268" s="20"/>
      <c r="C268" s="73">
        <v>2</v>
      </c>
      <c r="D268" s="73"/>
      <c r="E268" s="73" t="s">
        <v>171</v>
      </c>
      <c r="F268" s="73"/>
      <c r="G268" s="47">
        <v>1</v>
      </c>
      <c r="H268" s="47"/>
      <c r="I268" s="74">
        <f t="shared" si="36"/>
        <v>2.5</v>
      </c>
      <c r="J268" s="74"/>
      <c r="K268" s="75" t="s">
        <v>202</v>
      </c>
      <c r="L268" s="76"/>
      <c r="M268" s="77">
        <f t="shared" si="37"/>
        <v>13.089711004784688</v>
      </c>
      <c r="N268" s="78"/>
      <c r="O268" s="75" t="s">
        <v>203</v>
      </c>
      <c r="P268" s="76"/>
      <c r="Q268" s="77">
        <f t="shared" si="38"/>
        <v>11.774646040515654</v>
      </c>
      <c r="R268" s="78"/>
      <c r="S268" s="75" t="s">
        <v>195</v>
      </c>
      <c r="T268" s="76"/>
      <c r="U268" s="77">
        <f t="shared" si="39"/>
        <v>11.774646040515654</v>
      </c>
      <c r="V268" s="78"/>
      <c r="W268" s="75" t="s">
        <v>194</v>
      </c>
      <c r="X268" s="76"/>
      <c r="Y268" s="77">
        <f t="shared" si="40"/>
        <v>13.089711004784688</v>
      </c>
      <c r="Z268" s="78"/>
      <c r="AA268" s="74">
        <f t="shared" si="27"/>
        <v>9.9457428181201362</v>
      </c>
      <c r="AB268" s="74"/>
      <c r="AC268" s="74">
        <f t="shared" si="28"/>
        <v>0.83257633866298708</v>
      </c>
      <c r="AD268" s="74"/>
      <c r="AE268" s="74">
        <f t="shared" si="29"/>
        <v>2.0814408466574679</v>
      </c>
      <c r="AF268" s="74"/>
      <c r="AG268" s="42">
        <f t="shared" si="30"/>
        <v>2.0814408466574679</v>
      </c>
      <c r="AH268" s="43"/>
      <c r="AI268" s="74">
        <f t="shared" si="41"/>
        <v>3.0223515274021114E-2</v>
      </c>
      <c r="AJ268" s="74"/>
      <c r="AK268" s="95">
        <f t="shared" si="42"/>
        <v>1315.2</v>
      </c>
      <c r="AL268" s="95"/>
      <c r="AM268" s="74">
        <f t="shared" si="31"/>
        <v>39.749967288392568</v>
      </c>
      <c r="AN268" s="74"/>
      <c r="AO268" s="98">
        <f t="shared" si="43"/>
        <v>0.5</v>
      </c>
      <c r="AP268" s="78"/>
      <c r="AQ268" s="74">
        <f t="shared" si="32"/>
        <v>0</v>
      </c>
      <c r="AR268" s="74"/>
      <c r="AS268" s="74">
        <f t="shared" si="44"/>
        <v>0</v>
      </c>
      <c r="AT268" s="74"/>
      <c r="AU268" s="74">
        <f t="shared" si="45"/>
        <v>0</v>
      </c>
      <c r="AV268" s="74"/>
      <c r="AW268" s="74">
        <f t="shared" si="33"/>
        <v>0.5</v>
      </c>
      <c r="AX268" s="74"/>
      <c r="AY268" s="74">
        <f t="shared" si="46"/>
        <v>4.5</v>
      </c>
      <c r="AZ268" s="74"/>
      <c r="BA268" s="99">
        <f t="shared" si="34"/>
        <v>89.437426398883275</v>
      </c>
      <c r="BB268" s="99"/>
      <c r="BC268" s="99"/>
      <c r="BD268" s="99">
        <f t="shared" si="35"/>
        <v>89.437426398883275</v>
      </c>
      <c r="BE268" s="99"/>
      <c r="BF268" s="100"/>
    </row>
    <row r="269" spans="2:58" x14ac:dyDescent="0.25">
      <c r="B269" s="20"/>
      <c r="C269" s="73">
        <v>2</v>
      </c>
      <c r="D269" s="73"/>
      <c r="E269" s="73" t="s">
        <v>172</v>
      </c>
      <c r="F269" s="73"/>
      <c r="G269" s="47">
        <v>1</v>
      </c>
      <c r="H269" s="47"/>
      <c r="I269" s="74">
        <f t="shared" si="36"/>
        <v>2.5</v>
      </c>
      <c r="J269" s="74"/>
      <c r="K269" s="75" t="s">
        <v>203</v>
      </c>
      <c r="L269" s="76"/>
      <c r="M269" s="77">
        <f t="shared" si="37"/>
        <v>11.774646040515654</v>
      </c>
      <c r="N269" s="78"/>
      <c r="O269" s="75"/>
      <c r="P269" s="76"/>
      <c r="Q269" s="77">
        <f t="shared" si="38"/>
        <v>0</v>
      </c>
      <c r="R269" s="78"/>
      <c r="S269" s="75"/>
      <c r="T269" s="76"/>
      <c r="U269" s="77">
        <f t="shared" si="39"/>
        <v>0</v>
      </c>
      <c r="V269" s="78"/>
      <c r="W269" s="75" t="s">
        <v>195</v>
      </c>
      <c r="X269" s="76"/>
      <c r="Y269" s="77">
        <f t="shared" si="40"/>
        <v>11.774646040515654</v>
      </c>
      <c r="Z269" s="78"/>
      <c r="AA269" s="74">
        <f t="shared" si="27"/>
        <v>4.7098584162062611</v>
      </c>
      <c r="AB269" s="74"/>
      <c r="AC269" s="74">
        <f t="shared" si="28"/>
        <v>0.70193111747791614</v>
      </c>
      <c r="AD269" s="74"/>
      <c r="AE269" s="74">
        <f t="shared" si="29"/>
        <v>1.7548277936947905</v>
      </c>
      <c r="AF269" s="74"/>
      <c r="AG269" s="42">
        <f t="shared" si="30"/>
        <v>1.7548277936947905</v>
      </c>
      <c r="AH269" s="43"/>
      <c r="AI269" s="74">
        <f t="shared" si="41"/>
        <v>2.5480937741364174E-2</v>
      </c>
      <c r="AJ269" s="74"/>
      <c r="AK269" s="95">
        <f t="shared" si="42"/>
        <v>1315.2</v>
      </c>
      <c r="AL269" s="95"/>
      <c r="AM269" s="74">
        <f t="shared" si="31"/>
        <v>33.512529317442166</v>
      </c>
      <c r="AN269" s="74"/>
      <c r="AO269" s="98">
        <f t="shared" si="43"/>
        <v>0.5</v>
      </c>
      <c r="AP269" s="78"/>
      <c r="AQ269" s="74">
        <f t="shared" si="32"/>
        <v>0</v>
      </c>
      <c r="AR269" s="74"/>
      <c r="AS269" s="74">
        <f t="shared" si="44"/>
        <v>0</v>
      </c>
      <c r="AT269" s="74"/>
      <c r="AU269" s="74">
        <f t="shared" si="45"/>
        <v>0</v>
      </c>
      <c r="AV269" s="74"/>
      <c r="AW269" s="74">
        <f t="shared" si="33"/>
        <v>0.5</v>
      </c>
      <c r="AX269" s="74"/>
      <c r="AY269" s="74">
        <f t="shared" si="46"/>
        <v>4.5</v>
      </c>
      <c r="AZ269" s="74"/>
      <c r="BA269" s="99">
        <f t="shared" si="34"/>
        <v>75.403190964244871</v>
      </c>
      <c r="BB269" s="99"/>
      <c r="BC269" s="99"/>
      <c r="BD269" s="99">
        <f t="shared" si="35"/>
        <v>75.403190964244871</v>
      </c>
      <c r="BE269" s="99"/>
      <c r="BF269" s="100"/>
    </row>
    <row r="270" spans="2:58" x14ac:dyDescent="0.25">
      <c r="B270" s="20"/>
      <c r="C270" s="73">
        <v>2</v>
      </c>
      <c r="D270" s="73"/>
      <c r="E270" s="73" t="s">
        <v>173</v>
      </c>
      <c r="F270" s="73"/>
      <c r="G270" s="47">
        <v>1</v>
      </c>
      <c r="H270" s="47"/>
      <c r="I270" s="74">
        <f t="shared" si="36"/>
        <v>2.5</v>
      </c>
      <c r="J270" s="74"/>
      <c r="K270" s="75" t="s">
        <v>204</v>
      </c>
      <c r="L270" s="76"/>
      <c r="M270" s="77">
        <f t="shared" si="37"/>
        <v>11.774646040515654</v>
      </c>
      <c r="N270" s="78"/>
      <c r="O270" s="75"/>
      <c r="P270" s="76"/>
      <c r="Q270" s="77">
        <f t="shared" si="38"/>
        <v>0</v>
      </c>
      <c r="R270" s="78"/>
      <c r="S270" s="75"/>
      <c r="T270" s="76"/>
      <c r="U270" s="77">
        <f t="shared" si="39"/>
        <v>0</v>
      </c>
      <c r="V270" s="78"/>
      <c r="W270" s="75" t="s">
        <v>196</v>
      </c>
      <c r="X270" s="76"/>
      <c r="Y270" s="77">
        <f t="shared" si="40"/>
        <v>11.774646040515654</v>
      </c>
      <c r="Z270" s="78"/>
      <c r="AA270" s="74">
        <f t="shared" si="27"/>
        <v>4.7098584162062611</v>
      </c>
      <c r="AB270" s="74"/>
      <c r="AC270" s="74">
        <f t="shared" si="28"/>
        <v>0.70193111747791614</v>
      </c>
      <c r="AD270" s="74"/>
      <c r="AE270" s="74">
        <f t="shared" si="29"/>
        <v>1.7548277936947905</v>
      </c>
      <c r="AF270" s="74"/>
      <c r="AG270" s="42">
        <f t="shared" si="30"/>
        <v>1.7548277936947905</v>
      </c>
      <c r="AH270" s="43"/>
      <c r="AI270" s="74">
        <f t="shared" si="41"/>
        <v>2.5480937741364174E-2</v>
      </c>
      <c r="AJ270" s="74"/>
      <c r="AK270" s="95">
        <f t="shared" si="42"/>
        <v>1315.2</v>
      </c>
      <c r="AL270" s="95"/>
      <c r="AM270" s="74">
        <f t="shared" si="31"/>
        <v>33.512529317442166</v>
      </c>
      <c r="AN270" s="74"/>
      <c r="AO270" s="98">
        <f t="shared" si="43"/>
        <v>0.5</v>
      </c>
      <c r="AP270" s="78"/>
      <c r="AQ270" s="74">
        <f t="shared" si="32"/>
        <v>0</v>
      </c>
      <c r="AR270" s="74"/>
      <c r="AS270" s="74">
        <f t="shared" si="44"/>
        <v>0</v>
      </c>
      <c r="AT270" s="74"/>
      <c r="AU270" s="74">
        <f t="shared" si="45"/>
        <v>0</v>
      </c>
      <c r="AV270" s="74"/>
      <c r="AW270" s="74">
        <f t="shared" si="33"/>
        <v>0.5</v>
      </c>
      <c r="AX270" s="74"/>
      <c r="AY270" s="74">
        <f t="shared" si="46"/>
        <v>4.5</v>
      </c>
      <c r="AZ270" s="74"/>
      <c r="BA270" s="99">
        <f t="shared" si="34"/>
        <v>75.403190964244871</v>
      </c>
      <c r="BB270" s="99"/>
      <c r="BC270" s="99"/>
      <c r="BD270" s="99">
        <f t="shared" si="35"/>
        <v>75.403190964244871</v>
      </c>
      <c r="BE270" s="99"/>
      <c r="BF270" s="100"/>
    </row>
    <row r="271" spans="2:58" x14ac:dyDescent="0.25">
      <c r="B271" s="20"/>
      <c r="C271" s="73">
        <v>2</v>
      </c>
      <c r="D271" s="73"/>
      <c r="E271" s="73" t="s">
        <v>174</v>
      </c>
      <c r="F271" s="73"/>
      <c r="G271" s="47">
        <v>1</v>
      </c>
      <c r="H271" s="47"/>
      <c r="I271" s="74">
        <f t="shared" si="36"/>
        <v>2.5</v>
      </c>
      <c r="J271" s="74"/>
      <c r="K271" s="75" t="s">
        <v>204</v>
      </c>
      <c r="L271" s="76"/>
      <c r="M271" s="77">
        <f t="shared" si="37"/>
        <v>11.774646040515654</v>
      </c>
      <c r="N271" s="78"/>
      <c r="O271" s="75" t="s">
        <v>205</v>
      </c>
      <c r="P271" s="76"/>
      <c r="Q271" s="77">
        <f t="shared" si="38"/>
        <v>13.089711004784688</v>
      </c>
      <c r="R271" s="78"/>
      <c r="S271" s="75" t="s">
        <v>197</v>
      </c>
      <c r="T271" s="76"/>
      <c r="U271" s="77">
        <f t="shared" si="39"/>
        <v>13.089711004784688</v>
      </c>
      <c r="V271" s="78"/>
      <c r="W271" s="75" t="s">
        <v>196</v>
      </c>
      <c r="X271" s="76"/>
      <c r="Y271" s="77">
        <f t="shared" si="40"/>
        <v>11.774646040515654</v>
      </c>
      <c r="Z271" s="78"/>
      <c r="AA271" s="74">
        <f t="shared" si="27"/>
        <v>9.9457428181201362</v>
      </c>
      <c r="AB271" s="74"/>
      <c r="AC271" s="74">
        <f t="shared" si="28"/>
        <v>0.83257633866298708</v>
      </c>
      <c r="AD271" s="74"/>
      <c r="AE271" s="74">
        <f t="shared" si="29"/>
        <v>2.0814408466574679</v>
      </c>
      <c r="AF271" s="74"/>
      <c r="AG271" s="42">
        <f t="shared" si="30"/>
        <v>2.0814408466574679</v>
      </c>
      <c r="AH271" s="43"/>
      <c r="AI271" s="74">
        <f t="shared" si="41"/>
        <v>3.0223515274021114E-2</v>
      </c>
      <c r="AJ271" s="74"/>
      <c r="AK271" s="95">
        <f t="shared" si="42"/>
        <v>1315.2</v>
      </c>
      <c r="AL271" s="95"/>
      <c r="AM271" s="74">
        <f t="shared" si="31"/>
        <v>39.749967288392568</v>
      </c>
      <c r="AN271" s="74"/>
      <c r="AO271" s="98">
        <f t="shared" si="43"/>
        <v>0.5</v>
      </c>
      <c r="AP271" s="78"/>
      <c r="AQ271" s="74">
        <f t="shared" si="32"/>
        <v>0</v>
      </c>
      <c r="AR271" s="74"/>
      <c r="AS271" s="74">
        <f t="shared" si="44"/>
        <v>0</v>
      </c>
      <c r="AT271" s="74"/>
      <c r="AU271" s="74">
        <f t="shared" si="45"/>
        <v>0</v>
      </c>
      <c r="AV271" s="74"/>
      <c r="AW271" s="74">
        <f t="shared" si="33"/>
        <v>0.5</v>
      </c>
      <c r="AX271" s="74"/>
      <c r="AY271" s="74">
        <f t="shared" si="46"/>
        <v>4.5</v>
      </c>
      <c r="AZ271" s="74"/>
      <c r="BA271" s="99">
        <f t="shared" si="34"/>
        <v>89.437426398883275</v>
      </c>
      <c r="BB271" s="99"/>
      <c r="BC271" s="99"/>
      <c r="BD271" s="99">
        <f t="shared" si="35"/>
        <v>89.437426398883275</v>
      </c>
      <c r="BE271" s="99"/>
      <c r="BF271" s="100"/>
    </row>
    <row r="272" spans="2:58" x14ac:dyDescent="0.25">
      <c r="B272" s="20"/>
      <c r="C272" s="73">
        <v>2</v>
      </c>
      <c r="D272" s="73"/>
      <c r="E272" s="73" t="s">
        <v>175</v>
      </c>
      <c r="F272" s="73"/>
      <c r="G272" s="47">
        <v>1</v>
      </c>
      <c r="H272" s="47"/>
      <c r="I272" s="74">
        <f t="shared" si="36"/>
        <v>2.5</v>
      </c>
      <c r="J272" s="74"/>
      <c r="K272" s="75" t="s">
        <v>205</v>
      </c>
      <c r="L272" s="76"/>
      <c r="M272" s="77">
        <f t="shared" si="37"/>
        <v>13.089711004784688</v>
      </c>
      <c r="N272" s="78"/>
      <c r="O272" s="75" t="s">
        <v>206</v>
      </c>
      <c r="P272" s="76"/>
      <c r="Q272" s="77">
        <f t="shared" si="38"/>
        <v>11.774646040515654</v>
      </c>
      <c r="R272" s="78"/>
      <c r="S272" s="75" t="s">
        <v>198</v>
      </c>
      <c r="T272" s="76"/>
      <c r="U272" s="77">
        <f t="shared" si="39"/>
        <v>11.774646040515654</v>
      </c>
      <c r="V272" s="78"/>
      <c r="W272" s="75" t="s">
        <v>197</v>
      </c>
      <c r="X272" s="76"/>
      <c r="Y272" s="77">
        <f t="shared" si="40"/>
        <v>13.089711004784688</v>
      </c>
      <c r="Z272" s="78"/>
      <c r="AA272" s="74">
        <f t="shared" si="27"/>
        <v>9.9457428181201362</v>
      </c>
      <c r="AB272" s="74"/>
      <c r="AC272" s="74">
        <f t="shared" si="28"/>
        <v>0.83257633866298708</v>
      </c>
      <c r="AD272" s="74"/>
      <c r="AE272" s="74">
        <f t="shared" si="29"/>
        <v>2.0814408466574679</v>
      </c>
      <c r="AF272" s="74"/>
      <c r="AG272" s="42">
        <f t="shared" si="30"/>
        <v>2.0814408466574679</v>
      </c>
      <c r="AH272" s="43"/>
      <c r="AI272" s="74">
        <f t="shared" si="41"/>
        <v>3.0223515274021114E-2</v>
      </c>
      <c r="AJ272" s="74"/>
      <c r="AK272" s="95">
        <f t="shared" si="42"/>
        <v>1315.2</v>
      </c>
      <c r="AL272" s="95"/>
      <c r="AM272" s="74">
        <f t="shared" si="31"/>
        <v>39.749967288392568</v>
      </c>
      <c r="AN272" s="74"/>
      <c r="AO272" s="98">
        <f t="shared" si="43"/>
        <v>0.5</v>
      </c>
      <c r="AP272" s="78"/>
      <c r="AQ272" s="74">
        <f t="shared" si="32"/>
        <v>0</v>
      </c>
      <c r="AR272" s="74"/>
      <c r="AS272" s="74">
        <f t="shared" si="44"/>
        <v>0</v>
      </c>
      <c r="AT272" s="74"/>
      <c r="AU272" s="74">
        <f t="shared" si="45"/>
        <v>0</v>
      </c>
      <c r="AV272" s="74"/>
      <c r="AW272" s="74">
        <f t="shared" si="33"/>
        <v>0.5</v>
      </c>
      <c r="AX272" s="74"/>
      <c r="AY272" s="74">
        <f t="shared" si="46"/>
        <v>4.5</v>
      </c>
      <c r="AZ272" s="74"/>
      <c r="BA272" s="99">
        <f t="shared" si="34"/>
        <v>89.437426398883275</v>
      </c>
      <c r="BB272" s="99"/>
      <c r="BC272" s="99"/>
      <c r="BD272" s="99">
        <f t="shared" si="35"/>
        <v>89.437426398883275</v>
      </c>
      <c r="BE272" s="99"/>
      <c r="BF272" s="100"/>
    </row>
    <row r="273" spans="2:58" x14ac:dyDescent="0.25">
      <c r="B273" s="20"/>
      <c r="C273" s="73">
        <v>2</v>
      </c>
      <c r="D273" s="73"/>
      <c r="E273" s="73" t="s">
        <v>176</v>
      </c>
      <c r="F273" s="73"/>
      <c r="G273" s="47">
        <v>1</v>
      </c>
      <c r="H273" s="47"/>
      <c r="I273" s="74">
        <f t="shared" si="36"/>
        <v>2.5</v>
      </c>
      <c r="J273" s="74"/>
      <c r="K273" s="75" t="s">
        <v>206</v>
      </c>
      <c r="L273" s="76"/>
      <c r="M273" s="77">
        <f t="shared" si="37"/>
        <v>11.774646040515654</v>
      </c>
      <c r="N273" s="78"/>
      <c r="O273" s="75"/>
      <c r="P273" s="76"/>
      <c r="Q273" s="77">
        <f t="shared" si="38"/>
        <v>0</v>
      </c>
      <c r="R273" s="78"/>
      <c r="S273" s="75"/>
      <c r="T273" s="76"/>
      <c r="U273" s="77">
        <f t="shared" si="39"/>
        <v>0</v>
      </c>
      <c r="V273" s="78"/>
      <c r="W273" s="75" t="s">
        <v>198</v>
      </c>
      <c r="X273" s="76"/>
      <c r="Y273" s="77">
        <f t="shared" si="40"/>
        <v>11.774646040515654</v>
      </c>
      <c r="Z273" s="78"/>
      <c r="AA273" s="74">
        <f t="shared" si="27"/>
        <v>4.7098584162062611</v>
      </c>
      <c r="AB273" s="74"/>
      <c r="AC273" s="74">
        <f t="shared" si="28"/>
        <v>0.70193111747791614</v>
      </c>
      <c r="AD273" s="74"/>
      <c r="AE273" s="74">
        <f t="shared" si="29"/>
        <v>1.7548277936947905</v>
      </c>
      <c r="AF273" s="74"/>
      <c r="AG273" s="42">
        <f t="shared" si="30"/>
        <v>1.7548277936947905</v>
      </c>
      <c r="AH273" s="43"/>
      <c r="AI273" s="74">
        <f t="shared" si="41"/>
        <v>2.5480937741364174E-2</v>
      </c>
      <c r="AJ273" s="74"/>
      <c r="AK273" s="95">
        <f t="shared" si="42"/>
        <v>1315.2</v>
      </c>
      <c r="AL273" s="95"/>
      <c r="AM273" s="74">
        <f t="shared" si="31"/>
        <v>33.512529317442166</v>
      </c>
      <c r="AN273" s="74"/>
      <c r="AO273" s="98">
        <f t="shared" si="43"/>
        <v>0.5</v>
      </c>
      <c r="AP273" s="78"/>
      <c r="AQ273" s="74">
        <f t="shared" si="32"/>
        <v>0</v>
      </c>
      <c r="AR273" s="74"/>
      <c r="AS273" s="74">
        <f t="shared" si="44"/>
        <v>0</v>
      </c>
      <c r="AT273" s="74"/>
      <c r="AU273" s="74">
        <f t="shared" si="45"/>
        <v>0</v>
      </c>
      <c r="AV273" s="74"/>
      <c r="AW273" s="74">
        <f t="shared" si="33"/>
        <v>0.5</v>
      </c>
      <c r="AX273" s="74"/>
      <c r="AY273" s="74">
        <f t="shared" si="46"/>
        <v>4.5</v>
      </c>
      <c r="AZ273" s="74"/>
      <c r="BA273" s="99">
        <f t="shared" si="34"/>
        <v>75.403190964244871</v>
      </c>
      <c r="BB273" s="99"/>
      <c r="BC273" s="99"/>
      <c r="BD273" s="99">
        <f t="shared" si="35"/>
        <v>75.403190964244871</v>
      </c>
      <c r="BE273" s="99"/>
      <c r="BF273" s="100"/>
    </row>
    <row r="274" spans="2:58" x14ac:dyDescent="0.25">
      <c r="B274" s="20"/>
      <c r="C274" s="73">
        <v>3</v>
      </c>
      <c r="D274" s="73"/>
      <c r="E274" s="73" t="s">
        <v>60</v>
      </c>
      <c r="F274" s="73"/>
      <c r="G274" s="47">
        <v>1</v>
      </c>
      <c r="H274" s="47"/>
      <c r="I274" s="74">
        <f t="shared" si="36"/>
        <v>4.4444444444444446</v>
      </c>
      <c r="J274" s="74"/>
      <c r="K274" s="93" t="s">
        <v>70</v>
      </c>
      <c r="L274" s="94"/>
      <c r="M274" s="77">
        <f t="shared" si="37"/>
        <v>6.904722046030173</v>
      </c>
      <c r="N274" s="78"/>
      <c r="O274" s="75"/>
      <c r="P274" s="76"/>
      <c r="Q274" s="77">
        <f t="shared" si="38"/>
        <v>0</v>
      </c>
      <c r="R274" s="78"/>
      <c r="S274" s="75"/>
      <c r="T274" s="76"/>
      <c r="U274" s="77">
        <f t="shared" si="39"/>
        <v>0</v>
      </c>
      <c r="V274" s="78"/>
      <c r="W274" s="93" t="s">
        <v>92</v>
      </c>
      <c r="X274" s="94"/>
      <c r="Y274" s="77">
        <f t="shared" si="40"/>
        <v>11.774646040515654</v>
      </c>
      <c r="Z274" s="78"/>
      <c r="AA274" s="74">
        <f t="shared" si="27"/>
        <v>2.1014289097364056</v>
      </c>
      <c r="AB274" s="74"/>
      <c r="AC274" s="74">
        <f t="shared" si="28"/>
        <v>0.51236506982915431</v>
      </c>
      <c r="AD274" s="74"/>
      <c r="AE274" s="74">
        <f t="shared" si="29"/>
        <v>2.2771780881295749</v>
      </c>
      <c r="AF274" s="74"/>
      <c r="AG274" s="42">
        <f t="shared" si="30"/>
        <v>2.2771780881295749</v>
      </c>
      <c r="AH274" s="43"/>
      <c r="AI274" s="74">
        <f t="shared" si="41"/>
        <v>4.69627216253218E-2</v>
      </c>
      <c r="AJ274" s="74"/>
      <c r="AK274" s="95">
        <f t="shared" si="42"/>
        <v>627.70000000000005</v>
      </c>
      <c r="AL274" s="95"/>
      <c r="AM274" s="74">
        <f t="shared" si="31"/>
        <v>29.478500364214497</v>
      </c>
      <c r="AN274" s="74"/>
      <c r="AO274" s="98">
        <f t="shared" si="43"/>
        <v>0.45</v>
      </c>
      <c r="AP274" s="78"/>
      <c r="AQ274" s="74">
        <f t="shared" si="32"/>
        <v>0.05</v>
      </c>
      <c r="AR274" s="74"/>
      <c r="AS274" s="74">
        <f t="shared" si="44"/>
        <v>0</v>
      </c>
      <c r="AT274" s="74"/>
      <c r="AU274" s="74">
        <f t="shared" si="45"/>
        <v>0</v>
      </c>
      <c r="AV274" s="74"/>
      <c r="AW274" s="74">
        <f t="shared" si="33"/>
        <v>0.5</v>
      </c>
      <c r="AX274" s="74"/>
      <c r="AY274" s="74">
        <f t="shared" si="46"/>
        <v>3</v>
      </c>
      <c r="AZ274" s="74"/>
      <c r="BA274" s="99">
        <f t="shared" si="34"/>
        <v>44.217750546321746</v>
      </c>
      <c r="BB274" s="99"/>
      <c r="BC274" s="99"/>
      <c r="BD274" s="99">
        <f t="shared" si="35"/>
        <v>44.217750546321746</v>
      </c>
      <c r="BE274" s="99"/>
      <c r="BF274" s="100"/>
    </row>
    <row r="275" spans="2:58" x14ac:dyDescent="0.25">
      <c r="B275" s="20"/>
      <c r="C275" s="73">
        <v>3</v>
      </c>
      <c r="D275" s="73"/>
      <c r="E275" s="73" t="s">
        <v>61</v>
      </c>
      <c r="F275" s="73"/>
      <c r="G275" s="47">
        <v>1</v>
      </c>
      <c r="H275" s="47"/>
      <c r="I275" s="74">
        <f t="shared" si="36"/>
        <v>4.4444444444444446</v>
      </c>
      <c r="J275" s="74"/>
      <c r="K275" s="75" t="s">
        <v>70</v>
      </c>
      <c r="L275" s="76"/>
      <c r="M275" s="77">
        <f t="shared" si="37"/>
        <v>6.904722046030173</v>
      </c>
      <c r="N275" s="78"/>
      <c r="O275" s="75" t="s">
        <v>71</v>
      </c>
      <c r="P275" s="76"/>
      <c r="Q275" s="77">
        <f t="shared" si="38"/>
        <v>7.6374714497178262</v>
      </c>
      <c r="R275" s="78"/>
      <c r="S275" s="75" t="s">
        <v>97</v>
      </c>
      <c r="T275" s="76"/>
      <c r="U275" s="77">
        <f t="shared" si="39"/>
        <v>13.089711004784688</v>
      </c>
      <c r="V275" s="78"/>
      <c r="W275" s="75" t="s">
        <v>92</v>
      </c>
      <c r="X275" s="76"/>
      <c r="Y275" s="77">
        <f t="shared" si="40"/>
        <v>11.774646040515654</v>
      </c>
      <c r="Z275" s="78"/>
      <c r="AA275" s="74">
        <f t="shared" si="27"/>
        <v>4.4332369358679378</v>
      </c>
      <c r="AB275" s="74"/>
      <c r="AC275" s="74">
        <f t="shared" si="28"/>
        <v>0.68911451265704537</v>
      </c>
      <c r="AD275" s="74"/>
      <c r="AE275" s="74">
        <f t="shared" si="29"/>
        <v>3.0627311673646465</v>
      </c>
      <c r="AF275" s="74"/>
      <c r="AG275" s="42">
        <f t="shared" si="30"/>
        <v>3.0627311673646465</v>
      </c>
      <c r="AH275" s="43"/>
      <c r="AI275" s="74">
        <f t="shared" si="41"/>
        <v>6.316334764326012E-2</v>
      </c>
      <c r="AJ275" s="74"/>
      <c r="AK275" s="95">
        <f t="shared" si="42"/>
        <v>627.70000000000005</v>
      </c>
      <c r="AL275" s="95"/>
      <c r="AM275" s="74">
        <f t="shared" si="31"/>
        <v>39.647633315674383</v>
      </c>
      <c r="AN275" s="74"/>
      <c r="AO275" s="98">
        <f t="shared" si="43"/>
        <v>0.45</v>
      </c>
      <c r="AP275" s="78"/>
      <c r="AQ275" s="74">
        <f t="shared" si="32"/>
        <v>0.05</v>
      </c>
      <c r="AR275" s="74"/>
      <c r="AS275" s="74">
        <f t="shared" si="44"/>
        <v>0</v>
      </c>
      <c r="AT275" s="74"/>
      <c r="AU275" s="74">
        <f t="shared" si="45"/>
        <v>0</v>
      </c>
      <c r="AV275" s="74"/>
      <c r="AW275" s="74">
        <f t="shared" si="33"/>
        <v>0.5</v>
      </c>
      <c r="AX275" s="74"/>
      <c r="AY275" s="74">
        <f t="shared" si="46"/>
        <v>3</v>
      </c>
      <c r="AZ275" s="74"/>
      <c r="BA275" s="99">
        <f t="shared" si="34"/>
        <v>59.471449973511575</v>
      </c>
      <c r="BB275" s="99"/>
      <c r="BC275" s="99"/>
      <c r="BD275" s="99">
        <f t="shared" si="35"/>
        <v>59.471449973511575</v>
      </c>
      <c r="BE275" s="99"/>
      <c r="BF275" s="100"/>
    </row>
    <row r="276" spans="2:58" x14ac:dyDescent="0.25">
      <c r="B276" s="20"/>
      <c r="C276" s="73">
        <v>3</v>
      </c>
      <c r="D276" s="73"/>
      <c r="E276" s="73" t="s">
        <v>62</v>
      </c>
      <c r="F276" s="73"/>
      <c r="G276" s="47">
        <v>1</v>
      </c>
      <c r="H276" s="47"/>
      <c r="I276" s="74">
        <f t="shared" si="36"/>
        <v>4.4444444444444446</v>
      </c>
      <c r="J276" s="74"/>
      <c r="K276" s="75" t="s">
        <v>71</v>
      </c>
      <c r="L276" s="76"/>
      <c r="M276" s="77">
        <f t="shared" si="37"/>
        <v>7.6374714497178262</v>
      </c>
      <c r="N276" s="78"/>
      <c r="O276" s="75" t="s">
        <v>72</v>
      </c>
      <c r="P276" s="76"/>
      <c r="Q276" s="77">
        <f t="shared" si="38"/>
        <v>6.904722046030173</v>
      </c>
      <c r="R276" s="78"/>
      <c r="S276" s="75" t="s">
        <v>88</v>
      </c>
      <c r="T276" s="76"/>
      <c r="U276" s="77">
        <f t="shared" si="39"/>
        <v>11.774646040515654</v>
      </c>
      <c r="V276" s="78"/>
      <c r="W276" s="75" t="s">
        <v>97</v>
      </c>
      <c r="X276" s="76"/>
      <c r="Y276" s="77">
        <f t="shared" si="40"/>
        <v>13.089711004784688</v>
      </c>
      <c r="Z276" s="78"/>
      <c r="AA276" s="74">
        <f t="shared" si="27"/>
        <v>4.4332369358679378</v>
      </c>
      <c r="AB276" s="74"/>
      <c r="AC276" s="74">
        <f t="shared" si="28"/>
        <v>0.68911451265704537</v>
      </c>
      <c r="AD276" s="74"/>
      <c r="AE276" s="74">
        <f t="shared" si="29"/>
        <v>3.0627311673646465</v>
      </c>
      <c r="AF276" s="74"/>
      <c r="AG276" s="42">
        <f t="shared" si="30"/>
        <v>3.0627311673646465</v>
      </c>
      <c r="AH276" s="43"/>
      <c r="AI276" s="74">
        <f t="shared" si="41"/>
        <v>6.316334764326012E-2</v>
      </c>
      <c r="AJ276" s="74"/>
      <c r="AK276" s="95">
        <f t="shared" si="42"/>
        <v>627.70000000000005</v>
      </c>
      <c r="AL276" s="95"/>
      <c r="AM276" s="74">
        <f t="shared" si="31"/>
        <v>39.647633315674383</v>
      </c>
      <c r="AN276" s="74"/>
      <c r="AO276" s="98">
        <f t="shared" si="43"/>
        <v>0.45</v>
      </c>
      <c r="AP276" s="78"/>
      <c r="AQ276" s="74">
        <f t="shared" si="32"/>
        <v>0.05</v>
      </c>
      <c r="AR276" s="74"/>
      <c r="AS276" s="74">
        <f t="shared" si="44"/>
        <v>0</v>
      </c>
      <c r="AT276" s="74"/>
      <c r="AU276" s="74">
        <f t="shared" si="45"/>
        <v>0</v>
      </c>
      <c r="AV276" s="74"/>
      <c r="AW276" s="74">
        <f t="shared" si="33"/>
        <v>0.5</v>
      </c>
      <c r="AX276" s="74"/>
      <c r="AY276" s="74">
        <f t="shared" si="46"/>
        <v>3</v>
      </c>
      <c r="AZ276" s="74"/>
      <c r="BA276" s="99">
        <f t="shared" si="34"/>
        <v>59.471449973511575</v>
      </c>
      <c r="BB276" s="99"/>
      <c r="BC276" s="99"/>
      <c r="BD276" s="99">
        <f t="shared" si="35"/>
        <v>59.471449973511575</v>
      </c>
      <c r="BE276" s="99"/>
      <c r="BF276" s="100"/>
    </row>
    <row r="277" spans="2:58" x14ac:dyDescent="0.25">
      <c r="B277" s="20"/>
      <c r="C277" s="73">
        <v>3</v>
      </c>
      <c r="D277" s="73"/>
      <c r="E277" s="73" t="s">
        <v>63</v>
      </c>
      <c r="F277" s="73"/>
      <c r="G277" s="47">
        <v>1</v>
      </c>
      <c r="H277" s="47"/>
      <c r="I277" s="74">
        <f t="shared" si="36"/>
        <v>4.4444444444444446</v>
      </c>
      <c r="J277" s="74"/>
      <c r="K277" s="75" t="s">
        <v>72</v>
      </c>
      <c r="L277" s="76"/>
      <c r="M277" s="77">
        <f t="shared" si="37"/>
        <v>6.904722046030173</v>
      </c>
      <c r="N277" s="78"/>
      <c r="O277" s="75"/>
      <c r="P277" s="76"/>
      <c r="Q277" s="77">
        <f t="shared" si="38"/>
        <v>0</v>
      </c>
      <c r="R277" s="78"/>
      <c r="S277" s="75"/>
      <c r="T277" s="76"/>
      <c r="U277" s="77">
        <f t="shared" si="39"/>
        <v>0</v>
      </c>
      <c r="V277" s="78"/>
      <c r="W277" s="75" t="s">
        <v>88</v>
      </c>
      <c r="X277" s="76"/>
      <c r="Y277" s="77">
        <f t="shared" si="40"/>
        <v>11.774646040515654</v>
      </c>
      <c r="Z277" s="78"/>
      <c r="AA277" s="74">
        <f t="shared" si="27"/>
        <v>2.1014289097364056</v>
      </c>
      <c r="AB277" s="74"/>
      <c r="AC277" s="74">
        <f t="shared" si="28"/>
        <v>0.51236506982915431</v>
      </c>
      <c r="AD277" s="74"/>
      <c r="AE277" s="74">
        <f t="shared" si="29"/>
        <v>2.2771780881295749</v>
      </c>
      <c r="AF277" s="74"/>
      <c r="AG277" s="42">
        <f t="shared" si="30"/>
        <v>2.2771780881295749</v>
      </c>
      <c r="AH277" s="43"/>
      <c r="AI277" s="74">
        <f t="shared" si="41"/>
        <v>4.69627216253218E-2</v>
      </c>
      <c r="AJ277" s="74"/>
      <c r="AK277" s="95">
        <f t="shared" si="42"/>
        <v>627.70000000000005</v>
      </c>
      <c r="AL277" s="95"/>
      <c r="AM277" s="74">
        <f t="shared" si="31"/>
        <v>29.478500364214497</v>
      </c>
      <c r="AN277" s="74"/>
      <c r="AO277" s="98">
        <f t="shared" si="43"/>
        <v>0.45</v>
      </c>
      <c r="AP277" s="78"/>
      <c r="AQ277" s="74">
        <f t="shared" si="32"/>
        <v>0.05</v>
      </c>
      <c r="AR277" s="74"/>
      <c r="AS277" s="74">
        <f t="shared" si="44"/>
        <v>0</v>
      </c>
      <c r="AT277" s="74"/>
      <c r="AU277" s="74">
        <f t="shared" si="45"/>
        <v>0</v>
      </c>
      <c r="AV277" s="74"/>
      <c r="AW277" s="74">
        <f t="shared" si="33"/>
        <v>0.5</v>
      </c>
      <c r="AX277" s="74"/>
      <c r="AY277" s="74">
        <f t="shared" si="46"/>
        <v>3</v>
      </c>
      <c r="AZ277" s="74"/>
      <c r="BA277" s="99">
        <f t="shared" si="34"/>
        <v>44.217750546321746</v>
      </c>
      <c r="BB277" s="99"/>
      <c r="BC277" s="99"/>
      <c r="BD277" s="99">
        <f t="shared" si="35"/>
        <v>44.217750546321746</v>
      </c>
      <c r="BE277" s="99"/>
      <c r="BF277" s="100"/>
    </row>
    <row r="278" spans="2:58" x14ac:dyDescent="0.25">
      <c r="B278" s="20"/>
      <c r="C278" s="73">
        <v>3</v>
      </c>
      <c r="D278" s="73"/>
      <c r="E278" s="73" t="s">
        <v>64</v>
      </c>
      <c r="F278" s="73"/>
      <c r="G278" s="47">
        <v>1</v>
      </c>
      <c r="H278" s="47"/>
      <c r="I278" s="74">
        <f t="shared" si="36"/>
        <v>4.4444444444444446</v>
      </c>
      <c r="J278" s="74"/>
      <c r="K278" s="75" t="s">
        <v>73</v>
      </c>
      <c r="L278" s="76"/>
      <c r="M278" s="77">
        <f t="shared" si="37"/>
        <v>6.904722046030173</v>
      </c>
      <c r="N278" s="78"/>
      <c r="O278" s="75"/>
      <c r="P278" s="76"/>
      <c r="Q278" s="77">
        <f t="shared" si="38"/>
        <v>0</v>
      </c>
      <c r="R278" s="78"/>
      <c r="S278" s="75"/>
      <c r="T278" s="76"/>
      <c r="U278" s="77">
        <f t="shared" si="39"/>
        <v>0</v>
      </c>
      <c r="V278" s="78"/>
      <c r="W278" s="75" t="s">
        <v>95</v>
      </c>
      <c r="X278" s="76"/>
      <c r="Y278" s="77">
        <f t="shared" si="40"/>
        <v>11.774646040515654</v>
      </c>
      <c r="Z278" s="78"/>
      <c r="AA278" s="74">
        <f t="shared" si="27"/>
        <v>2.1014289097364056</v>
      </c>
      <c r="AB278" s="74"/>
      <c r="AC278" s="74">
        <f t="shared" si="28"/>
        <v>0.51236506982915431</v>
      </c>
      <c r="AD278" s="74"/>
      <c r="AE278" s="74">
        <f t="shared" si="29"/>
        <v>2.2771780881295749</v>
      </c>
      <c r="AF278" s="74"/>
      <c r="AG278" s="42">
        <f t="shared" si="30"/>
        <v>2.2771780881295749</v>
      </c>
      <c r="AH278" s="43"/>
      <c r="AI278" s="74">
        <f t="shared" si="41"/>
        <v>4.69627216253218E-2</v>
      </c>
      <c r="AJ278" s="74"/>
      <c r="AK278" s="95">
        <f t="shared" si="42"/>
        <v>627.70000000000005</v>
      </c>
      <c r="AL278" s="95"/>
      <c r="AM278" s="74">
        <f t="shared" si="31"/>
        <v>29.478500364214497</v>
      </c>
      <c r="AN278" s="74"/>
      <c r="AO278" s="98">
        <f t="shared" si="43"/>
        <v>0.45</v>
      </c>
      <c r="AP278" s="78"/>
      <c r="AQ278" s="74">
        <f t="shared" si="32"/>
        <v>0.05</v>
      </c>
      <c r="AR278" s="74"/>
      <c r="AS278" s="74">
        <f t="shared" si="44"/>
        <v>0</v>
      </c>
      <c r="AT278" s="74"/>
      <c r="AU278" s="74">
        <f t="shared" si="45"/>
        <v>0</v>
      </c>
      <c r="AV278" s="74"/>
      <c r="AW278" s="74">
        <f t="shared" si="33"/>
        <v>0.5</v>
      </c>
      <c r="AX278" s="74"/>
      <c r="AY278" s="74">
        <f t="shared" si="46"/>
        <v>3</v>
      </c>
      <c r="AZ278" s="74"/>
      <c r="BA278" s="99">
        <f t="shared" si="34"/>
        <v>44.217750546321746</v>
      </c>
      <c r="BB278" s="99"/>
      <c r="BC278" s="99"/>
      <c r="BD278" s="99">
        <f t="shared" si="35"/>
        <v>44.217750546321746</v>
      </c>
      <c r="BE278" s="99"/>
      <c r="BF278" s="100"/>
    </row>
    <row r="279" spans="2:58" x14ac:dyDescent="0.25">
      <c r="B279" s="20"/>
      <c r="C279" s="73">
        <v>3</v>
      </c>
      <c r="D279" s="73"/>
      <c r="E279" s="73" t="s">
        <v>65</v>
      </c>
      <c r="F279" s="73"/>
      <c r="G279" s="47">
        <v>1</v>
      </c>
      <c r="H279" s="47"/>
      <c r="I279" s="74">
        <f t="shared" si="36"/>
        <v>4.4444444444444446</v>
      </c>
      <c r="J279" s="74"/>
      <c r="K279" s="75" t="s">
        <v>73</v>
      </c>
      <c r="L279" s="76"/>
      <c r="M279" s="77">
        <f t="shared" si="37"/>
        <v>6.904722046030173</v>
      </c>
      <c r="N279" s="78"/>
      <c r="O279" s="75" t="s">
        <v>74</v>
      </c>
      <c r="P279" s="76"/>
      <c r="Q279" s="77">
        <f t="shared" si="38"/>
        <v>7.6374714497178262</v>
      </c>
      <c r="R279" s="78"/>
      <c r="S279" s="75" t="s">
        <v>93</v>
      </c>
      <c r="T279" s="76"/>
      <c r="U279" s="77">
        <f t="shared" si="39"/>
        <v>13.089711004784688</v>
      </c>
      <c r="V279" s="78"/>
      <c r="W279" s="75" t="s">
        <v>95</v>
      </c>
      <c r="X279" s="76"/>
      <c r="Y279" s="77">
        <f t="shared" si="40"/>
        <v>11.774646040515654</v>
      </c>
      <c r="Z279" s="78"/>
      <c r="AA279" s="74">
        <f t="shared" si="27"/>
        <v>4.4332369358679378</v>
      </c>
      <c r="AB279" s="74"/>
      <c r="AC279" s="74">
        <f t="shared" si="28"/>
        <v>0.68911451265704537</v>
      </c>
      <c r="AD279" s="74"/>
      <c r="AE279" s="74">
        <f t="shared" si="29"/>
        <v>3.0627311673646465</v>
      </c>
      <c r="AF279" s="74"/>
      <c r="AG279" s="42">
        <f t="shared" si="30"/>
        <v>3.0627311673646465</v>
      </c>
      <c r="AH279" s="43"/>
      <c r="AI279" s="74">
        <f t="shared" si="41"/>
        <v>6.316334764326012E-2</v>
      </c>
      <c r="AJ279" s="74"/>
      <c r="AK279" s="95">
        <f t="shared" si="42"/>
        <v>627.70000000000005</v>
      </c>
      <c r="AL279" s="95"/>
      <c r="AM279" s="74">
        <f t="shared" si="31"/>
        <v>39.647633315674383</v>
      </c>
      <c r="AN279" s="74"/>
      <c r="AO279" s="98">
        <f t="shared" si="43"/>
        <v>0.45</v>
      </c>
      <c r="AP279" s="78"/>
      <c r="AQ279" s="74">
        <f t="shared" si="32"/>
        <v>0.05</v>
      </c>
      <c r="AR279" s="74"/>
      <c r="AS279" s="74">
        <f t="shared" si="44"/>
        <v>0</v>
      </c>
      <c r="AT279" s="74"/>
      <c r="AU279" s="74">
        <f t="shared" si="45"/>
        <v>0</v>
      </c>
      <c r="AV279" s="74"/>
      <c r="AW279" s="74">
        <f t="shared" si="33"/>
        <v>0.5</v>
      </c>
      <c r="AX279" s="74"/>
      <c r="AY279" s="74">
        <f t="shared" si="46"/>
        <v>3</v>
      </c>
      <c r="AZ279" s="74"/>
      <c r="BA279" s="99">
        <f t="shared" si="34"/>
        <v>59.471449973511575</v>
      </c>
      <c r="BB279" s="99"/>
      <c r="BC279" s="99"/>
      <c r="BD279" s="99">
        <f t="shared" si="35"/>
        <v>59.471449973511575</v>
      </c>
      <c r="BE279" s="99"/>
      <c r="BF279" s="100"/>
    </row>
    <row r="280" spans="2:58" x14ac:dyDescent="0.25">
      <c r="B280" s="20"/>
      <c r="C280" s="73">
        <v>3</v>
      </c>
      <c r="D280" s="73"/>
      <c r="E280" s="73" t="s">
        <v>66</v>
      </c>
      <c r="F280" s="73"/>
      <c r="G280" s="47">
        <v>1</v>
      </c>
      <c r="H280" s="47"/>
      <c r="I280" s="74">
        <f t="shared" si="36"/>
        <v>4.4444444444444446</v>
      </c>
      <c r="J280" s="74"/>
      <c r="K280" s="75" t="s">
        <v>74</v>
      </c>
      <c r="L280" s="76"/>
      <c r="M280" s="77">
        <f t="shared" si="37"/>
        <v>7.6374714497178262</v>
      </c>
      <c r="N280" s="78"/>
      <c r="O280" s="75" t="s">
        <v>75</v>
      </c>
      <c r="P280" s="76"/>
      <c r="Q280" s="77">
        <f t="shared" si="38"/>
        <v>6.904722046030173</v>
      </c>
      <c r="R280" s="78"/>
      <c r="S280" s="75" t="s">
        <v>89</v>
      </c>
      <c r="T280" s="76"/>
      <c r="U280" s="77">
        <f t="shared" si="39"/>
        <v>11.774646040515654</v>
      </c>
      <c r="V280" s="78"/>
      <c r="W280" s="75" t="s">
        <v>93</v>
      </c>
      <c r="X280" s="76"/>
      <c r="Y280" s="77">
        <f t="shared" si="40"/>
        <v>13.089711004784688</v>
      </c>
      <c r="Z280" s="78"/>
      <c r="AA280" s="74">
        <f t="shared" si="27"/>
        <v>4.4332369358679378</v>
      </c>
      <c r="AB280" s="74"/>
      <c r="AC280" s="74">
        <f t="shared" si="28"/>
        <v>0.68911451265704537</v>
      </c>
      <c r="AD280" s="74"/>
      <c r="AE280" s="74">
        <f t="shared" si="29"/>
        <v>3.0627311673646465</v>
      </c>
      <c r="AF280" s="74"/>
      <c r="AG280" s="42">
        <f t="shared" si="30"/>
        <v>3.0627311673646465</v>
      </c>
      <c r="AH280" s="43"/>
      <c r="AI280" s="74">
        <f t="shared" si="41"/>
        <v>6.316334764326012E-2</v>
      </c>
      <c r="AJ280" s="74"/>
      <c r="AK280" s="95">
        <f t="shared" si="42"/>
        <v>627.70000000000005</v>
      </c>
      <c r="AL280" s="95"/>
      <c r="AM280" s="74">
        <f t="shared" si="31"/>
        <v>39.647633315674383</v>
      </c>
      <c r="AN280" s="74"/>
      <c r="AO280" s="98">
        <f t="shared" si="43"/>
        <v>0.45</v>
      </c>
      <c r="AP280" s="78"/>
      <c r="AQ280" s="74">
        <f t="shared" si="32"/>
        <v>0.05</v>
      </c>
      <c r="AR280" s="74"/>
      <c r="AS280" s="74">
        <f t="shared" si="44"/>
        <v>0</v>
      </c>
      <c r="AT280" s="74"/>
      <c r="AU280" s="74">
        <f t="shared" si="45"/>
        <v>0</v>
      </c>
      <c r="AV280" s="74"/>
      <c r="AW280" s="74">
        <f t="shared" si="33"/>
        <v>0.5</v>
      </c>
      <c r="AX280" s="74"/>
      <c r="AY280" s="74">
        <f t="shared" si="46"/>
        <v>3</v>
      </c>
      <c r="AZ280" s="74"/>
      <c r="BA280" s="99">
        <f t="shared" si="34"/>
        <v>59.471449973511575</v>
      </c>
      <c r="BB280" s="99"/>
      <c r="BC280" s="99"/>
      <c r="BD280" s="99">
        <f t="shared" si="35"/>
        <v>59.471449973511575</v>
      </c>
      <c r="BE280" s="99"/>
      <c r="BF280" s="100"/>
    </row>
    <row r="281" spans="2:58" x14ac:dyDescent="0.25">
      <c r="B281" s="20"/>
      <c r="C281" s="73">
        <v>3</v>
      </c>
      <c r="D281" s="73"/>
      <c r="E281" s="73" t="s">
        <v>67</v>
      </c>
      <c r="F281" s="73"/>
      <c r="G281" s="47">
        <v>1</v>
      </c>
      <c r="H281" s="47"/>
      <c r="I281" s="74">
        <f t="shared" si="36"/>
        <v>4.4444444444444446</v>
      </c>
      <c r="J281" s="74"/>
      <c r="K281" s="75" t="s">
        <v>75</v>
      </c>
      <c r="L281" s="76"/>
      <c r="M281" s="77">
        <f t="shared" si="37"/>
        <v>6.904722046030173</v>
      </c>
      <c r="N281" s="78"/>
      <c r="O281" s="75"/>
      <c r="P281" s="76"/>
      <c r="Q281" s="77">
        <f t="shared" si="38"/>
        <v>0</v>
      </c>
      <c r="R281" s="78"/>
      <c r="S281" s="75"/>
      <c r="T281" s="76"/>
      <c r="U281" s="77">
        <f t="shared" si="39"/>
        <v>0</v>
      </c>
      <c r="V281" s="78"/>
      <c r="W281" s="75" t="s">
        <v>89</v>
      </c>
      <c r="X281" s="76"/>
      <c r="Y281" s="77">
        <f t="shared" si="40"/>
        <v>11.774646040515654</v>
      </c>
      <c r="Z281" s="78"/>
      <c r="AA281" s="74">
        <f t="shared" si="27"/>
        <v>2.1014289097364056</v>
      </c>
      <c r="AB281" s="74"/>
      <c r="AC281" s="74">
        <f t="shared" si="28"/>
        <v>0.51236506982915431</v>
      </c>
      <c r="AD281" s="74"/>
      <c r="AE281" s="74">
        <f t="shared" si="29"/>
        <v>2.2771780881295749</v>
      </c>
      <c r="AF281" s="74"/>
      <c r="AG281" s="42">
        <f t="shared" si="30"/>
        <v>2.2771780881295749</v>
      </c>
      <c r="AH281" s="43"/>
      <c r="AI281" s="74">
        <f t="shared" si="41"/>
        <v>4.69627216253218E-2</v>
      </c>
      <c r="AJ281" s="74"/>
      <c r="AK281" s="95">
        <f t="shared" si="42"/>
        <v>627.70000000000005</v>
      </c>
      <c r="AL281" s="95"/>
      <c r="AM281" s="74">
        <f t="shared" si="31"/>
        <v>29.478500364214497</v>
      </c>
      <c r="AN281" s="74"/>
      <c r="AO281" s="98">
        <f t="shared" si="43"/>
        <v>0.45</v>
      </c>
      <c r="AP281" s="78"/>
      <c r="AQ281" s="74">
        <f t="shared" si="32"/>
        <v>0.05</v>
      </c>
      <c r="AR281" s="74"/>
      <c r="AS281" s="74">
        <f t="shared" si="44"/>
        <v>0</v>
      </c>
      <c r="AT281" s="74"/>
      <c r="AU281" s="74">
        <f t="shared" si="45"/>
        <v>0</v>
      </c>
      <c r="AV281" s="74"/>
      <c r="AW281" s="74">
        <f t="shared" si="33"/>
        <v>0.5</v>
      </c>
      <c r="AX281" s="74"/>
      <c r="AY281" s="74">
        <f t="shared" si="46"/>
        <v>3</v>
      </c>
      <c r="AZ281" s="74"/>
      <c r="BA281" s="99">
        <f t="shared" si="34"/>
        <v>44.217750546321746</v>
      </c>
      <c r="BB281" s="99"/>
      <c r="BC281" s="99"/>
      <c r="BD281" s="99">
        <f t="shared" si="35"/>
        <v>44.217750546321746</v>
      </c>
      <c r="BE281" s="99"/>
      <c r="BF281" s="100"/>
    </row>
    <row r="282" spans="2:58" x14ac:dyDescent="0.25">
      <c r="B282" s="20"/>
      <c r="C282" s="73">
        <v>3</v>
      </c>
      <c r="D282" s="73"/>
      <c r="E282" s="73" t="s">
        <v>68</v>
      </c>
      <c r="F282" s="73"/>
      <c r="G282" s="47">
        <v>1</v>
      </c>
      <c r="H282" s="47"/>
      <c r="I282" s="74">
        <f t="shared" si="36"/>
        <v>4.4444444444444446</v>
      </c>
      <c r="J282" s="74"/>
      <c r="K282" s="75" t="s">
        <v>76</v>
      </c>
      <c r="L282" s="76"/>
      <c r="M282" s="77">
        <f t="shared" si="37"/>
        <v>6.904722046030173</v>
      </c>
      <c r="N282" s="78"/>
      <c r="O282" s="75"/>
      <c r="P282" s="76"/>
      <c r="Q282" s="77">
        <f t="shared" si="38"/>
        <v>0</v>
      </c>
      <c r="R282" s="78"/>
      <c r="S282" s="75"/>
      <c r="T282" s="76"/>
      <c r="U282" s="77">
        <f t="shared" si="39"/>
        <v>0</v>
      </c>
      <c r="V282" s="78"/>
      <c r="W282" s="75" t="s">
        <v>94</v>
      </c>
      <c r="X282" s="76"/>
      <c r="Y282" s="77">
        <f t="shared" si="40"/>
        <v>11.774646040515654</v>
      </c>
      <c r="Z282" s="78"/>
      <c r="AA282" s="74">
        <f t="shared" si="27"/>
        <v>2.1014289097364056</v>
      </c>
      <c r="AB282" s="74"/>
      <c r="AC282" s="74">
        <f t="shared" si="28"/>
        <v>0.51236506982915431</v>
      </c>
      <c r="AD282" s="74"/>
      <c r="AE282" s="74">
        <f t="shared" si="29"/>
        <v>2.2771780881295749</v>
      </c>
      <c r="AF282" s="74"/>
      <c r="AG282" s="42">
        <f t="shared" si="30"/>
        <v>2.2771780881295749</v>
      </c>
      <c r="AH282" s="43"/>
      <c r="AI282" s="74">
        <f t="shared" si="41"/>
        <v>4.69627216253218E-2</v>
      </c>
      <c r="AJ282" s="74"/>
      <c r="AK282" s="95">
        <f t="shared" si="42"/>
        <v>627.70000000000005</v>
      </c>
      <c r="AL282" s="95"/>
      <c r="AM282" s="74">
        <f t="shared" si="31"/>
        <v>29.478500364214497</v>
      </c>
      <c r="AN282" s="74"/>
      <c r="AO282" s="98">
        <f t="shared" si="43"/>
        <v>0.45</v>
      </c>
      <c r="AP282" s="78"/>
      <c r="AQ282" s="74">
        <f t="shared" si="32"/>
        <v>0.05</v>
      </c>
      <c r="AR282" s="74"/>
      <c r="AS282" s="74">
        <f t="shared" si="44"/>
        <v>0</v>
      </c>
      <c r="AT282" s="74"/>
      <c r="AU282" s="74">
        <f t="shared" si="45"/>
        <v>0</v>
      </c>
      <c r="AV282" s="74"/>
      <c r="AW282" s="74">
        <f t="shared" si="33"/>
        <v>0.5</v>
      </c>
      <c r="AX282" s="74"/>
      <c r="AY282" s="74">
        <f t="shared" si="46"/>
        <v>3</v>
      </c>
      <c r="AZ282" s="74"/>
      <c r="BA282" s="99">
        <f t="shared" si="34"/>
        <v>44.217750546321746</v>
      </c>
      <c r="BB282" s="99"/>
      <c r="BC282" s="99"/>
      <c r="BD282" s="99">
        <f t="shared" si="35"/>
        <v>44.217750546321746</v>
      </c>
      <c r="BE282" s="99"/>
      <c r="BF282" s="100"/>
    </row>
    <row r="283" spans="2:58" x14ac:dyDescent="0.25">
      <c r="B283" s="20"/>
      <c r="C283" s="73">
        <v>3</v>
      </c>
      <c r="D283" s="73"/>
      <c r="E283" s="73" t="s">
        <v>69</v>
      </c>
      <c r="F283" s="73"/>
      <c r="G283" s="47">
        <v>1</v>
      </c>
      <c r="H283" s="47"/>
      <c r="I283" s="74">
        <f t="shared" si="36"/>
        <v>4.4444444444444446</v>
      </c>
      <c r="J283" s="74"/>
      <c r="K283" s="75" t="s">
        <v>76</v>
      </c>
      <c r="L283" s="76"/>
      <c r="M283" s="77">
        <f t="shared" si="37"/>
        <v>6.904722046030173</v>
      </c>
      <c r="N283" s="78"/>
      <c r="O283" s="75" t="s">
        <v>77</v>
      </c>
      <c r="P283" s="76"/>
      <c r="Q283" s="77">
        <f t="shared" si="38"/>
        <v>7.6374714497178262</v>
      </c>
      <c r="R283" s="78"/>
      <c r="S283" s="75" t="s">
        <v>90</v>
      </c>
      <c r="T283" s="76"/>
      <c r="U283" s="77">
        <f t="shared" si="39"/>
        <v>13.089711004784688</v>
      </c>
      <c r="V283" s="78"/>
      <c r="W283" s="75" t="s">
        <v>94</v>
      </c>
      <c r="X283" s="76"/>
      <c r="Y283" s="77">
        <f t="shared" si="40"/>
        <v>11.774646040515654</v>
      </c>
      <c r="Z283" s="78"/>
      <c r="AA283" s="74">
        <f t="shared" si="27"/>
        <v>4.4332369358679378</v>
      </c>
      <c r="AB283" s="74"/>
      <c r="AC283" s="74">
        <f t="shared" si="28"/>
        <v>0.68911451265704537</v>
      </c>
      <c r="AD283" s="74"/>
      <c r="AE283" s="74">
        <f t="shared" si="29"/>
        <v>3.0627311673646465</v>
      </c>
      <c r="AF283" s="74"/>
      <c r="AG283" s="42">
        <f t="shared" si="30"/>
        <v>3.0627311673646465</v>
      </c>
      <c r="AH283" s="43"/>
      <c r="AI283" s="74">
        <f t="shared" si="41"/>
        <v>6.316334764326012E-2</v>
      </c>
      <c r="AJ283" s="74"/>
      <c r="AK283" s="95">
        <f t="shared" si="42"/>
        <v>627.70000000000005</v>
      </c>
      <c r="AL283" s="95"/>
      <c r="AM283" s="74">
        <f t="shared" si="31"/>
        <v>39.647633315674383</v>
      </c>
      <c r="AN283" s="74"/>
      <c r="AO283" s="98">
        <f t="shared" si="43"/>
        <v>0.45</v>
      </c>
      <c r="AP283" s="78"/>
      <c r="AQ283" s="74">
        <f t="shared" si="32"/>
        <v>0.05</v>
      </c>
      <c r="AR283" s="74"/>
      <c r="AS283" s="74">
        <f t="shared" si="44"/>
        <v>0</v>
      </c>
      <c r="AT283" s="74"/>
      <c r="AU283" s="74">
        <f t="shared" si="45"/>
        <v>0</v>
      </c>
      <c r="AV283" s="74"/>
      <c r="AW283" s="74">
        <f t="shared" si="33"/>
        <v>0.5</v>
      </c>
      <c r="AX283" s="74"/>
      <c r="AY283" s="74">
        <f t="shared" si="46"/>
        <v>3</v>
      </c>
      <c r="AZ283" s="74"/>
      <c r="BA283" s="99">
        <f t="shared" si="34"/>
        <v>59.471449973511575</v>
      </c>
      <c r="BB283" s="99"/>
      <c r="BC283" s="99"/>
      <c r="BD283" s="99">
        <f t="shared" si="35"/>
        <v>59.471449973511575</v>
      </c>
      <c r="BE283" s="99"/>
      <c r="BF283" s="100"/>
    </row>
    <row r="284" spans="2:58" x14ac:dyDescent="0.25">
      <c r="B284" s="20"/>
      <c r="C284" s="73">
        <v>3</v>
      </c>
      <c r="D284" s="73"/>
      <c r="E284" s="73" t="s">
        <v>177</v>
      </c>
      <c r="F284" s="73"/>
      <c r="G284" s="47">
        <v>1</v>
      </c>
      <c r="H284" s="47"/>
      <c r="I284" s="74">
        <f t="shared" si="36"/>
        <v>4.4444444444444446</v>
      </c>
      <c r="J284" s="74"/>
      <c r="K284" s="75" t="s">
        <v>77</v>
      </c>
      <c r="L284" s="76"/>
      <c r="M284" s="77">
        <f t="shared" si="37"/>
        <v>7.6374714497178262</v>
      </c>
      <c r="N284" s="78"/>
      <c r="O284" s="75" t="s">
        <v>78</v>
      </c>
      <c r="P284" s="76"/>
      <c r="Q284" s="77">
        <f t="shared" si="38"/>
        <v>6.904722046030173</v>
      </c>
      <c r="R284" s="78"/>
      <c r="S284" s="75" t="s">
        <v>91</v>
      </c>
      <c r="T284" s="76"/>
      <c r="U284" s="77">
        <f t="shared" si="39"/>
        <v>11.774646040515654</v>
      </c>
      <c r="V284" s="78"/>
      <c r="W284" s="75" t="s">
        <v>90</v>
      </c>
      <c r="X284" s="76"/>
      <c r="Y284" s="77">
        <f t="shared" si="40"/>
        <v>13.089711004784688</v>
      </c>
      <c r="Z284" s="78"/>
      <c r="AA284" s="74">
        <f t="shared" si="27"/>
        <v>4.4332369358679378</v>
      </c>
      <c r="AB284" s="74"/>
      <c r="AC284" s="74">
        <f t="shared" si="28"/>
        <v>0.68911451265704537</v>
      </c>
      <c r="AD284" s="74"/>
      <c r="AE284" s="74">
        <f t="shared" si="29"/>
        <v>3.0627311673646465</v>
      </c>
      <c r="AF284" s="74"/>
      <c r="AG284" s="42">
        <f t="shared" si="30"/>
        <v>3.0627311673646465</v>
      </c>
      <c r="AH284" s="43"/>
      <c r="AI284" s="74">
        <f t="shared" si="41"/>
        <v>6.316334764326012E-2</v>
      </c>
      <c r="AJ284" s="74"/>
      <c r="AK284" s="95">
        <f t="shared" si="42"/>
        <v>627.70000000000005</v>
      </c>
      <c r="AL284" s="95"/>
      <c r="AM284" s="74">
        <f t="shared" si="31"/>
        <v>39.647633315674383</v>
      </c>
      <c r="AN284" s="74"/>
      <c r="AO284" s="98">
        <f t="shared" si="43"/>
        <v>0.45</v>
      </c>
      <c r="AP284" s="78"/>
      <c r="AQ284" s="74">
        <f t="shared" si="32"/>
        <v>0.05</v>
      </c>
      <c r="AR284" s="74"/>
      <c r="AS284" s="74">
        <f t="shared" si="44"/>
        <v>0</v>
      </c>
      <c r="AT284" s="74"/>
      <c r="AU284" s="74">
        <f t="shared" si="45"/>
        <v>0</v>
      </c>
      <c r="AV284" s="74"/>
      <c r="AW284" s="74">
        <f t="shared" si="33"/>
        <v>0.5</v>
      </c>
      <c r="AX284" s="74"/>
      <c r="AY284" s="74">
        <f t="shared" si="46"/>
        <v>3</v>
      </c>
      <c r="AZ284" s="74"/>
      <c r="BA284" s="99">
        <f t="shared" si="34"/>
        <v>59.471449973511575</v>
      </c>
      <c r="BB284" s="99"/>
      <c r="BC284" s="99"/>
      <c r="BD284" s="99">
        <f t="shared" si="35"/>
        <v>59.471449973511575</v>
      </c>
      <c r="BE284" s="99"/>
      <c r="BF284" s="100"/>
    </row>
    <row r="285" spans="2:58" x14ac:dyDescent="0.25">
      <c r="B285" s="20"/>
      <c r="C285" s="73">
        <v>3</v>
      </c>
      <c r="D285" s="73"/>
      <c r="E285" s="73" t="s">
        <v>178</v>
      </c>
      <c r="F285" s="73"/>
      <c r="G285" s="47">
        <v>1</v>
      </c>
      <c r="H285" s="47"/>
      <c r="I285" s="74">
        <f t="shared" si="36"/>
        <v>4.4444444444444446</v>
      </c>
      <c r="J285" s="74"/>
      <c r="K285" s="75" t="s">
        <v>78</v>
      </c>
      <c r="L285" s="76"/>
      <c r="M285" s="77">
        <f t="shared" si="37"/>
        <v>6.904722046030173</v>
      </c>
      <c r="N285" s="78"/>
      <c r="O285" s="75"/>
      <c r="P285" s="76"/>
      <c r="Q285" s="77">
        <f t="shared" si="38"/>
        <v>0</v>
      </c>
      <c r="R285" s="78"/>
      <c r="S285" s="75"/>
      <c r="T285" s="76"/>
      <c r="U285" s="77">
        <f t="shared" si="39"/>
        <v>0</v>
      </c>
      <c r="V285" s="78"/>
      <c r="W285" s="75" t="s">
        <v>91</v>
      </c>
      <c r="X285" s="76"/>
      <c r="Y285" s="77">
        <f t="shared" si="40"/>
        <v>11.774646040515654</v>
      </c>
      <c r="Z285" s="78"/>
      <c r="AA285" s="74">
        <f t="shared" si="27"/>
        <v>2.1014289097364056</v>
      </c>
      <c r="AB285" s="74"/>
      <c r="AC285" s="74">
        <f t="shared" si="28"/>
        <v>0.51236506982915431</v>
      </c>
      <c r="AD285" s="74"/>
      <c r="AE285" s="74">
        <f t="shared" si="29"/>
        <v>2.2771780881295749</v>
      </c>
      <c r="AF285" s="74"/>
      <c r="AG285" s="42">
        <f t="shared" si="30"/>
        <v>2.2771780881295749</v>
      </c>
      <c r="AH285" s="43"/>
      <c r="AI285" s="74">
        <f t="shared" si="41"/>
        <v>4.69627216253218E-2</v>
      </c>
      <c r="AJ285" s="74"/>
      <c r="AK285" s="95">
        <f t="shared" si="42"/>
        <v>627.70000000000005</v>
      </c>
      <c r="AL285" s="95"/>
      <c r="AM285" s="74">
        <f t="shared" si="31"/>
        <v>29.478500364214497</v>
      </c>
      <c r="AN285" s="74"/>
      <c r="AO285" s="98">
        <f t="shared" si="43"/>
        <v>0.45</v>
      </c>
      <c r="AP285" s="78"/>
      <c r="AQ285" s="74">
        <f t="shared" si="32"/>
        <v>0.05</v>
      </c>
      <c r="AR285" s="74"/>
      <c r="AS285" s="74">
        <f t="shared" si="44"/>
        <v>0</v>
      </c>
      <c r="AT285" s="74"/>
      <c r="AU285" s="74">
        <f t="shared" si="45"/>
        <v>0</v>
      </c>
      <c r="AV285" s="74"/>
      <c r="AW285" s="74">
        <f t="shared" si="33"/>
        <v>0.5</v>
      </c>
      <c r="AX285" s="74"/>
      <c r="AY285" s="74">
        <f t="shared" si="46"/>
        <v>3</v>
      </c>
      <c r="AZ285" s="74"/>
      <c r="BA285" s="99">
        <f t="shared" si="34"/>
        <v>44.217750546321746</v>
      </c>
      <c r="BB285" s="99"/>
      <c r="BC285" s="99"/>
      <c r="BD285" s="99">
        <f t="shared" si="35"/>
        <v>44.217750546321746</v>
      </c>
      <c r="BE285" s="99"/>
      <c r="BF285" s="100"/>
    </row>
    <row r="286" spans="2:58" x14ac:dyDescent="0.25">
      <c r="B286" s="20"/>
      <c r="C286" s="73">
        <v>3</v>
      </c>
      <c r="D286" s="73"/>
      <c r="E286" s="73" t="s">
        <v>179</v>
      </c>
      <c r="F286" s="73"/>
      <c r="G286" s="47">
        <v>1</v>
      </c>
      <c r="H286" s="47"/>
      <c r="I286" s="74">
        <f t="shared" si="36"/>
        <v>1.7361111111111114</v>
      </c>
      <c r="J286" s="74"/>
      <c r="K286" s="75" t="s">
        <v>79</v>
      </c>
      <c r="L286" s="76"/>
      <c r="M286" s="77">
        <f t="shared" si="37"/>
        <v>6.904722046030173</v>
      </c>
      <c r="N286" s="78"/>
      <c r="O286" s="75"/>
      <c r="P286" s="76"/>
      <c r="Q286" s="77">
        <f t="shared" si="38"/>
        <v>0</v>
      </c>
      <c r="R286" s="78"/>
      <c r="S286" s="75"/>
      <c r="T286" s="76"/>
      <c r="U286" s="77">
        <f t="shared" si="39"/>
        <v>0</v>
      </c>
      <c r="V286" s="78"/>
      <c r="W286" s="75" t="s">
        <v>96</v>
      </c>
      <c r="X286" s="76"/>
      <c r="Y286" s="77">
        <f t="shared" si="40"/>
        <v>11.774646040515654</v>
      </c>
      <c r="Z286" s="78"/>
      <c r="AA286" s="74">
        <f t="shared" si="27"/>
        <v>5.3796580089251975</v>
      </c>
      <c r="AB286" s="74"/>
      <c r="AC286" s="74">
        <f t="shared" si="28"/>
        <v>0.72898473105648864</v>
      </c>
      <c r="AD286" s="74"/>
      <c r="AE286" s="74">
        <f t="shared" si="29"/>
        <v>1.2655984914175151</v>
      </c>
      <c r="AF286" s="74"/>
      <c r="AG286" s="42">
        <f t="shared" si="30"/>
        <v>1.2655984914175151</v>
      </c>
      <c r="AH286" s="43"/>
      <c r="AI286" s="74">
        <f t="shared" si="41"/>
        <v>2.6100703301026137E-2</v>
      </c>
      <c r="AJ286" s="74"/>
      <c r="AK286" s="95">
        <f t="shared" si="42"/>
        <v>627.70000000000005</v>
      </c>
      <c r="AL286" s="95"/>
      <c r="AM286" s="74">
        <f t="shared" si="31"/>
        <v>16.383411462054109</v>
      </c>
      <c r="AN286" s="74"/>
      <c r="AO286" s="98">
        <f t="shared" si="43"/>
        <v>0.5</v>
      </c>
      <c r="AP286" s="78"/>
      <c r="AQ286" s="74">
        <f t="shared" si="32"/>
        <v>0.05</v>
      </c>
      <c r="AR286" s="74"/>
      <c r="AS286" s="74">
        <f t="shared" si="44"/>
        <v>0</v>
      </c>
      <c r="AT286" s="74"/>
      <c r="AU286" s="74">
        <f t="shared" si="45"/>
        <v>0</v>
      </c>
      <c r="AV286" s="74"/>
      <c r="AW286" s="74">
        <f t="shared" si="33"/>
        <v>0.55000000000000004</v>
      </c>
      <c r="AX286" s="74"/>
      <c r="AY286" s="74">
        <f t="shared" si="46"/>
        <v>3</v>
      </c>
      <c r="AZ286" s="74"/>
      <c r="BA286" s="99">
        <f t="shared" si="34"/>
        <v>27.032628912389281</v>
      </c>
      <c r="BB286" s="99"/>
      <c r="BC286" s="99"/>
      <c r="BD286" s="99">
        <f t="shared" si="35"/>
        <v>22.117605473773047</v>
      </c>
      <c r="BE286" s="99"/>
      <c r="BF286" s="100"/>
    </row>
    <row r="287" spans="2:58" x14ac:dyDescent="0.25">
      <c r="B287" s="20"/>
      <c r="C287" s="73">
        <v>3</v>
      </c>
      <c r="D287" s="73"/>
      <c r="E287" s="73" t="s">
        <v>180</v>
      </c>
      <c r="F287" s="73"/>
      <c r="G287" s="47">
        <v>1</v>
      </c>
      <c r="H287" s="47"/>
      <c r="I287" s="74">
        <f t="shared" si="36"/>
        <v>1.7361111111111114</v>
      </c>
      <c r="J287" s="74"/>
      <c r="K287" s="75" t="s">
        <v>79</v>
      </c>
      <c r="L287" s="76"/>
      <c r="M287" s="77">
        <f t="shared" si="37"/>
        <v>6.904722046030173</v>
      </c>
      <c r="N287" s="78"/>
      <c r="O287" s="75" t="s">
        <v>207</v>
      </c>
      <c r="P287" s="76"/>
      <c r="Q287" s="77">
        <f t="shared" si="38"/>
        <v>7.6374714497178262</v>
      </c>
      <c r="R287" s="78"/>
      <c r="S287" s="75" t="s">
        <v>199</v>
      </c>
      <c r="T287" s="76"/>
      <c r="U287" s="77">
        <f t="shared" si="39"/>
        <v>13.089711004784688</v>
      </c>
      <c r="V287" s="78"/>
      <c r="W287" s="75" t="s">
        <v>96</v>
      </c>
      <c r="X287" s="76"/>
      <c r="Y287" s="77">
        <f t="shared" si="40"/>
        <v>11.774646040515654</v>
      </c>
      <c r="Z287" s="78"/>
      <c r="AA287" s="74">
        <f t="shared" si="27"/>
        <v>11.34908655582192</v>
      </c>
      <c r="AB287" s="74"/>
      <c r="AC287" s="74">
        <f t="shared" si="28"/>
        <v>0.85017701461170447</v>
      </c>
      <c r="AD287" s="74"/>
      <c r="AE287" s="74">
        <f t="shared" si="29"/>
        <v>1.4760017614786538</v>
      </c>
      <c r="AF287" s="74"/>
      <c r="AG287" s="42">
        <f t="shared" si="30"/>
        <v>1.4760017614786538</v>
      </c>
      <c r="AH287" s="43"/>
      <c r="AI287" s="74">
        <f t="shared" si="41"/>
        <v>3.0439894097058603E-2</v>
      </c>
      <c r="AJ287" s="74"/>
      <c r="AK287" s="95">
        <f t="shared" si="42"/>
        <v>627.70000000000005</v>
      </c>
      <c r="AL287" s="95"/>
      <c r="AM287" s="74">
        <f t="shared" si="31"/>
        <v>19.107121524723688</v>
      </c>
      <c r="AN287" s="74"/>
      <c r="AO287" s="98">
        <f t="shared" si="43"/>
        <v>0.5</v>
      </c>
      <c r="AP287" s="78"/>
      <c r="AQ287" s="74">
        <f t="shared" si="32"/>
        <v>0.05</v>
      </c>
      <c r="AR287" s="74"/>
      <c r="AS287" s="74">
        <f t="shared" si="44"/>
        <v>0</v>
      </c>
      <c r="AT287" s="74"/>
      <c r="AU287" s="74">
        <f t="shared" si="45"/>
        <v>0</v>
      </c>
      <c r="AV287" s="74"/>
      <c r="AW287" s="74">
        <f t="shared" si="33"/>
        <v>0.55000000000000004</v>
      </c>
      <c r="AX287" s="74"/>
      <c r="AY287" s="74">
        <f t="shared" si="46"/>
        <v>3</v>
      </c>
      <c r="AZ287" s="74"/>
      <c r="BA287" s="99">
        <f t="shared" si="34"/>
        <v>31.526750515794088</v>
      </c>
      <c r="BB287" s="99"/>
      <c r="BC287" s="99"/>
      <c r="BD287" s="99">
        <f t="shared" si="35"/>
        <v>25.794614058376975</v>
      </c>
      <c r="BE287" s="99"/>
      <c r="BF287" s="100"/>
    </row>
    <row r="288" spans="2:58" x14ac:dyDescent="0.25">
      <c r="B288" s="20"/>
      <c r="C288" s="73">
        <v>3</v>
      </c>
      <c r="D288" s="73"/>
      <c r="E288" s="73" t="s">
        <v>181</v>
      </c>
      <c r="F288" s="73"/>
      <c r="G288" s="47">
        <v>1</v>
      </c>
      <c r="H288" s="47"/>
      <c r="I288" s="74">
        <f t="shared" si="36"/>
        <v>1.7361111111111114</v>
      </c>
      <c r="J288" s="74"/>
      <c r="K288" s="75" t="s">
        <v>207</v>
      </c>
      <c r="L288" s="76"/>
      <c r="M288" s="77">
        <f t="shared" si="37"/>
        <v>7.6374714497178262</v>
      </c>
      <c r="N288" s="78"/>
      <c r="O288" s="75" t="s">
        <v>208</v>
      </c>
      <c r="P288" s="76"/>
      <c r="Q288" s="77">
        <f t="shared" si="38"/>
        <v>6.904722046030173</v>
      </c>
      <c r="R288" s="78"/>
      <c r="S288" s="75" t="s">
        <v>200</v>
      </c>
      <c r="T288" s="76"/>
      <c r="U288" s="77">
        <f t="shared" si="39"/>
        <v>11.774646040515654</v>
      </c>
      <c r="V288" s="78"/>
      <c r="W288" s="75" t="s">
        <v>199</v>
      </c>
      <c r="X288" s="76"/>
      <c r="Y288" s="77">
        <f t="shared" si="40"/>
        <v>13.089711004784688</v>
      </c>
      <c r="Z288" s="78"/>
      <c r="AA288" s="74">
        <f t="shared" si="27"/>
        <v>11.34908655582192</v>
      </c>
      <c r="AB288" s="74"/>
      <c r="AC288" s="74">
        <f t="shared" si="28"/>
        <v>0.85017701461170447</v>
      </c>
      <c r="AD288" s="74"/>
      <c r="AE288" s="74">
        <f t="shared" si="29"/>
        <v>1.4760017614786538</v>
      </c>
      <c r="AF288" s="74"/>
      <c r="AG288" s="42">
        <f t="shared" si="30"/>
        <v>1.4760017614786538</v>
      </c>
      <c r="AH288" s="43"/>
      <c r="AI288" s="74">
        <f t="shared" si="41"/>
        <v>3.0439894097058603E-2</v>
      </c>
      <c r="AJ288" s="74"/>
      <c r="AK288" s="95">
        <f t="shared" si="42"/>
        <v>627.70000000000005</v>
      </c>
      <c r="AL288" s="95"/>
      <c r="AM288" s="74">
        <f t="shared" si="31"/>
        <v>19.107121524723688</v>
      </c>
      <c r="AN288" s="74"/>
      <c r="AO288" s="98">
        <f t="shared" si="43"/>
        <v>0.5</v>
      </c>
      <c r="AP288" s="78"/>
      <c r="AQ288" s="74">
        <f t="shared" si="32"/>
        <v>0.05</v>
      </c>
      <c r="AR288" s="74"/>
      <c r="AS288" s="74">
        <f t="shared" si="44"/>
        <v>0</v>
      </c>
      <c r="AT288" s="74"/>
      <c r="AU288" s="74">
        <f t="shared" si="45"/>
        <v>0</v>
      </c>
      <c r="AV288" s="74"/>
      <c r="AW288" s="74">
        <f t="shared" si="33"/>
        <v>0.55000000000000004</v>
      </c>
      <c r="AX288" s="74"/>
      <c r="AY288" s="74">
        <f t="shared" si="46"/>
        <v>3</v>
      </c>
      <c r="AZ288" s="74"/>
      <c r="BA288" s="99">
        <f t="shared" si="34"/>
        <v>31.526750515794088</v>
      </c>
      <c r="BB288" s="99"/>
      <c r="BC288" s="99"/>
      <c r="BD288" s="99">
        <f t="shared" si="35"/>
        <v>25.794614058376975</v>
      </c>
      <c r="BE288" s="99"/>
      <c r="BF288" s="100"/>
    </row>
    <row r="289" spans="2:58" x14ac:dyDescent="0.25">
      <c r="B289" s="20"/>
      <c r="C289" s="73">
        <v>3</v>
      </c>
      <c r="D289" s="73"/>
      <c r="E289" s="73" t="s">
        <v>182</v>
      </c>
      <c r="F289" s="73"/>
      <c r="G289" s="47">
        <v>1</v>
      </c>
      <c r="H289" s="47"/>
      <c r="I289" s="74">
        <f t="shared" si="36"/>
        <v>1.7361111111111114</v>
      </c>
      <c r="J289" s="74"/>
      <c r="K289" s="75" t="s">
        <v>208</v>
      </c>
      <c r="L289" s="76"/>
      <c r="M289" s="77">
        <f t="shared" si="37"/>
        <v>6.904722046030173</v>
      </c>
      <c r="N289" s="78"/>
      <c r="O289" s="75"/>
      <c r="P289" s="76"/>
      <c r="Q289" s="77">
        <f t="shared" si="38"/>
        <v>0</v>
      </c>
      <c r="R289" s="78"/>
      <c r="S289" s="75"/>
      <c r="T289" s="76"/>
      <c r="U289" s="77">
        <f t="shared" si="39"/>
        <v>0</v>
      </c>
      <c r="V289" s="78"/>
      <c r="W289" s="75" t="s">
        <v>200</v>
      </c>
      <c r="X289" s="76"/>
      <c r="Y289" s="77">
        <f t="shared" si="40"/>
        <v>11.774646040515654</v>
      </c>
      <c r="Z289" s="78"/>
      <c r="AA289" s="74">
        <f t="shared" si="27"/>
        <v>5.3796580089251975</v>
      </c>
      <c r="AB289" s="74"/>
      <c r="AC289" s="74">
        <f t="shared" si="28"/>
        <v>0.72898473105648864</v>
      </c>
      <c r="AD289" s="74"/>
      <c r="AE289" s="74">
        <f t="shared" si="29"/>
        <v>1.2655984914175151</v>
      </c>
      <c r="AF289" s="74"/>
      <c r="AG289" s="42">
        <f t="shared" si="30"/>
        <v>1.2655984914175151</v>
      </c>
      <c r="AH289" s="43"/>
      <c r="AI289" s="74">
        <f t="shared" si="41"/>
        <v>2.6100703301026137E-2</v>
      </c>
      <c r="AJ289" s="74"/>
      <c r="AK289" s="95">
        <f t="shared" si="42"/>
        <v>627.70000000000005</v>
      </c>
      <c r="AL289" s="95"/>
      <c r="AM289" s="74">
        <f t="shared" si="31"/>
        <v>16.383411462054109</v>
      </c>
      <c r="AN289" s="74"/>
      <c r="AO289" s="98">
        <f t="shared" si="43"/>
        <v>0.5</v>
      </c>
      <c r="AP289" s="78"/>
      <c r="AQ289" s="74">
        <f t="shared" si="32"/>
        <v>0.05</v>
      </c>
      <c r="AR289" s="74"/>
      <c r="AS289" s="74">
        <f t="shared" si="44"/>
        <v>0</v>
      </c>
      <c r="AT289" s="74"/>
      <c r="AU289" s="74">
        <f t="shared" si="45"/>
        <v>0</v>
      </c>
      <c r="AV289" s="74"/>
      <c r="AW289" s="74">
        <f t="shared" si="33"/>
        <v>0.55000000000000004</v>
      </c>
      <c r="AX289" s="74"/>
      <c r="AY289" s="74">
        <f t="shared" si="46"/>
        <v>3</v>
      </c>
      <c r="AZ289" s="74"/>
      <c r="BA289" s="99">
        <f t="shared" si="34"/>
        <v>27.032628912389281</v>
      </c>
      <c r="BB289" s="99"/>
      <c r="BC289" s="99"/>
      <c r="BD289" s="99">
        <f t="shared" si="35"/>
        <v>22.117605473773047</v>
      </c>
      <c r="BE289" s="99"/>
      <c r="BF289" s="100"/>
    </row>
    <row r="290" spans="2:58" x14ac:dyDescent="0.25">
      <c r="B290" s="20"/>
      <c r="C290" s="73">
        <v>3</v>
      </c>
      <c r="D290" s="73"/>
      <c r="E290" s="73" t="s">
        <v>183</v>
      </c>
      <c r="F290" s="73"/>
      <c r="G290" s="47">
        <v>1</v>
      </c>
      <c r="H290" s="47"/>
      <c r="I290" s="74">
        <f t="shared" ref="I290:I321" si="47">IF(OR(E290=0,E290=""),"",INDEX($M$16:$M$215,MATCH(E290,$C$16:$C$215,0),0))</f>
        <v>1.7361111111111114</v>
      </c>
      <c r="J290" s="74"/>
      <c r="K290" s="75" t="s">
        <v>209</v>
      </c>
      <c r="L290" s="76"/>
      <c r="M290" s="77">
        <f t="shared" ref="M290:M321" si="48">IF(OR(C290=0,C290=""),"",IF(OR(K290=0,K290=""),0,INDEX($AD$16:$AD$215,MATCH(K290,$P$16:$P$215,0),0)))</f>
        <v>6.904722046030173</v>
      </c>
      <c r="N290" s="78"/>
      <c r="O290" s="75"/>
      <c r="P290" s="76"/>
      <c r="Q290" s="77">
        <f t="shared" ref="Q290:Q321" si="49">IF(OR(C290=0,C290=""),"",IF(OR(O290=0,O290=""),0,INDEX($AD$16:$AD$215,MATCH(O290,$P$16:$P$215,0),0)))</f>
        <v>0</v>
      </c>
      <c r="R290" s="78"/>
      <c r="S290" s="75"/>
      <c r="T290" s="76"/>
      <c r="U290" s="77">
        <f t="shared" ref="U290:U321" si="50">IF(OR(C290=0,C290=""),"",IF(OR(S290=0,S290=""),0,INDEX($AD$16:$AD$215,MATCH(S290,$P$16:$P$215,0),0)))</f>
        <v>0</v>
      </c>
      <c r="V290" s="78"/>
      <c r="W290" s="75" t="s">
        <v>201</v>
      </c>
      <c r="X290" s="76"/>
      <c r="Y290" s="77">
        <f t="shared" ref="Y290:Y321" si="51">IF(OR(C290=0,C290=""),"",IF(OR(W290=0,W290=""),0,INDEX($AD$16:$AD$215,MATCH(W290,$P$16:$P$215,0),0)))</f>
        <v>11.774646040515654</v>
      </c>
      <c r="Z290" s="78"/>
      <c r="AA290" s="74">
        <f t="shared" si="27"/>
        <v>5.3796580089251975</v>
      </c>
      <c r="AB290" s="74"/>
      <c r="AC290" s="74">
        <f t="shared" si="28"/>
        <v>0.72898473105648864</v>
      </c>
      <c r="AD290" s="74"/>
      <c r="AE290" s="74">
        <f t="shared" si="29"/>
        <v>1.2655984914175151</v>
      </c>
      <c r="AF290" s="74"/>
      <c r="AG290" s="42">
        <f t="shared" si="30"/>
        <v>1.2655984914175151</v>
      </c>
      <c r="AH290" s="43"/>
      <c r="AI290" s="74">
        <f t="shared" ref="AI290:AI321" si="52">IF(OR(C290=0,C290=""),"",AE290/SUMIF($C$226:$C$425,C290,$AG$226:$AG$425))</f>
        <v>2.6100703301026137E-2</v>
      </c>
      <c r="AJ290" s="74"/>
      <c r="AK290" s="95">
        <f t="shared" ref="AK290:AK321" si="53">IF(OR(C290=0,C290=""),"",INDEX($AK$18:$AK$32,MATCH(C290,$AI$18:$AI$32,0),0))</f>
        <v>627.70000000000005</v>
      </c>
      <c r="AL290" s="95"/>
      <c r="AM290" s="74">
        <f t="shared" si="31"/>
        <v>16.383411462054109</v>
      </c>
      <c r="AN290" s="74"/>
      <c r="AO290" s="98">
        <f t="shared" ref="AO290:AO321" si="54">IF(OR(C290=0,C290=""),"",INDEX($E$431:$AF$755,(MATCH(MAX($AI$18:$AI$32),$C$431:$C$755,0)+MAX($AI$18:$AI$32)-C290),MATCH(AA290,$E$430:$AF$430,1)))</f>
        <v>0.5</v>
      </c>
      <c r="AP290" s="78"/>
      <c r="AQ290" s="74">
        <f t="shared" si="32"/>
        <v>0.05</v>
      </c>
      <c r="AR290" s="74"/>
      <c r="AS290" s="74">
        <f t="shared" ref="AS290:AS321" si="55">IF(OR(C290=0,C290=""),"",IF(C290=MAX($AI$18:$AI$32),0,INDEX($E$779:$AF$787,MATCH(IF(((INDEX($E$16:$E$215,MATCH(IF(LEN(E290)=5,CONCATENATE("S",(RIGHT(LEFT(E290,3),2)+1),RIGHT(E290,2)),CONCATENATE("S",(RIGHT(LEFT(E290,2),1)+1),RIGHT(E290,2))),$C$16:$C$215,0),0)/100)/(INDEX($E$16:$E$215,MATCH(E290,$C$16:$C$215,0),0)/100))&lt;0.4,0.4,IF(((INDEX($E$16:$E$215,MATCH(IF(LEN(E290)=5,CONCATENATE("S",(RIGHT(LEFT(E290,3),2)+1),RIGHT(E290,2)),CONCATENATE("S",(RIGHT(LEFT(E290,2),1)+1),RIGHT(E290,2))),$C$16:$C$215,0),0)/100)/(INDEX($E$16:$E$215,MATCH(E290,$C$16:$C$215,0),0)/100))&gt;2,2,((INDEX($E$16:$E$215,MATCH(IF(LEN(E290)=5,CONCATENATE("S",(RIGHT(LEFT(E290,3),2)+1),RIGHT(E290,2)),CONCATENATE("S",(RIGHT(LEFT(E290,2),1)+1),RIGHT(E290,2))),$C$16:$C$215,0),0)/100)/(INDEX($E$16:$E$215,MATCH(E290,$C$16:$C$215,0),0)/100)))),$C$779:$C$787,1),MATCH(AA290,$E$778:$AF$778,1))))</f>
        <v>0</v>
      </c>
      <c r="AT290" s="74"/>
      <c r="AU290" s="74">
        <f t="shared" ref="AU290:AU321" si="56">IF(OR(C290=0,C290=""),"",IF(C290=1,0,INDEX($E$791:$AF$799,MATCH(IF(((INDEX($E$16:$E$215,MATCH(IF(LEN(E290)=5,CONCATENATE("S",(RIGHT(LEFT(E290,3),2)-1),RIGHT(E290,2)),CONCATENATE("S",(RIGHT(LEFT(E290,2),1)-1),RIGHT(E290,2))),$C$16:$C$215,0),0)/100)/(INDEX($E$16:$E$215,MATCH(E290,$C$16:$C$215,0),0)/100))&lt;0.4,0.4,IF(((INDEX($E$16:$E$215,MATCH(IF(LEN(E290)=5,CONCATENATE("S",(RIGHT(LEFT(E290,3),2)-1),RIGHT(E290,2)),CONCATENATE("S",(RIGHT(LEFT(E290,2),1)-1),RIGHT(E290,2))),$C$16:$C$215,0),0)/100)/(INDEX($E$16:$E$215,MATCH(E290,$C$16:$C$215,0),0)/100))&gt;2,2,((INDEX($E$16:$E$215,MATCH(IF(LEN(E290)=5,CONCATENATE("S",(RIGHT(LEFT(E290,3),2)-1),RIGHT(E290,2)),CONCATENATE("S",(RIGHT(LEFT(E290,2),1)-1),RIGHT(E290,2))),$C$16:$C$215,0),0)/100)/(INDEX($E$16:$E$215,MATCH(E290,$C$16:$C$215,0),0)/100)))),$C$791:$C$799,1),MATCH(AA290,$E$790:$AF$790,1))))</f>
        <v>0</v>
      </c>
      <c r="AV290" s="74"/>
      <c r="AW290" s="74">
        <f t="shared" si="33"/>
        <v>0.55000000000000004</v>
      </c>
      <c r="AX290" s="74"/>
      <c r="AY290" s="74">
        <f t="shared" ref="AY290:AY321" si="57">IF(OR(C290=0,C290=""),"",INDEX($E$16:$E$215,MATCH(E290,$C$16:$C$215,0),0)/100)</f>
        <v>3</v>
      </c>
      <c r="AZ290" s="74"/>
      <c r="BA290" s="99">
        <f t="shared" si="34"/>
        <v>27.032628912389281</v>
      </c>
      <c r="BB290" s="99"/>
      <c r="BC290" s="99"/>
      <c r="BD290" s="99">
        <f t="shared" si="35"/>
        <v>22.117605473773047</v>
      </c>
      <c r="BE290" s="99"/>
      <c r="BF290" s="100"/>
    </row>
    <row r="291" spans="2:58" x14ac:dyDescent="0.25">
      <c r="B291" s="20"/>
      <c r="C291" s="73">
        <v>3</v>
      </c>
      <c r="D291" s="73"/>
      <c r="E291" s="73" t="s">
        <v>184</v>
      </c>
      <c r="F291" s="73"/>
      <c r="G291" s="47">
        <v>1</v>
      </c>
      <c r="H291" s="47"/>
      <c r="I291" s="74">
        <f t="shared" si="47"/>
        <v>1.7361111111111114</v>
      </c>
      <c r="J291" s="74"/>
      <c r="K291" s="75" t="s">
        <v>209</v>
      </c>
      <c r="L291" s="76"/>
      <c r="M291" s="77">
        <f t="shared" si="48"/>
        <v>6.904722046030173</v>
      </c>
      <c r="N291" s="78"/>
      <c r="O291" s="75" t="s">
        <v>210</v>
      </c>
      <c r="P291" s="76"/>
      <c r="Q291" s="77">
        <f t="shared" si="49"/>
        <v>7.6374714497178262</v>
      </c>
      <c r="R291" s="78"/>
      <c r="S291" s="75" t="s">
        <v>202</v>
      </c>
      <c r="T291" s="76"/>
      <c r="U291" s="77">
        <f t="shared" si="50"/>
        <v>13.089711004784688</v>
      </c>
      <c r="V291" s="78"/>
      <c r="W291" s="75" t="s">
        <v>201</v>
      </c>
      <c r="X291" s="76"/>
      <c r="Y291" s="77">
        <f t="shared" si="51"/>
        <v>11.774646040515654</v>
      </c>
      <c r="Z291" s="78"/>
      <c r="AA291" s="74">
        <f t="shared" ref="AA291:AA354" si="58">IF(OR(C291=0,C291=""),"",IF(C291=1,(M291+Q291+U291+Y291)/I291,(M291+Q291+U291+Y291)/(2*I291)))</f>
        <v>11.34908655582192</v>
      </c>
      <c r="AB291" s="74"/>
      <c r="AC291" s="74">
        <f t="shared" ref="AC291:AC354" si="59">IF(OR(C291=0,C291=""),"",IF(C291=1,(0.5+AA291)/(2+AA291),AA291/(2+AA291)))</f>
        <v>0.85017701461170447</v>
      </c>
      <c r="AD291" s="74"/>
      <c r="AE291" s="74">
        <f t="shared" ref="AE291:AE354" si="60">IF(OR(C291=0,C291=""),"",+AC291*I291)</f>
        <v>1.4760017614786538</v>
      </c>
      <c r="AF291" s="74"/>
      <c r="AG291" s="42">
        <f t="shared" ref="AG291:AG354" si="61">IF(OR(C291=0,C291=""),"",AE291*G291)</f>
        <v>1.4760017614786538</v>
      </c>
      <c r="AH291" s="43"/>
      <c r="AI291" s="74">
        <f t="shared" si="52"/>
        <v>3.0439894097058603E-2</v>
      </c>
      <c r="AJ291" s="74"/>
      <c r="AK291" s="95">
        <f t="shared" si="53"/>
        <v>627.70000000000005</v>
      </c>
      <c r="AL291" s="95"/>
      <c r="AM291" s="74">
        <f t="shared" ref="AM291:AM354" si="62">IF(OR(C291=0,C291=""),"",+AK291*AI291)</f>
        <v>19.107121524723688</v>
      </c>
      <c r="AN291" s="74"/>
      <c r="AO291" s="98">
        <f t="shared" si="54"/>
        <v>0.5</v>
      </c>
      <c r="AP291" s="78"/>
      <c r="AQ291" s="74">
        <f t="shared" ref="AQ291:AQ354" si="63">IF(OR(C291=0,C291=""),"",IF(C291=1,0,IF((M291+Q291)&gt;(U291+Y291),-INDEX($E$761:$AF$766,MATCH(IF((U291+Y291)&gt;(M291+Q291),(M291+Q291)/(U291+Y291),(U291+Y291)/(M291+Q291)),$C$761:$C$766,1),MATCH(AA291,$E$760:$AF$760,1)),INDEX($E$761:$AF$766,MATCH(IF((U291+Y291)&gt;(M291+Q291),(M291+Q291)/(U291+Y291),(U291+Y291)/(M291+Q291)),$C$761:$C$766,1),MATCH(AA291,$E$760:$AF$760,1)))))</f>
        <v>0.05</v>
      </c>
      <c r="AR291" s="74"/>
      <c r="AS291" s="74">
        <f t="shared" si="55"/>
        <v>0</v>
      </c>
      <c r="AT291" s="74"/>
      <c r="AU291" s="74">
        <f t="shared" si="56"/>
        <v>0</v>
      </c>
      <c r="AV291" s="74"/>
      <c r="AW291" s="74">
        <f t="shared" ref="AW291:AW354" si="64">IF(OR(C291=0,C291=""),"",+AO291+AQ291+AS291+AU291)</f>
        <v>0.55000000000000004</v>
      </c>
      <c r="AX291" s="74"/>
      <c r="AY291" s="74">
        <f t="shared" si="57"/>
        <v>3</v>
      </c>
      <c r="AZ291" s="74"/>
      <c r="BA291" s="99">
        <f t="shared" ref="BA291:BA354" si="65">IF(OR(C291=0,C291=""),"",AW291*AY291*AM291)</f>
        <v>31.526750515794088</v>
      </c>
      <c r="BB291" s="99"/>
      <c r="BC291" s="99"/>
      <c r="BD291" s="99">
        <f t="shared" ref="BD291:BD354" si="66">IF(OR(C291=0,C291=""),"",(1-AW291)*AY291*AM291)</f>
        <v>25.794614058376975</v>
      </c>
      <c r="BE291" s="99"/>
      <c r="BF291" s="100"/>
    </row>
    <row r="292" spans="2:58" x14ac:dyDescent="0.25">
      <c r="B292" s="20"/>
      <c r="C292" s="73">
        <v>3</v>
      </c>
      <c r="D292" s="73"/>
      <c r="E292" s="73" t="s">
        <v>185</v>
      </c>
      <c r="F292" s="73"/>
      <c r="G292" s="47">
        <v>1</v>
      </c>
      <c r="H292" s="47"/>
      <c r="I292" s="74">
        <f t="shared" si="47"/>
        <v>1.7361111111111114</v>
      </c>
      <c r="J292" s="74"/>
      <c r="K292" s="75" t="s">
        <v>210</v>
      </c>
      <c r="L292" s="76"/>
      <c r="M292" s="77">
        <f t="shared" si="48"/>
        <v>7.6374714497178262</v>
      </c>
      <c r="N292" s="78"/>
      <c r="O292" s="75" t="s">
        <v>211</v>
      </c>
      <c r="P292" s="76"/>
      <c r="Q292" s="77">
        <f t="shared" si="49"/>
        <v>6.904722046030173</v>
      </c>
      <c r="R292" s="78"/>
      <c r="S292" s="75" t="s">
        <v>203</v>
      </c>
      <c r="T292" s="76"/>
      <c r="U292" s="77">
        <f t="shared" si="50"/>
        <v>11.774646040515654</v>
      </c>
      <c r="V292" s="78"/>
      <c r="W292" s="75" t="s">
        <v>202</v>
      </c>
      <c r="X292" s="76"/>
      <c r="Y292" s="77">
        <f t="shared" si="51"/>
        <v>13.089711004784688</v>
      </c>
      <c r="Z292" s="78"/>
      <c r="AA292" s="74">
        <f t="shared" si="58"/>
        <v>11.34908655582192</v>
      </c>
      <c r="AB292" s="74"/>
      <c r="AC292" s="74">
        <f t="shared" si="59"/>
        <v>0.85017701461170447</v>
      </c>
      <c r="AD292" s="74"/>
      <c r="AE292" s="74">
        <f t="shared" si="60"/>
        <v>1.4760017614786538</v>
      </c>
      <c r="AF292" s="74"/>
      <c r="AG292" s="42">
        <f t="shared" si="61"/>
        <v>1.4760017614786538</v>
      </c>
      <c r="AH292" s="43"/>
      <c r="AI292" s="74">
        <f t="shared" si="52"/>
        <v>3.0439894097058603E-2</v>
      </c>
      <c r="AJ292" s="74"/>
      <c r="AK292" s="95">
        <f t="shared" si="53"/>
        <v>627.70000000000005</v>
      </c>
      <c r="AL292" s="95"/>
      <c r="AM292" s="74">
        <f t="shared" si="62"/>
        <v>19.107121524723688</v>
      </c>
      <c r="AN292" s="74"/>
      <c r="AO292" s="98">
        <f t="shared" si="54"/>
        <v>0.5</v>
      </c>
      <c r="AP292" s="78"/>
      <c r="AQ292" s="74">
        <f t="shared" si="63"/>
        <v>0.05</v>
      </c>
      <c r="AR292" s="74"/>
      <c r="AS292" s="74">
        <f t="shared" si="55"/>
        <v>0</v>
      </c>
      <c r="AT292" s="74"/>
      <c r="AU292" s="74">
        <f t="shared" si="56"/>
        <v>0</v>
      </c>
      <c r="AV292" s="74"/>
      <c r="AW292" s="74">
        <f t="shared" si="64"/>
        <v>0.55000000000000004</v>
      </c>
      <c r="AX292" s="74"/>
      <c r="AY292" s="74">
        <f t="shared" si="57"/>
        <v>3</v>
      </c>
      <c r="AZ292" s="74"/>
      <c r="BA292" s="99">
        <f t="shared" si="65"/>
        <v>31.526750515794088</v>
      </c>
      <c r="BB292" s="99"/>
      <c r="BC292" s="99"/>
      <c r="BD292" s="99">
        <f t="shared" si="66"/>
        <v>25.794614058376975</v>
      </c>
      <c r="BE292" s="99"/>
      <c r="BF292" s="100"/>
    </row>
    <row r="293" spans="2:58" x14ac:dyDescent="0.25">
      <c r="B293" s="20"/>
      <c r="C293" s="73">
        <v>3</v>
      </c>
      <c r="D293" s="73"/>
      <c r="E293" s="73" t="s">
        <v>186</v>
      </c>
      <c r="F293" s="73"/>
      <c r="G293" s="47">
        <v>1</v>
      </c>
      <c r="H293" s="47"/>
      <c r="I293" s="74">
        <f t="shared" si="47"/>
        <v>1.7361111111111114</v>
      </c>
      <c r="J293" s="74"/>
      <c r="K293" s="75" t="s">
        <v>211</v>
      </c>
      <c r="L293" s="76"/>
      <c r="M293" s="77">
        <f t="shared" si="48"/>
        <v>6.904722046030173</v>
      </c>
      <c r="N293" s="78"/>
      <c r="O293" s="75"/>
      <c r="P293" s="76"/>
      <c r="Q293" s="77">
        <f t="shared" si="49"/>
        <v>0</v>
      </c>
      <c r="R293" s="78"/>
      <c r="S293" s="75"/>
      <c r="T293" s="76"/>
      <c r="U293" s="77">
        <f t="shared" si="50"/>
        <v>0</v>
      </c>
      <c r="V293" s="78"/>
      <c r="W293" s="75" t="s">
        <v>203</v>
      </c>
      <c r="X293" s="76"/>
      <c r="Y293" s="77">
        <f t="shared" si="51"/>
        <v>11.774646040515654</v>
      </c>
      <c r="Z293" s="78"/>
      <c r="AA293" s="74">
        <f t="shared" si="58"/>
        <v>5.3796580089251975</v>
      </c>
      <c r="AB293" s="74"/>
      <c r="AC293" s="74">
        <f t="shared" si="59"/>
        <v>0.72898473105648864</v>
      </c>
      <c r="AD293" s="74"/>
      <c r="AE293" s="74">
        <f t="shared" si="60"/>
        <v>1.2655984914175151</v>
      </c>
      <c r="AF293" s="74"/>
      <c r="AG293" s="42">
        <f t="shared" si="61"/>
        <v>1.2655984914175151</v>
      </c>
      <c r="AH293" s="43"/>
      <c r="AI293" s="74">
        <f t="shared" si="52"/>
        <v>2.6100703301026137E-2</v>
      </c>
      <c r="AJ293" s="74"/>
      <c r="AK293" s="95">
        <f t="shared" si="53"/>
        <v>627.70000000000005</v>
      </c>
      <c r="AL293" s="95"/>
      <c r="AM293" s="74">
        <f t="shared" si="62"/>
        <v>16.383411462054109</v>
      </c>
      <c r="AN293" s="74"/>
      <c r="AO293" s="98">
        <f t="shared" si="54"/>
        <v>0.5</v>
      </c>
      <c r="AP293" s="78"/>
      <c r="AQ293" s="74">
        <f t="shared" si="63"/>
        <v>0.05</v>
      </c>
      <c r="AR293" s="74"/>
      <c r="AS293" s="74">
        <f t="shared" si="55"/>
        <v>0</v>
      </c>
      <c r="AT293" s="74"/>
      <c r="AU293" s="74">
        <f t="shared" si="56"/>
        <v>0</v>
      </c>
      <c r="AV293" s="74"/>
      <c r="AW293" s="74">
        <f t="shared" si="64"/>
        <v>0.55000000000000004</v>
      </c>
      <c r="AX293" s="74"/>
      <c r="AY293" s="74">
        <f t="shared" si="57"/>
        <v>3</v>
      </c>
      <c r="AZ293" s="74"/>
      <c r="BA293" s="99">
        <f t="shared" si="65"/>
        <v>27.032628912389281</v>
      </c>
      <c r="BB293" s="99"/>
      <c r="BC293" s="99"/>
      <c r="BD293" s="99">
        <f t="shared" si="66"/>
        <v>22.117605473773047</v>
      </c>
      <c r="BE293" s="99"/>
      <c r="BF293" s="100"/>
    </row>
    <row r="294" spans="2:58" x14ac:dyDescent="0.25">
      <c r="B294" s="20"/>
      <c r="C294" s="73">
        <v>3</v>
      </c>
      <c r="D294" s="73"/>
      <c r="E294" s="73" t="s">
        <v>187</v>
      </c>
      <c r="F294" s="73"/>
      <c r="G294" s="47">
        <v>1</v>
      </c>
      <c r="H294" s="47"/>
      <c r="I294" s="74">
        <f t="shared" si="47"/>
        <v>1.7361111111111114</v>
      </c>
      <c r="J294" s="74"/>
      <c r="K294" s="75" t="s">
        <v>212</v>
      </c>
      <c r="L294" s="76"/>
      <c r="M294" s="77">
        <f t="shared" si="48"/>
        <v>6.904722046030173</v>
      </c>
      <c r="N294" s="78"/>
      <c r="O294" s="75"/>
      <c r="P294" s="76"/>
      <c r="Q294" s="77">
        <f t="shared" si="49"/>
        <v>0</v>
      </c>
      <c r="R294" s="78"/>
      <c r="S294" s="75"/>
      <c r="T294" s="76"/>
      <c r="U294" s="77">
        <f t="shared" si="50"/>
        <v>0</v>
      </c>
      <c r="V294" s="78"/>
      <c r="W294" s="75" t="s">
        <v>204</v>
      </c>
      <c r="X294" s="76"/>
      <c r="Y294" s="77">
        <f t="shared" si="51"/>
        <v>11.774646040515654</v>
      </c>
      <c r="Z294" s="78"/>
      <c r="AA294" s="74">
        <f t="shared" si="58"/>
        <v>5.3796580089251975</v>
      </c>
      <c r="AB294" s="74"/>
      <c r="AC294" s="74">
        <f t="shared" si="59"/>
        <v>0.72898473105648864</v>
      </c>
      <c r="AD294" s="74"/>
      <c r="AE294" s="74">
        <f t="shared" si="60"/>
        <v>1.2655984914175151</v>
      </c>
      <c r="AF294" s="74"/>
      <c r="AG294" s="42">
        <f t="shared" si="61"/>
        <v>1.2655984914175151</v>
      </c>
      <c r="AH294" s="43"/>
      <c r="AI294" s="74">
        <f t="shared" si="52"/>
        <v>2.6100703301026137E-2</v>
      </c>
      <c r="AJ294" s="74"/>
      <c r="AK294" s="95">
        <f t="shared" si="53"/>
        <v>627.70000000000005</v>
      </c>
      <c r="AL294" s="95"/>
      <c r="AM294" s="74">
        <f t="shared" si="62"/>
        <v>16.383411462054109</v>
      </c>
      <c r="AN294" s="74"/>
      <c r="AO294" s="98">
        <f t="shared" si="54"/>
        <v>0.5</v>
      </c>
      <c r="AP294" s="78"/>
      <c r="AQ294" s="74">
        <f t="shared" si="63"/>
        <v>0.05</v>
      </c>
      <c r="AR294" s="74"/>
      <c r="AS294" s="74">
        <f t="shared" si="55"/>
        <v>0</v>
      </c>
      <c r="AT294" s="74"/>
      <c r="AU294" s="74">
        <f t="shared" si="56"/>
        <v>0</v>
      </c>
      <c r="AV294" s="74"/>
      <c r="AW294" s="74">
        <f t="shared" si="64"/>
        <v>0.55000000000000004</v>
      </c>
      <c r="AX294" s="74"/>
      <c r="AY294" s="74">
        <f t="shared" si="57"/>
        <v>3</v>
      </c>
      <c r="AZ294" s="74"/>
      <c r="BA294" s="99">
        <f t="shared" si="65"/>
        <v>27.032628912389281</v>
      </c>
      <c r="BB294" s="99"/>
      <c r="BC294" s="99"/>
      <c r="BD294" s="99">
        <f t="shared" si="66"/>
        <v>22.117605473773047</v>
      </c>
      <c r="BE294" s="99"/>
      <c r="BF294" s="100"/>
    </row>
    <row r="295" spans="2:58" x14ac:dyDescent="0.25">
      <c r="B295" s="20"/>
      <c r="C295" s="73">
        <v>3</v>
      </c>
      <c r="D295" s="73"/>
      <c r="E295" s="73" t="s">
        <v>188</v>
      </c>
      <c r="F295" s="73"/>
      <c r="G295" s="47">
        <v>1</v>
      </c>
      <c r="H295" s="47"/>
      <c r="I295" s="74">
        <f t="shared" si="47"/>
        <v>1.7361111111111114</v>
      </c>
      <c r="J295" s="74"/>
      <c r="K295" s="75" t="s">
        <v>212</v>
      </c>
      <c r="L295" s="76"/>
      <c r="M295" s="77">
        <f t="shared" si="48"/>
        <v>6.904722046030173</v>
      </c>
      <c r="N295" s="78"/>
      <c r="O295" s="75" t="s">
        <v>213</v>
      </c>
      <c r="P295" s="76"/>
      <c r="Q295" s="77">
        <f t="shared" si="49"/>
        <v>7.6374714497178262</v>
      </c>
      <c r="R295" s="78"/>
      <c r="S295" s="75" t="s">
        <v>205</v>
      </c>
      <c r="T295" s="76"/>
      <c r="U295" s="77">
        <f t="shared" si="50"/>
        <v>13.089711004784688</v>
      </c>
      <c r="V295" s="78"/>
      <c r="W295" s="75" t="s">
        <v>204</v>
      </c>
      <c r="X295" s="76"/>
      <c r="Y295" s="77">
        <f t="shared" si="51"/>
        <v>11.774646040515654</v>
      </c>
      <c r="Z295" s="78"/>
      <c r="AA295" s="74">
        <f t="shared" si="58"/>
        <v>11.34908655582192</v>
      </c>
      <c r="AB295" s="74"/>
      <c r="AC295" s="74">
        <f t="shared" si="59"/>
        <v>0.85017701461170447</v>
      </c>
      <c r="AD295" s="74"/>
      <c r="AE295" s="74">
        <f t="shared" si="60"/>
        <v>1.4760017614786538</v>
      </c>
      <c r="AF295" s="74"/>
      <c r="AG295" s="42">
        <f t="shared" si="61"/>
        <v>1.4760017614786538</v>
      </c>
      <c r="AH295" s="43"/>
      <c r="AI295" s="74">
        <f t="shared" si="52"/>
        <v>3.0439894097058603E-2</v>
      </c>
      <c r="AJ295" s="74"/>
      <c r="AK295" s="95">
        <f t="shared" si="53"/>
        <v>627.70000000000005</v>
      </c>
      <c r="AL295" s="95"/>
      <c r="AM295" s="74">
        <f t="shared" si="62"/>
        <v>19.107121524723688</v>
      </c>
      <c r="AN295" s="74"/>
      <c r="AO295" s="98">
        <f t="shared" si="54"/>
        <v>0.5</v>
      </c>
      <c r="AP295" s="78"/>
      <c r="AQ295" s="74">
        <f t="shared" si="63"/>
        <v>0.05</v>
      </c>
      <c r="AR295" s="74"/>
      <c r="AS295" s="74">
        <f t="shared" si="55"/>
        <v>0</v>
      </c>
      <c r="AT295" s="74"/>
      <c r="AU295" s="74">
        <f t="shared" si="56"/>
        <v>0</v>
      </c>
      <c r="AV295" s="74"/>
      <c r="AW295" s="74">
        <f t="shared" si="64"/>
        <v>0.55000000000000004</v>
      </c>
      <c r="AX295" s="74"/>
      <c r="AY295" s="74">
        <f t="shared" si="57"/>
        <v>3</v>
      </c>
      <c r="AZ295" s="74"/>
      <c r="BA295" s="99">
        <f t="shared" si="65"/>
        <v>31.526750515794088</v>
      </c>
      <c r="BB295" s="99"/>
      <c r="BC295" s="99"/>
      <c r="BD295" s="99">
        <f t="shared" si="66"/>
        <v>25.794614058376975</v>
      </c>
      <c r="BE295" s="99"/>
      <c r="BF295" s="100"/>
    </row>
    <row r="296" spans="2:58" x14ac:dyDescent="0.25">
      <c r="B296" s="20"/>
      <c r="C296" s="73">
        <v>3</v>
      </c>
      <c r="D296" s="73"/>
      <c r="E296" s="73" t="s">
        <v>189</v>
      </c>
      <c r="F296" s="73"/>
      <c r="G296" s="47">
        <v>1</v>
      </c>
      <c r="H296" s="47"/>
      <c r="I296" s="74">
        <f t="shared" si="47"/>
        <v>1.7361111111111114</v>
      </c>
      <c r="J296" s="74"/>
      <c r="K296" s="75" t="s">
        <v>213</v>
      </c>
      <c r="L296" s="76"/>
      <c r="M296" s="77">
        <f t="shared" si="48"/>
        <v>7.6374714497178262</v>
      </c>
      <c r="N296" s="78"/>
      <c r="O296" s="75" t="s">
        <v>214</v>
      </c>
      <c r="P296" s="76"/>
      <c r="Q296" s="77">
        <f t="shared" si="49"/>
        <v>6.904722046030173</v>
      </c>
      <c r="R296" s="78"/>
      <c r="S296" s="75" t="s">
        <v>206</v>
      </c>
      <c r="T296" s="76"/>
      <c r="U296" s="77">
        <f t="shared" si="50"/>
        <v>11.774646040515654</v>
      </c>
      <c r="V296" s="78"/>
      <c r="W296" s="75" t="s">
        <v>205</v>
      </c>
      <c r="X296" s="76"/>
      <c r="Y296" s="77">
        <f t="shared" si="51"/>
        <v>13.089711004784688</v>
      </c>
      <c r="Z296" s="78"/>
      <c r="AA296" s="74">
        <f t="shared" si="58"/>
        <v>11.34908655582192</v>
      </c>
      <c r="AB296" s="74"/>
      <c r="AC296" s="74">
        <f t="shared" si="59"/>
        <v>0.85017701461170447</v>
      </c>
      <c r="AD296" s="74"/>
      <c r="AE296" s="74">
        <f t="shared" si="60"/>
        <v>1.4760017614786538</v>
      </c>
      <c r="AF296" s="74"/>
      <c r="AG296" s="42">
        <f t="shared" si="61"/>
        <v>1.4760017614786538</v>
      </c>
      <c r="AH296" s="43"/>
      <c r="AI296" s="74">
        <f t="shared" si="52"/>
        <v>3.0439894097058603E-2</v>
      </c>
      <c r="AJ296" s="74"/>
      <c r="AK296" s="95">
        <f t="shared" si="53"/>
        <v>627.70000000000005</v>
      </c>
      <c r="AL296" s="95"/>
      <c r="AM296" s="74">
        <f t="shared" si="62"/>
        <v>19.107121524723688</v>
      </c>
      <c r="AN296" s="74"/>
      <c r="AO296" s="98">
        <f t="shared" si="54"/>
        <v>0.5</v>
      </c>
      <c r="AP296" s="78"/>
      <c r="AQ296" s="74">
        <f t="shared" si="63"/>
        <v>0.05</v>
      </c>
      <c r="AR296" s="74"/>
      <c r="AS296" s="74">
        <f t="shared" si="55"/>
        <v>0</v>
      </c>
      <c r="AT296" s="74"/>
      <c r="AU296" s="74">
        <f t="shared" si="56"/>
        <v>0</v>
      </c>
      <c r="AV296" s="74"/>
      <c r="AW296" s="74">
        <f t="shared" si="64"/>
        <v>0.55000000000000004</v>
      </c>
      <c r="AX296" s="74"/>
      <c r="AY296" s="74">
        <f t="shared" si="57"/>
        <v>3</v>
      </c>
      <c r="AZ296" s="74"/>
      <c r="BA296" s="99">
        <f t="shared" si="65"/>
        <v>31.526750515794088</v>
      </c>
      <c r="BB296" s="99"/>
      <c r="BC296" s="99"/>
      <c r="BD296" s="99">
        <f t="shared" si="66"/>
        <v>25.794614058376975</v>
      </c>
      <c r="BE296" s="99"/>
      <c r="BF296" s="100"/>
    </row>
    <row r="297" spans="2:58" x14ac:dyDescent="0.25">
      <c r="B297" s="20"/>
      <c r="C297" s="73">
        <v>3</v>
      </c>
      <c r="D297" s="73"/>
      <c r="E297" s="73" t="s">
        <v>190</v>
      </c>
      <c r="F297" s="73"/>
      <c r="G297" s="47">
        <v>1</v>
      </c>
      <c r="H297" s="47"/>
      <c r="I297" s="74">
        <f t="shared" si="47"/>
        <v>1.7361111111111114</v>
      </c>
      <c r="J297" s="74"/>
      <c r="K297" s="75" t="s">
        <v>214</v>
      </c>
      <c r="L297" s="76"/>
      <c r="M297" s="77">
        <f t="shared" si="48"/>
        <v>6.904722046030173</v>
      </c>
      <c r="N297" s="78"/>
      <c r="O297" s="75"/>
      <c r="P297" s="76"/>
      <c r="Q297" s="77">
        <f t="shared" si="49"/>
        <v>0</v>
      </c>
      <c r="R297" s="78"/>
      <c r="S297" s="75"/>
      <c r="T297" s="76"/>
      <c r="U297" s="77">
        <f t="shared" si="50"/>
        <v>0</v>
      </c>
      <c r="V297" s="78"/>
      <c r="W297" s="75" t="s">
        <v>206</v>
      </c>
      <c r="X297" s="76"/>
      <c r="Y297" s="77">
        <f t="shared" si="51"/>
        <v>11.774646040515654</v>
      </c>
      <c r="Z297" s="78"/>
      <c r="AA297" s="74">
        <f t="shared" si="58"/>
        <v>5.3796580089251975</v>
      </c>
      <c r="AB297" s="74"/>
      <c r="AC297" s="74">
        <f t="shared" si="59"/>
        <v>0.72898473105648864</v>
      </c>
      <c r="AD297" s="74"/>
      <c r="AE297" s="74">
        <f t="shared" si="60"/>
        <v>1.2655984914175151</v>
      </c>
      <c r="AF297" s="74"/>
      <c r="AG297" s="42">
        <f t="shared" si="61"/>
        <v>1.2655984914175151</v>
      </c>
      <c r="AH297" s="43"/>
      <c r="AI297" s="74">
        <f t="shared" si="52"/>
        <v>2.6100703301026137E-2</v>
      </c>
      <c r="AJ297" s="74"/>
      <c r="AK297" s="95">
        <f t="shared" si="53"/>
        <v>627.70000000000005</v>
      </c>
      <c r="AL297" s="95"/>
      <c r="AM297" s="74">
        <f t="shared" si="62"/>
        <v>16.383411462054109</v>
      </c>
      <c r="AN297" s="74"/>
      <c r="AO297" s="98">
        <f t="shared" si="54"/>
        <v>0.5</v>
      </c>
      <c r="AP297" s="78"/>
      <c r="AQ297" s="74">
        <f t="shared" si="63"/>
        <v>0.05</v>
      </c>
      <c r="AR297" s="74"/>
      <c r="AS297" s="74">
        <f t="shared" si="55"/>
        <v>0</v>
      </c>
      <c r="AT297" s="74"/>
      <c r="AU297" s="74">
        <f t="shared" si="56"/>
        <v>0</v>
      </c>
      <c r="AV297" s="74"/>
      <c r="AW297" s="74">
        <f t="shared" si="64"/>
        <v>0.55000000000000004</v>
      </c>
      <c r="AX297" s="74"/>
      <c r="AY297" s="74">
        <f t="shared" si="57"/>
        <v>3</v>
      </c>
      <c r="AZ297" s="74"/>
      <c r="BA297" s="99">
        <f t="shared" si="65"/>
        <v>27.032628912389281</v>
      </c>
      <c r="BB297" s="99"/>
      <c r="BC297" s="99"/>
      <c r="BD297" s="99">
        <f t="shared" si="66"/>
        <v>22.117605473773047</v>
      </c>
      <c r="BE297" s="99"/>
      <c r="BF297" s="100"/>
    </row>
    <row r="298" spans="2:58" x14ac:dyDescent="0.25">
      <c r="B298" s="20"/>
      <c r="C298" s="73"/>
      <c r="D298" s="73"/>
      <c r="E298" s="73"/>
      <c r="F298" s="73"/>
      <c r="G298" s="47"/>
      <c r="H298" s="47"/>
      <c r="I298" s="74" t="str">
        <f t="shared" si="47"/>
        <v/>
      </c>
      <c r="J298" s="74"/>
      <c r="K298" s="75"/>
      <c r="L298" s="76"/>
      <c r="M298" s="77" t="str">
        <f t="shared" si="48"/>
        <v/>
      </c>
      <c r="N298" s="78"/>
      <c r="O298" s="75"/>
      <c r="P298" s="76"/>
      <c r="Q298" s="77" t="str">
        <f t="shared" si="49"/>
        <v/>
      </c>
      <c r="R298" s="78"/>
      <c r="S298" s="75"/>
      <c r="T298" s="76"/>
      <c r="U298" s="77" t="str">
        <f t="shared" si="50"/>
        <v/>
      </c>
      <c r="V298" s="78"/>
      <c r="W298" s="75"/>
      <c r="X298" s="76"/>
      <c r="Y298" s="77" t="str">
        <f t="shared" si="51"/>
        <v/>
      </c>
      <c r="Z298" s="78"/>
      <c r="AA298" s="74" t="str">
        <f t="shared" si="58"/>
        <v/>
      </c>
      <c r="AB298" s="74"/>
      <c r="AC298" s="74" t="str">
        <f t="shared" si="59"/>
        <v/>
      </c>
      <c r="AD298" s="74"/>
      <c r="AE298" s="74" t="str">
        <f t="shared" si="60"/>
        <v/>
      </c>
      <c r="AF298" s="74"/>
      <c r="AG298" s="42" t="str">
        <f t="shared" si="61"/>
        <v/>
      </c>
      <c r="AH298" s="43"/>
      <c r="AI298" s="74" t="str">
        <f t="shared" si="52"/>
        <v/>
      </c>
      <c r="AJ298" s="74"/>
      <c r="AK298" s="95" t="str">
        <f t="shared" si="53"/>
        <v/>
      </c>
      <c r="AL298" s="95"/>
      <c r="AM298" s="74" t="str">
        <f t="shared" si="62"/>
        <v/>
      </c>
      <c r="AN298" s="74"/>
      <c r="AO298" s="98" t="str">
        <f t="shared" si="54"/>
        <v/>
      </c>
      <c r="AP298" s="78"/>
      <c r="AQ298" s="74" t="str">
        <f t="shared" si="63"/>
        <v/>
      </c>
      <c r="AR298" s="74"/>
      <c r="AS298" s="74" t="str">
        <f t="shared" si="55"/>
        <v/>
      </c>
      <c r="AT298" s="74"/>
      <c r="AU298" s="74" t="str">
        <f t="shared" si="56"/>
        <v/>
      </c>
      <c r="AV298" s="74"/>
      <c r="AW298" s="74" t="str">
        <f t="shared" si="64"/>
        <v/>
      </c>
      <c r="AX298" s="74"/>
      <c r="AY298" s="74" t="str">
        <f t="shared" si="57"/>
        <v/>
      </c>
      <c r="AZ298" s="74"/>
      <c r="BA298" s="99" t="str">
        <f t="shared" si="65"/>
        <v/>
      </c>
      <c r="BB298" s="99"/>
      <c r="BC298" s="99"/>
      <c r="BD298" s="99" t="str">
        <f t="shared" si="66"/>
        <v/>
      </c>
      <c r="BE298" s="99"/>
      <c r="BF298" s="100"/>
    </row>
    <row r="299" spans="2:58" x14ac:dyDescent="0.25">
      <c r="B299" s="20"/>
      <c r="C299" s="73"/>
      <c r="D299" s="73"/>
      <c r="E299" s="73"/>
      <c r="F299" s="73"/>
      <c r="G299" s="47"/>
      <c r="H299" s="47"/>
      <c r="I299" s="74" t="str">
        <f t="shared" si="47"/>
        <v/>
      </c>
      <c r="J299" s="74"/>
      <c r="K299" s="75"/>
      <c r="L299" s="76"/>
      <c r="M299" s="77" t="str">
        <f t="shared" si="48"/>
        <v/>
      </c>
      <c r="N299" s="78"/>
      <c r="O299" s="75"/>
      <c r="P299" s="76"/>
      <c r="Q299" s="77" t="str">
        <f t="shared" si="49"/>
        <v/>
      </c>
      <c r="R299" s="78"/>
      <c r="S299" s="75"/>
      <c r="T299" s="76"/>
      <c r="U299" s="77" t="str">
        <f t="shared" si="50"/>
        <v/>
      </c>
      <c r="V299" s="78"/>
      <c r="W299" s="75"/>
      <c r="X299" s="76"/>
      <c r="Y299" s="77" t="str">
        <f t="shared" si="51"/>
        <v/>
      </c>
      <c r="Z299" s="78"/>
      <c r="AA299" s="74" t="str">
        <f t="shared" si="58"/>
        <v/>
      </c>
      <c r="AB299" s="74"/>
      <c r="AC299" s="74" t="str">
        <f t="shared" si="59"/>
        <v/>
      </c>
      <c r="AD299" s="74"/>
      <c r="AE299" s="74" t="str">
        <f t="shared" si="60"/>
        <v/>
      </c>
      <c r="AF299" s="74"/>
      <c r="AG299" s="42" t="str">
        <f t="shared" si="61"/>
        <v/>
      </c>
      <c r="AH299" s="43"/>
      <c r="AI299" s="74" t="str">
        <f t="shared" si="52"/>
        <v/>
      </c>
      <c r="AJ299" s="74"/>
      <c r="AK299" s="95" t="str">
        <f t="shared" si="53"/>
        <v/>
      </c>
      <c r="AL299" s="95"/>
      <c r="AM299" s="74" t="str">
        <f t="shared" si="62"/>
        <v/>
      </c>
      <c r="AN299" s="74"/>
      <c r="AO299" s="98" t="str">
        <f t="shared" si="54"/>
        <v/>
      </c>
      <c r="AP299" s="78"/>
      <c r="AQ299" s="74" t="str">
        <f t="shared" si="63"/>
        <v/>
      </c>
      <c r="AR299" s="74"/>
      <c r="AS299" s="74" t="str">
        <f t="shared" si="55"/>
        <v/>
      </c>
      <c r="AT299" s="74"/>
      <c r="AU299" s="74" t="str">
        <f t="shared" si="56"/>
        <v/>
      </c>
      <c r="AV299" s="74"/>
      <c r="AW299" s="74" t="str">
        <f t="shared" si="64"/>
        <v/>
      </c>
      <c r="AX299" s="74"/>
      <c r="AY299" s="74" t="str">
        <f t="shared" si="57"/>
        <v/>
      </c>
      <c r="AZ299" s="74"/>
      <c r="BA299" s="99" t="str">
        <f t="shared" si="65"/>
        <v/>
      </c>
      <c r="BB299" s="99"/>
      <c r="BC299" s="99"/>
      <c r="BD299" s="99" t="str">
        <f t="shared" si="66"/>
        <v/>
      </c>
      <c r="BE299" s="99"/>
      <c r="BF299" s="100"/>
    </row>
    <row r="300" spans="2:58" x14ac:dyDescent="0.25">
      <c r="B300" s="20"/>
      <c r="C300" s="73"/>
      <c r="D300" s="73"/>
      <c r="E300" s="73"/>
      <c r="F300" s="73"/>
      <c r="G300" s="47"/>
      <c r="H300" s="47"/>
      <c r="I300" s="74" t="str">
        <f t="shared" si="47"/>
        <v/>
      </c>
      <c r="J300" s="74"/>
      <c r="K300" s="75"/>
      <c r="L300" s="76"/>
      <c r="M300" s="77" t="str">
        <f t="shared" si="48"/>
        <v/>
      </c>
      <c r="N300" s="78"/>
      <c r="O300" s="75"/>
      <c r="P300" s="76"/>
      <c r="Q300" s="77" t="str">
        <f t="shared" si="49"/>
        <v/>
      </c>
      <c r="R300" s="78"/>
      <c r="S300" s="75"/>
      <c r="T300" s="76"/>
      <c r="U300" s="77" t="str">
        <f t="shared" si="50"/>
        <v/>
      </c>
      <c r="V300" s="78"/>
      <c r="W300" s="75"/>
      <c r="X300" s="76"/>
      <c r="Y300" s="77" t="str">
        <f t="shared" si="51"/>
        <v/>
      </c>
      <c r="Z300" s="78"/>
      <c r="AA300" s="74" t="str">
        <f t="shared" si="58"/>
        <v/>
      </c>
      <c r="AB300" s="74"/>
      <c r="AC300" s="74" t="str">
        <f t="shared" si="59"/>
        <v/>
      </c>
      <c r="AD300" s="74"/>
      <c r="AE300" s="74" t="str">
        <f t="shared" si="60"/>
        <v/>
      </c>
      <c r="AF300" s="74"/>
      <c r="AG300" s="42" t="str">
        <f t="shared" si="61"/>
        <v/>
      </c>
      <c r="AH300" s="43"/>
      <c r="AI300" s="74" t="str">
        <f t="shared" si="52"/>
        <v/>
      </c>
      <c r="AJ300" s="74"/>
      <c r="AK300" s="95" t="str">
        <f t="shared" si="53"/>
        <v/>
      </c>
      <c r="AL300" s="95"/>
      <c r="AM300" s="74" t="str">
        <f t="shared" si="62"/>
        <v/>
      </c>
      <c r="AN300" s="74"/>
      <c r="AO300" s="98" t="str">
        <f t="shared" si="54"/>
        <v/>
      </c>
      <c r="AP300" s="78"/>
      <c r="AQ300" s="74" t="str">
        <f t="shared" si="63"/>
        <v/>
      </c>
      <c r="AR300" s="74"/>
      <c r="AS300" s="74" t="str">
        <f t="shared" si="55"/>
        <v/>
      </c>
      <c r="AT300" s="74"/>
      <c r="AU300" s="74" t="str">
        <f t="shared" si="56"/>
        <v/>
      </c>
      <c r="AV300" s="74"/>
      <c r="AW300" s="74" t="str">
        <f t="shared" si="64"/>
        <v/>
      </c>
      <c r="AX300" s="74"/>
      <c r="AY300" s="74" t="str">
        <f t="shared" si="57"/>
        <v/>
      </c>
      <c r="AZ300" s="74"/>
      <c r="BA300" s="99" t="str">
        <f t="shared" si="65"/>
        <v/>
      </c>
      <c r="BB300" s="99"/>
      <c r="BC300" s="99"/>
      <c r="BD300" s="99" t="str">
        <f t="shared" si="66"/>
        <v/>
      </c>
      <c r="BE300" s="99"/>
      <c r="BF300" s="100"/>
    </row>
    <row r="301" spans="2:58" x14ac:dyDescent="0.25">
      <c r="B301" s="20"/>
      <c r="C301" s="73"/>
      <c r="D301" s="73"/>
      <c r="E301" s="73"/>
      <c r="F301" s="73"/>
      <c r="G301" s="47"/>
      <c r="H301" s="47"/>
      <c r="I301" s="74" t="str">
        <f t="shared" si="47"/>
        <v/>
      </c>
      <c r="J301" s="74"/>
      <c r="K301" s="75"/>
      <c r="L301" s="76"/>
      <c r="M301" s="77" t="str">
        <f t="shared" si="48"/>
        <v/>
      </c>
      <c r="N301" s="78"/>
      <c r="O301" s="75"/>
      <c r="P301" s="76"/>
      <c r="Q301" s="77" t="str">
        <f t="shared" si="49"/>
        <v/>
      </c>
      <c r="R301" s="78"/>
      <c r="S301" s="75"/>
      <c r="T301" s="76"/>
      <c r="U301" s="77" t="str">
        <f t="shared" si="50"/>
        <v/>
      </c>
      <c r="V301" s="78"/>
      <c r="W301" s="75"/>
      <c r="X301" s="76"/>
      <c r="Y301" s="77" t="str">
        <f t="shared" si="51"/>
        <v/>
      </c>
      <c r="Z301" s="78"/>
      <c r="AA301" s="74" t="str">
        <f t="shared" si="58"/>
        <v/>
      </c>
      <c r="AB301" s="74"/>
      <c r="AC301" s="74" t="str">
        <f t="shared" si="59"/>
        <v/>
      </c>
      <c r="AD301" s="74"/>
      <c r="AE301" s="74" t="str">
        <f t="shared" si="60"/>
        <v/>
      </c>
      <c r="AF301" s="74"/>
      <c r="AG301" s="42" t="str">
        <f t="shared" si="61"/>
        <v/>
      </c>
      <c r="AH301" s="43"/>
      <c r="AI301" s="74" t="str">
        <f t="shared" si="52"/>
        <v/>
      </c>
      <c r="AJ301" s="74"/>
      <c r="AK301" s="95" t="str">
        <f t="shared" si="53"/>
        <v/>
      </c>
      <c r="AL301" s="95"/>
      <c r="AM301" s="74" t="str">
        <f t="shared" si="62"/>
        <v/>
      </c>
      <c r="AN301" s="74"/>
      <c r="AO301" s="98" t="str">
        <f t="shared" si="54"/>
        <v/>
      </c>
      <c r="AP301" s="78"/>
      <c r="AQ301" s="74" t="str">
        <f t="shared" si="63"/>
        <v/>
      </c>
      <c r="AR301" s="74"/>
      <c r="AS301" s="74" t="str">
        <f t="shared" si="55"/>
        <v/>
      </c>
      <c r="AT301" s="74"/>
      <c r="AU301" s="74" t="str">
        <f t="shared" si="56"/>
        <v/>
      </c>
      <c r="AV301" s="74"/>
      <c r="AW301" s="74" t="str">
        <f t="shared" si="64"/>
        <v/>
      </c>
      <c r="AX301" s="74"/>
      <c r="AY301" s="74" t="str">
        <f t="shared" si="57"/>
        <v/>
      </c>
      <c r="AZ301" s="74"/>
      <c r="BA301" s="99" t="str">
        <f t="shared" si="65"/>
        <v/>
      </c>
      <c r="BB301" s="99"/>
      <c r="BC301" s="99"/>
      <c r="BD301" s="99" t="str">
        <f t="shared" si="66"/>
        <v/>
      </c>
      <c r="BE301" s="99"/>
      <c r="BF301" s="100"/>
    </row>
    <row r="302" spans="2:58" x14ac:dyDescent="0.25">
      <c r="B302" s="20"/>
      <c r="C302" s="73"/>
      <c r="D302" s="73"/>
      <c r="E302" s="73"/>
      <c r="F302" s="73"/>
      <c r="G302" s="47"/>
      <c r="H302" s="47"/>
      <c r="I302" s="74" t="str">
        <f t="shared" si="47"/>
        <v/>
      </c>
      <c r="J302" s="74"/>
      <c r="K302" s="75"/>
      <c r="L302" s="76"/>
      <c r="M302" s="77" t="str">
        <f t="shared" si="48"/>
        <v/>
      </c>
      <c r="N302" s="78"/>
      <c r="O302" s="75"/>
      <c r="P302" s="76"/>
      <c r="Q302" s="77" t="str">
        <f t="shared" si="49"/>
        <v/>
      </c>
      <c r="R302" s="78"/>
      <c r="S302" s="75"/>
      <c r="T302" s="76"/>
      <c r="U302" s="77" t="str">
        <f t="shared" si="50"/>
        <v/>
      </c>
      <c r="V302" s="78"/>
      <c r="W302" s="75"/>
      <c r="X302" s="76"/>
      <c r="Y302" s="77" t="str">
        <f t="shared" si="51"/>
        <v/>
      </c>
      <c r="Z302" s="78"/>
      <c r="AA302" s="74" t="str">
        <f t="shared" si="58"/>
        <v/>
      </c>
      <c r="AB302" s="74"/>
      <c r="AC302" s="74" t="str">
        <f t="shared" si="59"/>
        <v/>
      </c>
      <c r="AD302" s="74"/>
      <c r="AE302" s="74" t="str">
        <f t="shared" si="60"/>
        <v/>
      </c>
      <c r="AF302" s="74"/>
      <c r="AG302" s="42" t="str">
        <f t="shared" si="61"/>
        <v/>
      </c>
      <c r="AH302" s="43"/>
      <c r="AI302" s="74" t="str">
        <f t="shared" si="52"/>
        <v/>
      </c>
      <c r="AJ302" s="74"/>
      <c r="AK302" s="95" t="str">
        <f t="shared" si="53"/>
        <v/>
      </c>
      <c r="AL302" s="95"/>
      <c r="AM302" s="74" t="str">
        <f t="shared" si="62"/>
        <v/>
      </c>
      <c r="AN302" s="74"/>
      <c r="AO302" s="98" t="str">
        <f t="shared" si="54"/>
        <v/>
      </c>
      <c r="AP302" s="78"/>
      <c r="AQ302" s="74" t="str">
        <f t="shared" si="63"/>
        <v/>
      </c>
      <c r="AR302" s="74"/>
      <c r="AS302" s="74" t="str">
        <f t="shared" si="55"/>
        <v/>
      </c>
      <c r="AT302" s="74"/>
      <c r="AU302" s="74" t="str">
        <f t="shared" si="56"/>
        <v/>
      </c>
      <c r="AV302" s="74"/>
      <c r="AW302" s="74" t="str">
        <f t="shared" si="64"/>
        <v/>
      </c>
      <c r="AX302" s="74"/>
      <c r="AY302" s="74" t="str">
        <f t="shared" si="57"/>
        <v/>
      </c>
      <c r="AZ302" s="74"/>
      <c r="BA302" s="99" t="str">
        <f t="shared" si="65"/>
        <v/>
      </c>
      <c r="BB302" s="99"/>
      <c r="BC302" s="99"/>
      <c r="BD302" s="99" t="str">
        <f t="shared" si="66"/>
        <v/>
      </c>
      <c r="BE302" s="99"/>
      <c r="BF302" s="100"/>
    </row>
    <row r="303" spans="2:58" x14ac:dyDescent="0.25">
      <c r="B303" s="20"/>
      <c r="C303" s="73"/>
      <c r="D303" s="73"/>
      <c r="E303" s="73"/>
      <c r="F303" s="73"/>
      <c r="G303" s="47"/>
      <c r="H303" s="47"/>
      <c r="I303" s="74" t="str">
        <f t="shared" si="47"/>
        <v/>
      </c>
      <c r="J303" s="74"/>
      <c r="K303" s="75"/>
      <c r="L303" s="76"/>
      <c r="M303" s="77" t="str">
        <f t="shared" si="48"/>
        <v/>
      </c>
      <c r="N303" s="78"/>
      <c r="O303" s="75"/>
      <c r="P303" s="76"/>
      <c r="Q303" s="77" t="str">
        <f t="shared" si="49"/>
        <v/>
      </c>
      <c r="R303" s="78"/>
      <c r="S303" s="75"/>
      <c r="T303" s="76"/>
      <c r="U303" s="77" t="str">
        <f t="shared" si="50"/>
        <v/>
      </c>
      <c r="V303" s="78"/>
      <c r="W303" s="75"/>
      <c r="X303" s="76"/>
      <c r="Y303" s="77" t="str">
        <f t="shared" si="51"/>
        <v/>
      </c>
      <c r="Z303" s="78"/>
      <c r="AA303" s="74" t="str">
        <f t="shared" si="58"/>
        <v/>
      </c>
      <c r="AB303" s="74"/>
      <c r="AC303" s="74" t="str">
        <f t="shared" si="59"/>
        <v/>
      </c>
      <c r="AD303" s="74"/>
      <c r="AE303" s="74" t="str">
        <f t="shared" si="60"/>
        <v/>
      </c>
      <c r="AF303" s="74"/>
      <c r="AG303" s="42" t="str">
        <f t="shared" si="61"/>
        <v/>
      </c>
      <c r="AH303" s="43"/>
      <c r="AI303" s="74" t="str">
        <f t="shared" si="52"/>
        <v/>
      </c>
      <c r="AJ303" s="74"/>
      <c r="AK303" s="95" t="str">
        <f t="shared" si="53"/>
        <v/>
      </c>
      <c r="AL303" s="95"/>
      <c r="AM303" s="74" t="str">
        <f t="shared" si="62"/>
        <v/>
      </c>
      <c r="AN303" s="74"/>
      <c r="AO303" s="98" t="str">
        <f t="shared" si="54"/>
        <v/>
      </c>
      <c r="AP303" s="78"/>
      <c r="AQ303" s="74" t="str">
        <f t="shared" si="63"/>
        <v/>
      </c>
      <c r="AR303" s="74"/>
      <c r="AS303" s="74" t="str">
        <f t="shared" si="55"/>
        <v/>
      </c>
      <c r="AT303" s="74"/>
      <c r="AU303" s="74" t="str">
        <f t="shared" si="56"/>
        <v/>
      </c>
      <c r="AV303" s="74"/>
      <c r="AW303" s="74" t="str">
        <f t="shared" si="64"/>
        <v/>
      </c>
      <c r="AX303" s="74"/>
      <c r="AY303" s="74" t="str">
        <f t="shared" si="57"/>
        <v/>
      </c>
      <c r="AZ303" s="74"/>
      <c r="BA303" s="99" t="str">
        <f t="shared" si="65"/>
        <v/>
      </c>
      <c r="BB303" s="99"/>
      <c r="BC303" s="99"/>
      <c r="BD303" s="99" t="str">
        <f t="shared" si="66"/>
        <v/>
      </c>
      <c r="BE303" s="99"/>
      <c r="BF303" s="100"/>
    </row>
    <row r="304" spans="2:58" x14ac:dyDescent="0.25">
      <c r="B304" s="20"/>
      <c r="C304" s="73"/>
      <c r="D304" s="73"/>
      <c r="E304" s="73"/>
      <c r="F304" s="73"/>
      <c r="G304" s="47"/>
      <c r="H304" s="47"/>
      <c r="I304" s="74" t="str">
        <f t="shared" si="47"/>
        <v/>
      </c>
      <c r="J304" s="74"/>
      <c r="K304" s="75"/>
      <c r="L304" s="76"/>
      <c r="M304" s="77" t="str">
        <f t="shared" si="48"/>
        <v/>
      </c>
      <c r="N304" s="78"/>
      <c r="O304" s="75"/>
      <c r="P304" s="76"/>
      <c r="Q304" s="77" t="str">
        <f t="shared" si="49"/>
        <v/>
      </c>
      <c r="R304" s="78"/>
      <c r="S304" s="75"/>
      <c r="T304" s="76"/>
      <c r="U304" s="77" t="str">
        <f t="shared" si="50"/>
        <v/>
      </c>
      <c r="V304" s="78"/>
      <c r="W304" s="75"/>
      <c r="X304" s="76"/>
      <c r="Y304" s="77" t="str">
        <f t="shared" si="51"/>
        <v/>
      </c>
      <c r="Z304" s="78"/>
      <c r="AA304" s="74" t="str">
        <f t="shared" si="58"/>
        <v/>
      </c>
      <c r="AB304" s="74"/>
      <c r="AC304" s="74" t="str">
        <f t="shared" si="59"/>
        <v/>
      </c>
      <c r="AD304" s="74"/>
      <c r="AE304" s="74" t="str">
        <f t="shared" si="60"/>
        <v/>
      </c>
      <c r="AF304" s="74"/>
      <c r="AG304" s="42" t="str">
        <f t="shared" si="61"/>
        <v/>
      </c>
      <c r="AH304" s="43"/>
      <c r="AI304" s="74" t="str">
        <f t="shared" si="52"/>
        <v/>
      </c>
      <c r="AJ304" s="74"/>
      <c r="AK304" s="95" t="str">
        <f t="shared" si="53"/>
        <v/>
      </c>
      <c r="AL304" s="95"/>
      <c r="AM304" s="74" t="str">
        <f t="shared" si="62"/>
        <v/>
      </c>
      <c r="AN304" s="74"/>
      <c r="AO304" s="98" t="str">
        <f t="shared" si="54"/>
        <v/>
      </c>
      <c r="AP304" s="78"/>
      <c r="AQ304" s="74" t="str">
        <f t="shared" si="63"/>
        <v/>
      </c>
      <c r="AR304" s="74"/>
      <c r="AS304" s="74" t="str">
        <f t="shared" si="55"/>
        <v/>
      </c>
      <c r="AT304" s="74"/>
      <c r="AU304" s="74" t="str">
        <f t="shared" si="56"/>
        <v/>
      </c>
      <c r="AV304" s="74"/>
      <c r="AW304" s="74" t="str">
        <f t="shared" si="64"/>
        <v/>
      </c>
      <c r="AX304" s="74"/>
      <c r="AY304" s="74" t="str">
        <f t="shared" si="57"/>
        <v/>
      </c>
      <c r="AZ304" s="74"/>
      <c r="BA304" s="99" t="str">
        <f t="shared" si="65"/>
        <v/>
      </c>
      <c r="BB304" s="99"/>
      <c r="BC304" s="99"/>
      <c r="BD304" s="99" t="str">
        <f t="shared" si="66"/>
        <v/>
      </c>
      <c r="BE304" s="99"/>
      <c r="BF304" s="100"/>
    </row>
    <row r="305" spans="2:58" x14ac:dyDescent="0.25">
      <c r="B305" s="20"/>
      <c r="C305" s="73"/>
      <c r="D305" s="73"/>
      <c r="E305" s="73"/>
      <c r="F305" s="73"/>
      <c r="G305" s="47"/>
      <c r="H305" s="47"/>
      <c r="I305" s="74" t="str">
        <f t="shared" si="47"/>
        <v/>
      </c>
      <c r="J305" s="74"/>
      <c r="K305" s="75"/>
      <c r="L305" s="76"/>
      <c r="M305" s="77" t="str">
        <f t="shared" si="48"/>
        <v/>
      </c>
      <c r="N305" s="78"/>
      <c r="O305" s="75"/>
      <c r="P305" s="76"/>
      <c r="Q305" s="77" t="str">
        <f t="shared" si="49"/>
        <v/>
      </c>
      <c r="R305" s="78"/>
      <c r="S305" s="75"/>
      <c r="T305" s="76"/>
      <c r="U305" s="77" t="str">
        <f t="shared" si="50"/>
        <v/>
      </c>
      <c r="V305" s="78"/>
      <c r="W305" s="75"/>
      <c r="X305" s="76"/>
      <c r="Y305" s="77" t="str">
        <f t="shared" si="51"/>
        <v/>
      </c>
      <c r="Z305" s="78"/>
      <c r="AA305" s="74" t="str">
        <f t="shared" si="58"/>
        <v/>
      </c>
      <c r="AB305" s="74"/>
      <c r="AC305" s="74" t="str">
        <f t="shared" si="59"/>
        <v/>
      </c>
      <c r="AD305" s="74"/>
      <c r="AE305" s="74" t="str">
        <f t="shared" si="60"/>
        <v/>
      </c>
      <c r="AF305" s="74"/>
      <c r="AG305" s="42" t="str">
        <f t="shared" si="61"/>
        <v/>
      </c>
      <c r="AH305" s="43"/>
      <c r="AI305" s="74" t="str">
        <f t="shared" si="52"/>
        <v/>
      </c>
      <c r="AJ305" s="74"/>
      <c r="AK305" s="95" t="str">
        <f t="shared" si="53"/>
        <v/>
      </c>
      <c r="AL305" s="95"/>
      <c r="AM305" s="74" t="str">
        <f t="shared" si="62"/>
        <v/>
      </c>
      <c r="AN305" s="74"/>
      <c r="AO305" s="98" t="str">
        <f t="shared" si="54"/>
        <v/>
      </c>
      <c r="AP305" s="78"/>
      <c r="AQ305" s="74" t="str">
        <f t="shared" si="63"/>
        <v/>
      </c>
      <c r="AR305" s="74"/>
      <c r="AS305" s="74" t="str">
        <f t="shared" si="55"/>
        <v/>
      </c>
      <c r="AT305" s="74"/>
      <c r="AU305" s="74" t="str">
        <f t="shared" si="56"/>
        <v/>
      </c>
      <c r="AV305" s="74"/>
      <c r="AW305" s="74" t="str">
        <f t="shared" si="64"/>
        <v/>
      </c>
      <c r="AX305" s="74"/>
      <c r="AY305" s="74" t="str">
        <f t="shared" si="57"/>
        <v/>
      </c>
      <c r="AZ305" s="74"/>
      <c r="BA305" s="99" t="str">
        <f t="shared" si="65"/>
        <v/>
      </c>
      <c r="BB305" s="99"/>
      <c r="BC305" s="99"/>
      <c r="BD305" s="99" t="str">
        <f t="shared" si="66"/>
        <v/>
      </c>
      <c r="BE305" s="99"/>
      <c r="BF305" s="100"/>
    </row>
    <row r="306" spans="2:58" x14ac:dyDescent="0.25">
      <c r="B306" s="20"/>
      <c r="C306" s="73"/>
      <c r="D306" s="73"/>
      <c r="E306" s="73"/>
      <c r="F306" s="73"/>
      <c r="G306" s="47"/>
      <c r="H306" s="47"/>
      <c r="I306" s="74" t="str">
        <f t="shared" si="47"/>
        <v/>
      </c>
      <c r="J306" s="74"/>
      <c r="K306" s="75"/>
      <c r="L306" s="76"/>
      <c r="M306" s="77" t="str">
        <f t="shared" si="48"/>
        <v/>
      </c>
      <c r="N306" s="78"/>
      <c r="O306" s="75"/>
      <c r="P306" s="76"/>
      <c r="Q306" s="77" t="str">
        <f t="shared" si="49"/>
        <v/>
      </c>
      <c r="R306" s="78"/>
      <c r="S306" s="75"/>
      <c r="T306" s="76"/>
      <c r="U306" s="77" t="str">
        <f t="shared" si="50"/>
        <v/>
      </c>
      <c r="V306" s="78"/>
      <c r="W306" s="75"/>
      <c r="X306" s="76"/>
      <c r="Y306" s="77" t="str">
        <f t="shared" si="51"/>
        <v/>
      </c>
      <c r="Z306" s="78"/>
      <c r="AA306" s="74" t="str">
        <f t="shared" si="58"/>
        <v/>
      </c>
      <c r="AB306" s="74"/>
      <c r="AC306" s="74" t="str">
        <f t="shared" si="59"/>
        <v/>
      </c>
      <c r="AD306" s="74"/>
      <c r="AE306" s="74" t="str">
        <f t="shared" si="60"/>
        <v/>
      </c>
      <c r="AF306" s="74"/>
      <c r="AG306" s="42" t="str">
        <f t="shared" si="61"/>
        <v/>
      </c>
      <c r="AH306" s="43"/>
      <c r="AI306" s="74" t="str">
        <f t="shared" si="52"/>
        <v/>
      </c>
      <c r="AJ306" s="74"/>
      <c r="AK306" s="95" t="str">
        <f t="shared" si="53"/>
        <v/>
      </c>
      <c r="AL306" s="95"/>
      <c r="AM306" s="74" t="str">
        <f t="shared" si="62"/>
        <v/>
      </c>
      <c r="AN306" s="74"/>
      <c r="AO306" s="98" t="str">
        <f t="shared" si="54"/>
        <v/>
      </c>
      <c r="AP306" s="78"/>
      <c r="AQ306" s="74" t="str">
        <f t="shared" si="63"/>
        <v/>
      </c>
      <c r="AR306" s="74"/>
      <c r="AS306" s="74" t="str">
        <f t="shared" si="55"/>
        <v/>
      </c>
      <c r="AT306" s="74"/>
      <c r="AU306" s="74" t="str">
        <f t="shared" si="56"/>
        <v/>
      </c>
      <c r="AV306" s="74"/>
      <c r="AW306" s="74" t="str">
        <f t="shared" si="64"/>
        <v/>
      </c>
      <c r="AX306" s="74"/>
      <c r="AY306" s="74" t="str">
        <f t="shared" si="57"/>
        <v/>
      </c>
      <c r="AZ306" s="74"/>
      <c r="BA306" s="99" t="str">
        <f t="shared" si="65"/>
        <v/>
      </c>
      <c r="BB306" s="99"/>
      <c r="BC306" s="99"/>
      <c r="BD306" s="99" t="str">
        <f t="shared" si="66"/>
        <v/>
      </c>
      <c r="BE306" s="99"/>
      <c r="BF306" s="100"/>
    </row>
    <row r="307" spans="2:58" x14ac:dyDescent="0.25">
      <c r="B307" s="20"/>
      <c r="C307" s="73"/>
      <c r="D307" s="73"/>
      <c r="E307" s="73"/>
      <c r="F307" s="73"/>
      <c r="G307" s="47"/>
      <c r="H307" s="47"/>
      <c r="I307" s="74" t="str">
        <f t="shared" si="47"/>
        <v/>
      </c>
      <c r="J307" s="74"/>
      <c r="K307" s="75"/>
      <c r="L307" s="76"/>
      <c r="M307" s="77" t="str">
        <f t="shared" si="48"/>
        <v/>
      </c>
      <c r="N307" s="78"/>
      <c r="O307" s="75"/>
      <c r="P307" s="76"/>
      <c r="Q307" s="77" t="str">
        <f t="shared" si="49"/>
        <v/>
      </c>
      <c r="R307" s="78"/>
      <c r="S307" s="75"/>
      <c r="T307" s="76"/>
      <c r="U307" s="77" t="str">
        <f t="shared" si="50"/>
        <v/>
      </c>
      <c r="V307" s="78"/>
      <c r="W307" s="75"/>
      <c r="X307" s="76"/>
      <c r="Y307" s="77" t="str">
        <f t="shared" si="51"/>
        <v/>
      </c>
      <c r="Z307" s="78"/>
      <c r="AA307" s="74" t="str">
        <f t="shared" si="58"/>
        <v/>
      </c>
      <c r="AB307" s="74"/>
      <c r="AC307" s="74" t="str">
        <f t="shared" si="59"/>
        <v/>
      </c>
      <c r="AD307" s="74"/>
      <c r="AE307" s="74" t="str">
        <f t="shared" si="60"/>
        <v/>
      </c>
      <c r="AF307" s="74"/>
      <c r="AG307" s="42" t="str">
        <f t="shared" si="61"/>
        <v/>
      </c>
      <c r="AH307" s="43"/>
      <c r="AI307" s="74" t="str">
        <f t="shared" si="52"/>
        <v/>
      </c>
      <c r="AJ307" s="74"/>
      <c r="AK307" s="95" t="str">
        <f t="shared" si="53"/>
        <v/>
      </c>
      <c r="AL307" s="95"/>
      <c r="AM307" s="74" t="str">
        <f t="shared" si="62"/>
        <v/>
      </c>
      <c r="AN307" s="74"/>
      <c r="AO307" s="98" t="str">
        <f t="shared" si="54"/>
        <v/>
      </c>
      <c r="AP307" s="78"/>
      <c r="AQ307" s="74" t="str">
        <f t="shared" si="63"/>
        <v/>
      </c>
      <c r="AR307" s="74"/>
      <c r="AS307" s="74" t="str">
        <f t="shared" si="55"/>
        <v/>
      </c>
      <c r="AT307" s="74"/>
      <c r="AU307" s="74" t="str">
        <f t="shared" si="56"/>
        <v/>
      </c>
      <c r="AV307" s="74"/>
      <c r="AW307" s="74" t="str">
        <f t="shared" si="64"/>
        <v/>
      </c>
      <c r="AX307" s="74"/>
      <c r="AY307" s="74" t="str">
        <f t="shared" si="57"/>
        <v/>
      </c>
      <c r="AZ307" s="74"/>
      <c r="BA307" s="99" t="str">
        <f t="shared" si="65"/>
        <v/>
      </c>
      <c r="BB307" s="99"/>
      <c r="BC307" s="99"/>
      <c r="BD307" s="99" t="str">
        <f t="shared" si="66"/>
        <v/>
      </c>
      <c r="BE307" s="99"/>
      <c r="BF307" s="100"/>
    </row>
    <row r="308" spans="2:58" x14ac:dyDescent="0.25">
      <c r="B308" s="20"/>
      <c r="C308" s="73"/>
      <c r="D308" s="73"/>
      <c r="E308" s="73"/>
      <c r="F308" s="73"/>
      <c r="G308" s="47"/>
      <c r="H308" s="47"/>
      <c r="I308" s="74" t="str">
        <f t="shared" si="47"/>
        <v/>
      </c>
      <c r="J308" s="74"/>
      <c r="K308" s="75"/>
      <c r="L308" s="76"/>
      <c r="M308" s="77" t="str">
        <f t="shared" si="48"/>
        <v/>
      </c>
      <c r="N308" s="78"/>
      <c r="O308" s="75"/>
      <c r="P308" s="76"/>
      <c r="Q308" s="77" t="str">
        <f t="shared" si="49"/>
        <v/>
      </c>
      <c r="R308" s="78"/>
      <c r="S308" s="75"/>
      <c r="T308" s="76"/>
      <c r="U308" s="77" t="str">
        <f t="shared" si="50"/>
        <v/>
      </c>
      <c r="V308" s="78"/>
      <c r="W308" s="75"/>
      <c r="X308" s="76"/>
      <c r="Y308" s="77" t="str">
        <f t="shared" si="51"/>
        <v/>
      </c>
      <c r="Z308" s="78"/>
      <c r="AA308" s="74" t="str">
        <f t="shared" si="58"/>
        <v/>
      </c>
      <c r="AB308" s="74"/>
      <c r="AC308" s="74" t="str">
        <f t="shared" si="59"/>
        <v/>
      </c>
      <c r="AD308" s="74"/>
      <c r="AE308" s="74" t="str">
        <f t="shared" si="60"/>
        <v/>
      </c>
      <c r="AF308" s="74"/>
      <c r="AG308" s="42" t="str">
        <f t="shared" si="61"/>
        <v/>
      </c>
      <c r="AH308" s="43"/>
      <c r="AI308" s="74" t="str">
        <f t="shared" si="52"/>
        <v/>
      </c>
      <c r="AJ308" s="74"/>
      <c r="AK308" s="95" t="str">
        <f t="shared" si="53"/>
        <v/>
      </c>
      <c r="AL308" s="95"/>
      <c r="AM308" s="74" t="str">
        <f t="shared" si="62"/>
        <v/>
      </c>
      <c r="AN308" s="74"/>
      <c r="AO308" s="98" t="str">
        <f t="shared" si="54"/>
        <v/>
      </c>
      <c r="AP308" s="78"/>
      <c r="AQ308" s="74" t="str">
        <f t="shared" si="63"/>
        <v/>
      </c>
      <c r="AR308" s="74"/>
      <c r="AS308" s="74" t="str">
        <f t="shared" si="55"/>
        <v/>
      </c>
      <c r="AT308" s="74"/>
      <c r="AU308" s="74" t="str">
        <f t="shared" si="56"/>
        <v/>
      </c>
      <c r="AV308" s="74"/>
      <c r="AW308" s="74" t="str">
        <f t="shared" si="64"/>
        <v/>
      </c>
      <c r="AX308" s="74"/>
      <c r="AY308" s="74" t="str">
        <f t="shared" si="57"/>
        <v/>
      </c>
      <c r="AZ308" s="74"/>
      <c r="BA308" s="99" t="str">
        <f t="shared" si="65"/>
        <v/>
      </c>
      <c r="BB308" s="99"/>
      <c r="BC308" s="99"/>
      <c r="BD308" s="99" t="str">
        <f t="shared" si="66"/>
        <v/>
      </c>
      <c r="BE308" s="99"/>
      <c r="BF308" s="100"/>
    </row>
    <row r="309" spans="2:58" x14ac:dyDescent="0.25">
      <c r="B309" s="20"/>
      <c r="C309" s="73"/>
      <c r="D309" s="73"/>
      <c r="E309" s="73"/>
      <c r="F309" s="73"/>
      <c r="G309" s="47"/>
      <c r="H309" s="47"/>
      <c r="I309" s="74" t="str">
        <f t="shared" si="47"/>
        <v/>
      </c>
      <c r="J309" s="74"/>
      <c r="K309" s="75"/>
      <c r="L309" s="76"/>
      <c r="M309" s="77" t="str">
        <f t="shared" si="48"/>
        <v/>
      </c>
      <c r="N309" s="78"/>
      <c r="O309" s="75"/>
      <c r="P309" s="76"/>
      <c r="Q309" s="77" t="str">
        <f t="shared" si="49"/>
        <v/>
      </c>
      <c r="R309" s="78"/>
      <c r="S309" s="75"/>
      <c r="T309" s="76"/>
      <c r="U309" s="77" t="str">
        <f t="shared" si="50"/>
        <v/>
      </c>
      <c r="V309" s="78"/>
      <c r="W309" s="75"/>
      <c r="X309" s="76"/>
      <c r="Y309" s="77" t="str">
        <f t="shared" si="51"/>
        <v/>
      </c>
      <c r="Z309" s="78"/>
      <c r="AA309" s="74" t="str">
        <f t="shared" si="58"/>
        <v/>
      </c>
      <c r="AB309" s="74"/>
      <c r="AC309" s="74" t="str">
        <f t="shared" si="59"/>
        <v/>
      </c>
      <c r="AD309" s="74"/>
      <c r="AE309" s="74" t="str">
        <f t="shared" si="60"/>
        <v/>
      </c>
      <c r="AF309" s="74"/>
      <c r="AG309" s="42" t="str">
        <f t="shared" si="61"/>
        <v/>
      </c>
      <c r="AH309" s="43"/>
      <c r="AI309" s="74" t="str">
        <f t="shared" si="52"/>
        <v/>
      </c>
      <c r="AJ309" s="74"/>
      <c r="AK309" s="95" t="str">
        <f t="shared" si="53"/>
        <v/>
      </c>
      <c r="AL309" s="95"/>
      <c r="AM309" s="74" t="str">
        <f t="shared" si="62"/>
        <v/>
      </c>
      <c r="AN309" s="74"/>
      <c r="AO309" s="98" t="str">
        <f t="shared" si="54"/>
        <v/>
      </c>
      <c r="AP309" s="78"/>
      <c r="AQ309" s="74" t="str">
        <f t="shared" si="63"/>
        <v/>
      </c>
      <c r="AR309" s="74"/>
      <c r="AS309" s="74" t="str">
        <f t="shared" si="55"/>
        <v/>
      </c>
      <c r="AT309" s="74"/>
      <c r="AU309" s="74" t="str">
        <f t="shared" si="56"/>
        <v/>
      </c>
      <c r="AV309" s="74"/>
      <c r="AW309" s="74" t="str">
        <f t="shared" si="64"/>
        <v/>
      </c>
      <c r="AX309" s="74"/>
      <c r="AY309" s="74" t="str">
        <f t="shared" si="57"/>
        <v/>
      </c>
      <c r="AZ309" s="74"/>
      <c r="BA309" s="99" t="str">
        <f t="shared" si="65"/>
        <v/>
      </c>
      <c r="BB309" s="99"/>
      <c r="BC309" s="99"/>
      <c r="BD309" s="99" t="str">
        <f t="shared" si="66"/>
        <v/>
      </c>
      <c r="BE309" s="99"/>
      <c r="BF309" s="100"/>
    </row>
    <row r="310" spans="2:58" x14ac:dyDescent="0.25">
      <c r="B310" s="20"/>
      <c r="C310" s="73"/>
      <c r="D310" s="73"/>
      <c r="E310" s="73"/>
      <c r="F310" s="73"/>
      <c r="G310" s="47"/>
      <c r="H310" s="47"/>
      <c r="I310" s="74" t="str">
        <f t="shared" si="47"/>
        <v/>
      </c>
      <c r="J310" s="74"/>
      <c r="K310" s="75"/>
      <c r="L310" s="76"/>
      <c r="M310" s="77" t="str">
        <f t="shared" si="48"/>
        <v/>
      </c>
      <c r="N310" s="78"/>
      <c r="O310" s="75"/>
      <c r="P310" s="76"/>
      <c r="Q310" s="77" t="str">
        <f t="shared" si="49"/>
        <v/>
      </c>
      <c r="R310" s="78"/>
      <c r="S310" s="75"/>
      <c r="T310" s="76"/>
      <c r="U310" s="77" t="str">
        <f t="shared" si="50"/>
        <v/>
      </c>
      <c r="V310" s="78"/>
      <c r="W310" s="75"/>
      <c r="X310" s="76"/>
      <c r="Y310" s="77" t="str">
        <f t="shared" si="51"/>
        <v/>
      </c>
      <c r="Z310" s="78"/>
      <c r="AA310" s="74" t="str">
        <f t="shared" si="58"/>
        <v/>
      </c>
      <c r="AB310" s="74"/>
      <c r="AC310" s="74" t="str">
        <f t="shared" si="59"/>
        <v/>
      </c>
      <c r="AD310" s="74"/>
      <c r="AE310" s="74" t="str">
        <f t="shared" si="60"/>
        <v/>
      </c>
      <c r="AF310" s="74"/>
      <c r="AG310" s="42" t="str">
        <f t="shared" si="61"/>
        <v/>
      </c>
      <c r="AH310" s="43"/>
      <c r="AI310" s="74" t="str">
        <f t="shared" si="52"/>
        <v/>
      </c>
      <c r="AJ310" s="74"/>
      <c r="AK310" s="95" t="str">
        <f t="shared" si="53"/>
        <v/>
      </c>
      <c r="AL310" s="95"/>
      <c r="AM310" s="74" t="str">
        <f t="shared" si="62"/>
        <v/>
      </c>
      <c r="AN310" s="74"/>
      <c r="AO310" s="98" t="str">
        <f t="shared" si="54"/>
        <v/>
      </c>
      <c r="AP310" s="78"/>
      <c r="AQ310" s="74" t="str">
        <f t="shared" si="63"/>
        <v/>
      </c>
      <c r="AR310" s="74"/>
      <c r="AS310" s="74" t="str">
        <f t="shared" si="55"/>
        <v/>
      </c>
      <c r="AT310" s="74"/>
      <c r="AU310" s="74" t="str">
        <f t="shared" si="56"/>
        <v/>
      </c>
      <c r="AV310" s="74"/>
      <c r="AW310" s="74" t="str">
        <f t="shared" si="64"/>
        <v/>
      </c>
      <c r="AX310" s="74"/>
      <c r="AY310" s="74" t="str">
        <f t="shared" si="57"/>
        <v/>
      </c>
      <c r="AZ310" s="74"/>
      <c r="BA310" s="99" t="str">
        <f t="shared" si="65"/>
        <v/>
      </c>
      <c r="BB310" s="99"/>
      <c r="BC310" s="99"/>
      <c r="BD310" s="99" t="str">
        <f t="shared" si="66"/>
        <v/>
      </c>
      <c r="BE310" s="99"/>
      <c r="BF310" s="100"/>
    </row>
    <row r="311" spans="2:58" x14ac:dyDescent="0.25">
      <c r="B311" s="20"/>
      <c r="C311" s="73"/>
      <c r="D311" s="73"/>
      <c r="E311" s="73"/>
      <c r="F311" s="73"/>
      <c r="G311" s="47"/>
      <c r="H311" s="47"/>
      <c r="I311" s="74" t="str">
        <f t="shared" si="47"/>
        <v/>
      </c>
      <c r="J311" s="74"/>
      <c r="K311" s="75"/>
      <c r="L311" s="76"/>
      <c r="M311" s="77" t="str">
        <f t="shared" si="48"/>
        <v/>
      </c>
      <c r="N311" s="78"/>
      <c r="O311" s="75"/>
      <c r="P311" s="76"/>
      <c r="Q311" s="77" t="str">
        <f t="shared" si="49"/>
        <v/>
      </c>
      <c r="R311" s="78"/>
      <c r="S311" s="75"/>
      <c r="T311" s="76"/>
      <c r="U311" s="77" t="str">
        <f t="shared" si="50"/>
        <v/>
      </c>
      <c r="V311" s="78"/>
      <c r="W311" s="75"/>
      <c r="X311" s="76"/>
      <c r="Y311" s="77" t="str">
        <f t="shared" si="51"/>
        <v/>
      </c>
      <c r="Z311" s="78"/>
      <c r="AA311" s="74" t="str">
        <f t="shared" si="58"/>
        <v/>
      </c>
      <c r="AB311" s="74"/>
      <c r="AC311" s="74" t="str">
        <f t="shared" si="59"/>
        <v/>
      </c>
      <c r="AD311" s="74"/>
      <c r="AE311" s="74" t="str">
        <f t="shared" si="60"/>
        <v/>
      </c>
      <c r="AF311" s="74"/>
      <c r="AG311" s="42" t="str">
        <f t="shared" si="61"/>
        <v/>
      </c>
      <c r="AH311" s="43"/>
      <c r="AI311" s="74" t="str">
        <f t="shared" si="52"/>
        <v/>
      </c>
      <c r="AJ311" s="74"/>
      <c r="AK311" s="95" t="str">
        <f t="shared" si="53"/>
        <v/>
      </c>
      <c r="AL311" s="95"/>
      <c r="AM311" s="74" t="str">
        <f t="shared" si="62"/>
        <v/>
      </c>
      <c r="AN311" s="74"/>
      <c r="AO311" s="98" t="str">
        <f t="shared" si="54"/>
        <v/>
      </c>
      <c r="AP311" s="78"/>
      <c r="AQ311" s="74" t="str">
        <f t="shared" si="63"/>
        <v/>
      </c>
      <c r="AR311" s="74"/>
      <c r="AS311" s="74" t="str">
        <f t="shared" si="55"/>
        <v/>
      </c>
      <c r="AT311" s="74"/>
      <c r="AU311" s="74" t="str">
        <f t="shared" si="56"/>
        <v/>
      </c>
      <c r="AV311" s="74"/>
      <c r="AW311" s="74" t="str">
        <f t="shared" si="64"/>
        <v/>
      </c>
      <c r="AX311" s="74"/>
      <c r="AY311" s="74" t="str">
        <f t="shared" si="57"/>
        <v/>
      </c>
      <c r="AZ311" s="74"/>
      <c r="BA311" s="99" t="str">
        <f t="shared" si="65"/>
        <v/>
      </c>
      <c r="BB311" s="99"/>
      <c r="BC311" s="99"/>
      <c r="BD311" s="99" t="str">
        <f t="shared" si="66"/>
        <v/>
      </c>
      <c r="BE311" s="99"/>
      <c r="BF311" s="100"/>
    </row>
    <row r="312" spans="2:58" x14ac:dyDescent="0.25">
      <c r="B312" s="20"/>
      <c r="C312" s="73"/>
      <c r="D312" s="73"/>
      <c r="E312" s="73"/>
      <c r="F312" s="73"/>
      <c r="G312" s="47"/>
      <c r="H312" s="47"/>
      <c r="I312" s="74" t="str">
        <f t="shared" si="47"/>
        <v/>
      </c>
      <c r="J312" s="74"/>
      <c r="K312" s="75"/>
      <c r="L312" s="76"/>
      <c r="M312" s="77" t="str">
        <f t="shared" si="48"/>
        <v/>
      </c>
      <c r="N312" s="78"/>
      <c r="O312" s="75"/>
      <c r="P312" s="76"/>
      <c r="Q312" s="77" t="str">
        <f t="shared" si="49"/>
        <v/>
      </c>
      <c r="R312" s="78"/>
      <c r="S312" s="75"/>
      <c r="T312" s="76"/>
      <c r="U312" s="77" t="str">
        <f t="shared" si="50"/>
        <v/>
      </c>
      <c r="V312" s="78"/>
      <c r="W312" s="75"/>
      <c r="X312" s="76"/>
      <c r="Y312" s="77" t="str">
        <f t="shared" si="51"/>
        <v/>
      </c>
      <c r="Z312" s="78"/>
      <c r="AA312" s="74" t="str">
        <f t="shared" si="58"/>
        <v/>
      </c>
      <c r="AB312" s="74"/>
      <c r="AC312" s="74" t="str">
        <f t="shared" si="59"/>
        <v/>
      </c>
      <c r="AD312" s="74"/>
      <c r="AE312" s="74" t="str">
        <f t="shared" si="60"/>
        <v/>
      </c>
      <c r="AF312" s="74"/>
      <c r="AG312" s="42" t="str">
        <f t="shared" si="61"/>
        <v/>
      </c>
      <c r="AH312" s="43"/>
      <c r="AI312" s="74" t="str">
        <f t="shared" si="52"/>
        <v/>
      </c>
      <c r="AJ312" s="74"/>
      <c r="AK312" s="95" t="str">
        <f t="shared" si="53"/>
        <v/>
      </c>
      <c r="AL312" s="95"/>
      <c r="AM312" s="74" t="str">
        <f t="shared" si="62"/>
        <v/>
      </c>
      <c r="AN312" s="74"/>
      <c r="AO312" s="98" t="str">
        <f t="shared" si="54"/>
        <v/>
      </c>
      <c r="AP312" s="78"/>
      <c r="AQ312" s="74" t="str">
        <f t="shared" si="63"/>
        <v/>
      </c>
      <c r="AR312" s="74"/>
      <c r="AS312" s="74" t="str">
        <f t="shared" si="55"/>
        <v/>
      </c>
      <c r="AT312" s="74"/>
      <c r="AU312" s="74" t="str">
        <f t="shared" si="56"/>
        <v/>
      </c>
      <c r="AV312" s="74"/>
      <c r="AW312" s="74" t="str">
        <f t="shared" si="64"/>
        <v/>
      </c>
      <c r="AX312" s="74"/>
      <c r="AY312" s="74" t="str">
        <f t="shared" si="57"/>
        <v/>
      </c>
      <c r="AZ312" s="74"/>
      <c r="BA312" s="99" t="str">
        <f t="shared" si="65"/>
        <v/>
      </c>
      <c r="BB312" s="99"/>
      <c r="BC312" s="99"/>
      <c r="BD312" s="99" t="str">
        <f t="shared" si="66"/>
        <v/>
      </c>
      <c r="BE312" s="99"/>
      <c r="BF312" s="100"/>
    </row>
    <row r="313" spans="2:58" x14ac:dyDescent="0.25">
      <c r="B313" s="20"/>
      <c r="C313" s="73"/>
      <c r="D313" s="73"/>
      <c r="E313" s="73"/>
      <c r="F313" s="73"/>
      <c r="G313" s="47"/>
      <c r="H313" s="47"/>
      <c r="I313" s="74" t="str">
        <f t="shared" si="47"/>
        <v/>
      </c>
      <c r="J313" s="74"/>
      <c r="K313" s="75"/>
      <c r="L313" s="76"/>
      <c r="M313" s="77" t="str">
        <f t="shared" si="48"/>
        <v/>
      </c>
      <c r="N313" s="78"/>
      <c r="O313" s="75"/>
      <c r="P313" s="76"/>
      <c r="Q313" s="77" t="str">
        <f t="shared" si="49"/>
        <v/>
      </c>
      <c r="R313" s="78"/>
      <c r="S313" s="75"/>
      <c r="T313" s="76"/>
      <c r="U313" s="77" t="str">
        <f t="shared" si="50"/>
        <v/>
      </c>
      <c r="V313" s="78"/>
      <c r="W313" s="75"/>
      <c r="X313" s="76"/>
      <c r="Y313" s="77" t="str">
        <f t="shared" si="51"/>
        <v/>
      </c>
      <c r="Z313" s="78"/>
      <c r="AA313" s="74" t="str">
        <f t="shared" si="58"/>
        <v/>
      </c>
      <c r="AB313" s="74"/>
      <c r="AC313" s="74" t="str">
        <f t="shared" si="59"/>
        <v/>
      </c>
      <c r="AD313" s="74"/>
      <c r="AE313" s="74" t="str">
        <f t="shared" si="60"/>
        <v/>
      </c>
      <c r="AF313" s="74"/>
      <c r="AG313" s="42" t="str">
        <f t="shared" si="61"/>
        <v/>
      </c>
      <c r="AH313" s="43"/>
      <c r="AI313" s="74" t="str">
        <f t="shared" si="52"/>
        <v/>
      </c>
      <c r="AJ313" s="74"/>
      <c r="AK313" s="95" t="str">
        <f t="shared" si="53"/>
        <v/>
      </c>
      <c r="AL313" s="95"/>
      <c r="AM313" s="74" t="str">
        <f t="shared" si="62"/>
        <v/>
      </c>
      <c r="AN313" s="74"/>
      <c r="AO313" s="98" t="str">
        <f t="shared" si="54"/>
        <v/>
      </c>
      <c r="AP313" s="78"/>
      <c r="AQ313" s="74" t="str">
        <f t="shared" si="63"/>
        <v/>
      </c>
      <c r="AR313" s="74"/>
      <c r="AS313" s="74" t="str">
        <f t="shared" si="55"/>
        <v/>
      </c>
      <c r="AT313" s="74"/>
      <c r="AU313" s="74" t="str">
        <f t="shared" si="56"/>
        <v/>
      </c>
      <c r="AV313" s="74"/>
      <c r="AW313" s="74" t="str">
        <f t="shared" si="64"/>
        <v/>
      </c>
      <c r="AX313" s="74"/>
      <c r="AY313" s="74" t="str">
        <f t="shared" si="57"/>
        <v/>
      </c>
      <c r="AZ313" s="74"/>
      <c r="BA313" s="99" t="str">
        <f t="shared" si="65"/>
        <v/>
      </c>
      <c r="BB313" s="99"/>
      <c r="BC313" s="99"/>
      <c r="BD313" s="99" t="str">
        <f t="shared" si="66"/>
        <v/>
      </c>
      <c r="BE313" s="99"/>
      <c r="BF313" s="100"/>
    </row>
    <row r="314" spans="2:58" x14ac:dyDescent="0.25">
      <c r="B314" s="20"/>
      <c r="C314" s="73"/>
      <c r="D314" s="73"/>
      <c r="E314" s="73"/>
      <c r="F314" s="73"/>
      <c r="G314" s="47"/>
      <c r="H314" s="47"/>
      <c r="I314" s="74" t="str">
        <f t="shared" si="47"/>
        <v/>
      </c>
      <c r="J314" s="74"/>
      <c r="K314" s="75"/>
      <c r="L314" s="76"/>
      <c r="M314" s="77" t="str">
        <f t="shared" si="48"/>
        <v/>
      </c>
      <c r="N314" s="78"/>
      <c r="O314" s="75"/>
      <c r="P314" s="76"/>
      <c r="Q314" s="77" t="str">
        <f t="shared" si="49"/>
        <v/>
      </c>
      <c r="R314" s="78"/>
      <c r="S314" s="75"/>
      <c r="T314" s="76"/>
      <c r="U314" s="77" t="str">
        <f t="shared" si="50"/>
        <v/>
      </c>
      <c r="V314" s="78"/>
      <c r="W314" s="75"/>
      <c r="X314" s="76"/>
      <c r="Y314" s="77" t="str">
        <f t="shared" si="51"/>
        <v/>
      </c>
      <c r="Z314" s="78"/>
      <c r="AA314" s="74" t="str">
        <f t="shared" si="58"/>
        <v/>
      </c>
      <c r="AB314" s="74"/>
      <c r="AC314" s="74" t="str">
        <f t="shared" si="59"/>
        <v/>
      </c>
      <c r="AD314" s="74"/>
      <c r="AE314" s="74" t="str">
        <f t="shared" si="60"/>
        <v/>
      </c>
      <c r="AF314" s="74"/>
      <c r="AG314" s="42" t="str">
        <f t="shared" si="61"/>
        <v/>
      </c>
      <c r="AH314" s="43"/>
      <c r="AI314" s="74" t="str">
        <f t="shared" si="52"/>
        <v/>
      </c>
      <c r="AJ314" s="74"/>
      <c r="AK314" s="95" t="str">
        <f t="shared" si="53"/>
        <v/>
      </c>
      <c r="AL314" s="95"/>
      <c r="AM314" s="74" t="str">
        <f t="shared" si="62"/>
        <v/>
      </c>
      <c r="AN314" s="74"/>
      <c r="AO314" s="98" t="str">
        <f t="shared" si="54"/>
        <v/>
      </c>
      <c r="AP314" s="78"/>
      <c r="AQ314" s="74" t="str">
        <f t="shared" si="63"/>
        <v/>
      </c>
      <c r="AR314" s="74"/>
      <c r="AS314" s="74" t="str">
        <f t="shared" si="55"/>
        <v/>
      </c>
      <c r="AT314" s="74"/>
      <c r="AU314" s="74" t="str">
        <f t="shared" si="56"/>
        <v/>
      </c>
      <c r="AV314" s="74"/>
      <c r="AW314" s="74" t="str">
        <f t="shared" si="64"/>
        <v/>
      </c>
      <c r="AX314" s="74"/>
      <c r="AY314" s="74" t="str">
        <f t="shared" si="57"/>
        <v/>
      </c>
      <c r="AZ314" s="74"/>
      <c r="BA314" s="99" t="str">
        <f t="shared" si="65"/>
        <v/>
      </c>
      <c r="BB314" s="99"/>
      <c r="BC314" s="99"/>
      <c r="BD314" s="99" t="str">
        <f t="shared" si="66"/>
        <v/>
      </c>
      <c r="BE314" s="99"/>
      <c r="BF314" s="100"/>
    </row>
    <row r="315" spans="2:58" x14ac:dyDescent="0.25">
      <c r="B315" s="20"/>
      <c r="C315" s="73"/>
      <c r="D315" s="73"/>
      <c r="E315" s="73"/>
      <c r="F315" s="73"/>
      <c r="G315" s="47"/>
      <c r="H315" s="47"/>
      <c r="I315" s="74" t="str">
        <f t="shared" si="47"/>
        <v/>
      </c>
      <c r="J315" s="74"/>
      <c r="K315" s="75"/>
      <c r="L315" s="76"/>
      <c r="M315" s="77" t="str">
        <f t="shared" si="48"/>
        <v/>
      </c>
      <c r="N315" s="78"/>
      <c r="O315" s="75"/>
      <c r="P315" s="76"/>
      <c r="Q315" s="77" t="str">
        <f t="shared" si="49"/>
        <v/>
      </c>
      <c r="R315" s="78"/>
      <c r="S315" s="75"/>
      <c r="T315" s="76"/>
      <c r="U315" s="77" t="str">
        <f t="shared" si="50"/>
        <v/>
      </c>
      <c r="V315" s="78"/>
      <c r="W315" s="75"/>
      <c r="X315" s="76"/>
      <c r="Y315" s="77" t="str">
        <f t="shared" si="51"/>
        <v/>
      </c>
      <c r="Z315" s="78"/>
      <c r="AA315" s="74" t="str">
        <f t="shared" si="58"/>
        <v/>
      </c>
      <c r="AB315" s="74"/>
      <c r="AC315" s="74" t="str">
        <f t="shared" si="59"/>
        <v/>
      </c>
      <c r="AD315" s="74"/>
      <c r="AE315" s="74" t="str">
        <f t="shared" si="60"/>
        <v/>
      </c>
      <c r="AF315" s="74"/>
      <c r="AG315" s="42" t="str">
        <f t="shared" si="61"/>
        <v/>
      </c>
      <c r="AH315" s="43"/>
      <c r="AI315" s="74" t="str">
        <f t="shared" si="52"/>
        <v/>
      </c>
      <c r="AJ315" s="74"/>
      <c r="AK315" s="95" t="str">
        <f t="shared" si="53"/>
        <v/>
      </c>
      <c r="AL315" s="95"/>
      <c r="AM315" s="74" t="str">
        <f t="shared" si="62"/>
        <v/>
      </c>
      <c r="AN315" s="74"/>
      <c r="AO315" s="98" t="str">
        <f t="shared" si="54"/>
        <v/>
      </c>
      <c r="AP315" s="78"/>
      <c r="AQ315" s="74" t="str">
        <f t="shared" si="63"/>
        <v/>
      </c>
      <c r="AR315" s="74"/>
      <c r="AS315" s="74" t="str">
        <f t="shared" si="55"/>
        <v/>
      </c>
      <c r="AT315" s="74"/>
      <c r="AU315" s="74" t="str">
        <f t="shared" si="56"/>
        <v/>
      </c>
      <c r="AV315" s="74"/>
      <c r="AW315" s="74" t="str">
        <f t="shared" si="64"/>
        <v/>
      </c>
      <c r="AX315" s="74"/>
      <c r="AY315" s="74" t="str">
        <f t="shared" si="57"/>
        <v/>
      </c>
      <c r="AZ315" s="74"/>
      <c r="BA315" s="99" t="str">
        <f t="shared" si="65"/>
        <v/>
      </c>
      <c r="BB315" s="99"/>
      <c r="BC315" s="99"/>
      <c r="BD315" s="99" t="str">
        <f t="shared" si="66"/>
        <v/>
      </c>
      <c r="BE315" s="99"/>
      <c r="BF315" s="100"/>
    </row>
    <row r="316" spans="2:58" x14ac:dyDescent="0.25">
      <c r="B316" s="20"/>
      <c r="C316" s="73"/>
      <c r="D316" s="73"/>
      <c r="E316" s="73"/>
      <c r="F316" s="73"/>
      <c r="G316" s="47"/>
      <c r="H316" s="47"/>
      <c r="I316" s="74" t="str">
        <f t="shared" si="47"/>
        <v/>
      </c>
      <c r="J316" s="74"/>
      <c r="K316" s="75"/>
      <c r="L316" s="76"/>
      <c r="M316" s="77" t="str">
        <f t="shared" si="48"/>
        <v/>
      </c>
      <c r="N316" s="78"/>
      <c r="O316" s="75"/>
      <c r="P316" s="76"/>
      <c r="Q316" s="77" t="str">
        <f t="shared" si="49"/>
        <v/>
      </c>
      <c r="R316" s="78"/>
      <c r="S316" s="75"/>
      <c r="T316" s="76"/>
      <c r="U316" s="77" t="str">
        <f t="shared" si="50"/>
        <v/>
      </c>
      <c r="V316" s="78"/>
      <c r="W316" s="75"/>
      <c r="X316" s="76"/>
      <c r="Y316" s="77" t="str">
        <f t="shared" si="51"/>
        <v/>
      </c>
      <c r="Z316" s="78"/>
      <c r="AA316" s="74" t="str">
        <f t="shared" si="58"/>
        <v/>
      </c>
      <c r="AB316" s="74"/>
      <c r="AC316" s="74" t="str">
        <f t="shared" si="59"/>
        <v/>
      </c>
      <c r="AD316" s="74"/>
      <c r="AE316" s="74" t="str">
        <f t="shared" si="60"/>
        <v/>
      </c>
      <c r="AF316" s="74"/>
      <c r="AG316" s="42" t="str">
        <f t="shared" si="61"/>
        <v/>
      </c>
      <c r="AH316" s="43"/>
      <c r="AI316" s="74" t="str">
        <f t="shared" si="52"/>
        <v/>
      </c>
      <c r="AJ316" s="74"/>
      <c r="AK316" s="95" t="str">
        <f t="shared" si="53"/>
        <v/>
      </c>
      <c r="AL316" s="95"/>
      <c r="AM316" s="74" t="str">
        <f t="shared" si="62"/>
        <v/>
      </c>
      <c r="AN316" s="74"/>
      <c r="AO316" s="98" t="str">
        <f t="shared" si="54"/>
        <v/>
      </c>
      <c r="AP316" s="78"/>
      <c r="AQ316" s="74" t="str">
        <f t="shared" si="63"/>
        <v/>
      </c>
      <c r="AR316" s="74"/>
      <c r="AS316" s="74" t="str">
        <f t="shared" si="55"/>
        <v/>
      </c>
      <c r="AT316" s="74"/>
      <c r="AU316" s="74" t="str">
        <f t="shared" si="56"/>
        <v/>
      </c>
      <c r="AV316" s="74"/>
      <c r="AW316" s="74" t="str">
        <f t="shared" si="64"/>
        <v/>
      </c>
      <c r="AX316" s="74"/>
      <c r="AY316" s="74" t="str">
        <f t="shared" si="57"/>
        <v/>
      </c>
      <c r="AZ316" s="74"/>
      <c r="BA316" s="99" t="str">
        <f t="shared" si="65"/>
        <v/>
      </c>
      <c r="BB316" s="99"/>
      <c r="BC316" s="99"/>
      <c r="BD316" s="99" t="str">
        <f t="shared" si="66"/>
        <v/>
      </c>
      <c r="BE316" s="99"/>
      <c r="BF316" s="100"/>
    </row>
    <row r="317" spans="2:58" x14ac:dyDescent="0.25">
      <c r="B317" s="20"/>
      <c r="C317" s="73"/>
      <c r="D317" s="73"/>
      <c r="E317" s="73"/>
      <c r="F317" s="73"/>
      <c r="G317" s="47"/>
      <c r="H317" s="47"/>
      <c r="I317" s="74" t="str">
        <f t="shared" si="47"/>
        <v/>
      </c>
      <c r="J317" s="74"/>
      <c r="K317" s="75"/>
      <c r="L317" s="76"/>
      <c r="M317" s="77" t="str">
        <f t="shared" si="48"/>
        <v/>
      </c>
      <c r="N317" s="78"/>
      <c r="O317" s="75"/>
      <c r="P317" s="76"/>
      <c r="Q317" s="77" t="str">
        <f t="shared" si="49"/>
        <v/>
      </c>
      <c r="R317" s="78"/>
      <c r="S317" s="75"/>
      <c r="T317" s="76"/>
      <c r="U317" s="77" t="str">
        <f t="shared" si="50"/>
        <v/>
      </c>
      <c r="V317" s="78"/>
      <c r="W317" s="75"/>
      <c r="X317" s="76"/>
      <c r="Y317" s="77" t="str">
        <f t="shared" si="51"/>
        <v/>
      </c>
      <c r="Z317" s="78"/>
      <c r="AA317" s="74" t="str">
        <f t="shared" si="58"/>
        <v/>
      </c>
      <c r="AB317" s="74"/>
      <c r="AC317" s="74" t="str">
        <f t="shared" si="59"/>
        <v/>
      </c>
      <c r="AD317" s="74"/>
      <c r="AE317" s="74" t="str">
        <f t="shared" si="60"/>
        <v/>
      </c>
      <c r="AF317" s="74"/>
      <c r="AG317" s="42" t="str">
        <f t="shared" si="61"/>
        <v/>
      </c>
      <c r="AH317" s="43"/>
      <c r="AI317" s="74" t="str">
        <f t="shared" si="52"/>
        <v/>
      </c>
      <c r="AJ317" s="74"/>
      <c r="AK317" s="95" t="str">
        <f t="shared" si="53"/>
        <v/>
      </c>
      <c r="AL317" s="95"/>
      <c r="AM317" s="74" t="str">
        <f t="shared" si="62"/>
        <v/>
      </c>
      <c r="AN317" s="74"/>
      <c r="AO317" s="98" t="str">
        <f t="shared" si="54"/>
        <v/>
      </c>
      <c r="AP317" s="78"/>
      <c r="AQ317" s="74" t="str">
        <f t="shared" si="63"/>
        <v/>
      </c>
      <c r="AR317" s="74"/>
      <c r="AS317" s="74" t="str">
        <f t="shared" si="55"/>
        <v/>
      </c>
      <c r="AT317" s="74"/>
      <c r="AU317" s="74" t="str">
        <f t="shared" si="56"/>
        <v/>
      </c>
      <c r="AV317" s="74"/>
      <c r="AW317" s="74" t="str">
        <f t="shared" si="64"/>
        <v/>
      </c>
      <c r="AX317" s="74"/>
      <c r="AY317" s="74" t="str">
        <f t="shared" si="57"/>
        <v/>
      </c>
      <c r="AZ317" s="74"/>
      <c r="BA317" s="99" t="str">
        <f t="shared" si="65"/>
        <v/>
      </c>
      <c r="BB317" s="99"/>
      <c r="BC317" s="99"/>
      <c r="BD317" s="99" t="str">
        <f t="shared" si="66"/>
        <v/>
      </c>
      <c r="BE317" s="99"/>
      <c r="BF317" s="100"/>
    </row>
    <row r="318" spans="2:58" x14ac:dyDescent="0.25">
      <c r="B318" s="20"/>
      <c r="C318" s="73"/>
      <c r="D318" s="73"/>
      <c r="E318" s="73"/>
      <c r="F318" s="73"/>
      <c r="G318" s="47"/>
      <c r="H318" s="47"/>
      <c r="I318" s="74" t="str">
        <f t="shared" si="47"/>
        <v/>
      </c>
      <c r="J318" s="74"/>
      <c r="K318" s="75"/>
      <c r="L318" s="76"/>
      <c r="M318" s="77" t="str">
        <f t="shared" si="48"/>
        <v/>
      </c>
      <c r="N318" s="78"/>
      <c r="O318" s="75"/>
      <c r="P318" s="76"/>
      <c r="Q318" s="77" t="str">
        <f t="shared" si="49"/>
        <v/>
      </c>
      <c r="R318" s="78"/>
      <c r="S318" s="75"/>
      <c r="T318" s="76"/>
      <c r="U318" s="77" t="str">
        <f t="shared" si="50"/>
        <v/>
      </c>
      <c r="V318" s="78"/>
      <c r="W318" s="75"/>
      <c r="X318" s="76"/>
      <c r="Y318" s="77" t="str">
        <f t="shared" si="51"/>
        <v/>
      </c>
      <c r="Z318" s="78"/>
      <c r="AA318" s="74" t="str">
        <f t="shared" si="58"/>
        <v/>
      </c>
      <c r="AB318" s="74"/>
      <c r="AC318" s="74" t="str">
        <f t="shared" si="59"/>
        <v/>
      </c>
      <c r="AD318" s="74"/>
      <c r="AE318" s="74" t="str">
        <f t="shared" si="60"/>
        <v/>
      </c>
      <c r="AF318" s="74"/>
      <c r="AG318" s="42" t="str">
        <f t="shared" si="61"/>
        <v/>
      </c>
      <c r="AH318" s="43"/>
      <c r="AI318" s="74" t="str">
        <f t="shared" si="52"/>
        <v/>
      </c>
      <c r="AJ318" s="74"/>
      <c r="AK318" s="95" t="str">
        <f t="shared" si="53"/>
        <v/>
      </c>
      <c r="AL318" s="95"/>
      <c r="AM318" s="74" t="str">
        <f t="shared" si="62"/>
        <v/>
      </c>
      <c r="AN318" s="74"/>
      <c r="AO318" s="98" t="str">
        <f t="shared" si="54"/>
        <v/>
      </c>
      <c r="AP318" s="78"/>
      <c r="AQ318" s="74" t="str">
        <f t="shared" si="63"/>
        <v/>
      </c>
      <c r="AR318" s="74"/>
      <c r="AS318" s="74" t="str">
        <f t="shared" si="55"/>
        <v/>
      </c>
      <c r="AT318" s="74"/>
      <c r="AU318" s="74" t="str">
        <f t="shared" si="56"/>
        <v/>
      </c>
      <c r="AV318" s="74"/>
      <c r="AW318" s="74" t="str">
        <f t="shared" si="64"/>
        <v/>
      </c>
      <c r="AX318" s="74"/>
      <c r="AY318" s="74" t="str">
        <f t="shared" si="57"/>
        <v/>
      </c>
      <c r="AZ318" s="74"/>
      <c r="BA318" s="99" t="str">
        <f t="shared" si="65"/>
        <v/>
      </c>
      <c r="BB318" s="99"/>
      <c r="BC318" s="99"/>
      <c r="BD318" s="99" t="str">
        <f t="shared" si="66"/>
        <v/>
      </c>
      <c r="BE318" s="99"/>
      <c r="BF318" s="100"/>
    </row>
    <row r="319" spans="2:58" x14ac:dyDescent="0.25">
      <c r="B319" s="20"/>
      <c r="C319" s="73"/>
      <c r="D319" s="73"/>
      <c r="E319" s="73"/>
      <c r="F319" s="73"/>
      <c r="G319" s="47"/>
      <c r="H319" s="47"/>
      <c r="I319" s="74" t="str">
        <f t="shared" si="47"/>
        <v/>
      </c>
      <c r="J319" s="74"/>
      <c r="K319" s="75"/>
      <c r="L319" s="76"/>
      <c r="M319" s="77" t="str">
        <f t="shared" si="48"/>
        <v/>
      </c>
      <c r="N319" s="78"/>
      <c r="O319" s="75"/>
      <c r="P319" s="76"/>
      <c r="Q319" s="77" t="str">
        <f t="shared" si="49"/>
        <v/>
      </c>
      <c r="R319" s="78"/>
      <c r="S319" s="75"/>
      <c r="T319" s="76"/>
      <c r="U319" s="77" t="str">
        <f t="shared" si="50"/>
        <v/>
      </c>
      <c r="V319" s="78"/>
      <c r="W319" s="75"/>
      <c r="X319" s="76"/>
      <c r="Y319" s="77" t="str">
        <f t="shared" si="51"/>
        <v/>
      </c>
      <c r="Z319" s="78"/>
      <c r="AA319" s="74" t="str">
        <f t="shared" si="58"/>
        <v/>
      </c>
      <c r="AB319" s="74"/>
      <c r="AC319" s="74" t="str">
        <f t="shared" si="59"/>
        <v/>
      </c>
      <c r="AD319" s="74"/>
      <c r="AE319" s="74" t="str">
        <f t="shared" si="60"/>
        <v/>
      </c>
      <c r="AF319" s="74"/>
      <c r="AG319" s="42" t="str">
        <f t="shared" si="61"/>
        <v/>
      </c>
      <c r="AH319" s="43"/>
      <c r="AI319" s="74" t="str">
        <f t="shared" si="52"/>
        <v/>
      </c>
      <c r="AJ319" s="74"/>
      <c r="AK319" s="95" t="str">
        <f t="shared" si="53"/>
        <v/>
      </c>
      <c r="AL319" s="95"/>
      <c r="AM319" s="74" t="str">
        <f t="shared" si="62"/>
        <v/>
      </c>
      <c r="AN319" s="74"/>
      <c r="AO319" s="98" t="str">
        <f t="shared" si="54"/>
        <v/>
      </c>
      <c r="AP319" s="78"/>
      <c r="AQ319" s="74" t="str">
        <f t="shared" si="63"/>
        <v/>
      </c>
      <c r="AR319" s="74"/>
      <c r="AS319" s="74" t="str">
        <f t="shared" si="55"/>
        <v/>
      </c>
      <c r="AT319" s="74"/>
      <c r="AU319" s="74" t="str">
        <f t="shared" si="56"/>
        <v/>
      </c>
      <c r="AV319" s="74"/>
      <c r="AW319" s="74" t="str">
        <f t="shared" si="64"/>
        <v/>
      </c>
      <c r="AX319" s="74"/>
      <c r="AY319" s="74" t="str">
        <f t="shared" si="57"/>
        <v/>
      </c>
      <c r="AZ319" s="74"/>
      <c r="BA319" s="99" t="str">
        <f t="shared" si="65"/>
        <v/>
      </c>
      <c r="BB319" s="99"/>
      <c r="BC319" s="99"/>
      <c r="BD319" s="99" t="str">
        <f t="shared" si="66"/>
        <v/>
      </c>
      <c r="BE319" s="99"/>
      <c r="BF319" s="100"/>
    </row>
    <row r="320" spans="2:58" x14ac:dyDescent="0.25">
      <c r="B320" s="20"/>
      <c r="C320" s="73"/>
      <c r="D320" s="73"/>
      <c r="E320" s="73"/>
      <c r="F320" s="73"/>
      <c r="G320" s="47"/>
      <c r="H320" s="47"/>
      <c r="I320" s="74" t="str">
        <f t="shared" si="47"/>
        <v/>
      </c>
      <c r="J320" s="74"/>
      <c r="K320" s="75"/>
      <c r="L320" s="76"/>
      <c r="M320" s="77" t="str">
        <f t="shared" si="48"/>
        <v/>
      </c>
      <c r="N320" s="78"/>
      <c r="O320" s="75"/>
      <c r="P320" s="76"/>
      <c r="Q320" s="77" t="str">
        <f t="shared" si="49"/>
        <v/>
      </c>
      <c r="R320" s="78"/>
      <c r="S320" s="75"/>
      <c r="T320" s="76"/>
      <c r="U320" s="77" t="str">
        <f t="shared" si="50"/>
        <v/>
      </c>
      <c r="V320" s="78"/>
      <c r="W320" s="75"/>
      <c r="X320" s="76"/>
      <c r="Y320" s="77" t="str">
        <f t="shared" si="51"/>
        <v/>
      </c>
      <c r="Z320" s="78"/>
      <c r="AA320" s="74" t="str">
        <f t="shared" si="58"/>
        <v/>
      </c>
      <c r="AB320" s="74"/>
      <c r="AC320" s="74" t="str">
        <f t="shared" si="59"/>
        <v/>
      </c>
      <c r="AD320" s="74"/>
      <c r="AE320" s="74" t="str">
        <f t="shared" si="60"/>
        <v/>
      </c>
      <c r="AF320" s="74"/>
      <c r="AG320" s="42" t="str">
        <f t="shared" si="61"/>
        <v/>
      </c>
      <c r="AH320" s="43"/>
      <c r="AI320" s="74" t="str">
        <f t="shared" si="52"/>
        <v/>
      </c>
      <c r="AJ320" s="74"/>
      <c r="AK320" s="95" t="str">
        <f t="shared" si="53"/>
        <v/>
      </c>
      <c r="AL320" s="95"/>
      <c r="AM320" s="74" t="str">
        <f t="shared" si="62"/>
        <v/>
      </c>
      <c r="AN320" s="74"/>
      <c r="AO320" s="98" t="str">
        <f t="shared" si="54"/>
        <v/>
      </c>
      <c r="AP320" s="78"/>
      <c r="AQ320" s="74" t="str">
        <f t="shared" si="63"/>
        <v/>
      </c>
      <c r="AR320" s="74"/>
      <c r="AS320" s="74" t="str">
        <f t="shared" si="55"/>
        <v/>
      </c>
      <c r="AT320" s="74"/>
      <c r="AU320" s="74" t="str">
        <f t="shared" si="56"/>
        <v/>
      </c>
      <c r="AV320" s="74"/>
      <c r="AW320" s="74" t="str">
        <f t="shared" si="64"/>
        <v/>
      </c>
      <c r="AX320" s="74"/>
      <c r="AY320" s="74" t="str">
        <f t="shared" si="57"/>
        <v/>
      </c>
      <c r="AZ320" s="74"/>
      <c r="BA320" s="99" t="str">
        <f t="shared" si="65"/>
        <v/>
      </c>
      <c r="BB320" s="99"/>
      <c r="BC320" s="99"/>
      <c r="BD320" s="99" t="str">
        <f t="shared" si="66"/>
        <v/>
      </c>
      <c r="BE320" s="99"/>
      <c r="BF320" s="100"/>
    </row>
    <row r="321" spans="2:58" x14ac:dyDescent="0.25">
      <c r="B321" s="20"/>
      <c r="C321" s="73"/>
      <c r="D321" s="73"/>
      <c r="E321" s="73"/>
      <c r="F321" s="73"/>
      <c r="G321" s="47"/>
      <c r="H321" s="47"/>
      <c r="I321" s="74" t="str">
        <f t="shared" si="47"/>
        <v/>
      </c>
      <c r="J321" s="74"/>
      <c r="K321" s="75"/>
      <c r="L321" s="76"/>
      <c r="M321" s="77" t="str">
        <f t="shared" si="48"/>
        <v/>
      </c>
      <c r="N321" s="78"/>
      <c r="O321" s="75"/>
      <c r="P321" s="76"/>
      <c r="Q321" s="77" t="str">
        <f t="shared" si="49"/>
        <v/>
      </c>
      <c r="R321" s="78"/>
      <c r="S321" s="75"/>
      <c r="T321" s="76"/>
      <c r="U321" s="77" t="str">
        <f t="shared" si="50"/>
        <v/>
      </c>
      <c r="V321" s="78"/>
      <c r="W321" s="75"/>
      <c r="X321" s="76"/>
      <c r="Y321" s="77" t="str">
        <f t="shared" si="51"/>
        <v/>
      </c>
      <c r="Z321" s="78"/>
      <c r="AA321" s="74" t="str">
        <f t="shared" si="58"/>
        <v/>
      </c>
      <c r="AB321" s="74"/>
      <c r="AC321" s="74" t="str">
        <f t="shared" si="59"/>
        <v/>
      </c>
      <c r="AD321" s="74"/>
      <c r="AE321" s="74" t="str">
        <f t="shared" si="60"/>
        <v/>
      </c>
      <c r="AF321" s="74"/>
      <c r="AG321" s="42" t="str">
        <f t="shared" si="61"/>
        <v/>
      </c>
      <c r="AH321" s="43"/>
      <c r="AI321" s="74" t="str">
        <f t="shared" si="52"/>
        <v/>
      </c>
      <c r="AJ321" s="74"/>
      <c r="AK321" s="95" t="str">
        <f t="shared" si="53"/>
        <v/>
      </c>
      <c r="AL321" s="95"/>
      <c r="AM321" s="74" t="str">
        <f t="shared" si="62"/>
        <v/>
      </c>
      <c r="AN321" s="74"/>
      <c r="AO321" s="98" t="str">
        <f t="shared" si="54"/>
        <v/>
      </c>
      <c r="AP321" s="78"/>
      <c r="AQ321" s="74" t="str">
        <f t="shared" si="63"/>
        <v/>
      </c>
      <c r="AR321" s="74"/>
      <c r="AS321" s="74" t="str">
        <f t="shared" si="55"/>
        <v/>
      </c>
      <c r="AT321" s="74"/>
      <c r="AU321" s="74" t="str">
        <f t="shared" si="56"/>
        <v/>
      </c>
      <c r="AV321" s="74"/>
      <c r="AW321" s="74" t="str">
        <f t="shared" si="64"/>
        <v/>
      </c>
      <c r="AX321" s="74"/>
      <c r="AY321" s="74" t="str">
        <f t="shared" si="57"/>
        <v/>
      </c>
      <c r="AZ321" s="74"/>
      <c r="BA321" s="99" t="str">
        <f t="shared" si="65"/>
        <v/>
      </c>
      <c r="BB321" s="99"/>
      <c r="BC321" s="99"/>
      <c r="BD321" s="99" t="str">
        <f t="shared" si="66"/>
        <v/>
      </c>
      <c r="BE321" s="99"/>
      <c r="BF321" s="100"/>
    </row>
    <row r="322" spans="2:58" x14ac:dyDescent="0.25">
      <c r="B322" s="20"/>
      <c r="C322" s="73"/>
      <c r="D322" s="73"/>
      <c r="E322" s="73"/>
      <c r="F322" s="73"/>
      <c r="G322" s="47"/>
      <c r="H322" s="47"/>
      <c r="I322" s="74" t="str">
        <f t="shared" ref="I322:I353" si="67">IF(OR(E322=0,E322=""),"",INDEX($M$16:$M$215,MATCH(E322,$C$16:$C$215,0),0))</f>
        <v/>
      </c>
      <c r="J322" s="74"/>
      <c r="K322" s="75"/>
      <c r="L322" s="76"/>
      <c r="M322" s="77" t="str">
        <f t="shared" ref="M322:M353" si="68">IF(OR(C322=0,C322=""),"",IF(OR(K322=0,K322=""),0,INDEX($AD$16:$AD$215,MATCH(K322,$P$16:$P$215,0),0)))</f>
        <v/>
      </c>
      <c r="N322" s="78"/>
      <c r="O322" s="75"/>
      <c r="P322" s="76"/>
      <c r="Q322" s="77" t="str">
        <f t="shared" ref="Q322:Q353" si="69">IF(OR(C322=0,C322=""),"",IF(OR(O322=0,O322=""),0,INDEX($AD$16:$AD$215,MATCH(O322,$P$16:$P$215,0),0)))</f>
        <v/>
      </c>
      <c r="R322" s="78"/>
      <c r="S322" s="75"/>
      <c r="T322" s="76"/>
      <c r="U322" s="77" t="str">
        <f t="shared" ref="U322:U353" si="70">IF(OR(C322=0,C322=""),"",IF(OR(S322=0,S322=""),0,INDEX($AD$16:$AD$215,MATCH(S322,$P$16:$P$215,0),0)))</f>
        <v/>
      </c>
      <c r="V322" s="78"/>
      <c r="W322" s="75"/>
      <c r="X322" s="76"/>
      <c r="Y322" s="77" t="str">
        <f t="shared" ref="Y322:Y353" si="71">IF(OR(C322=0,C322=""),"",IF(OR(W322=0,W322=""),0,INDEX($AD$16:$AD$215,MATCH(W322,$P$16:$P$215,0),0)))</f>
        <v/>
      </c>
      <c r="Z322" s="78"/>
      <c r="AA322" s="74" t="str">
        <f t="shared" si="58"/>
        <v/>
      </c>
      <c r="AB322" s="74"/>
      <c r="AC322" s="74" t="str">
        <f t="shared" si="59"/>
        <v/>
      </c>
      <c r="AD322" s="74"/>
      <c r="AE322" s="74" t="str">
        <f t="shared" si="60"/>
        <v/>
      </c>
      <c r="AF322" s="74"/>
      <c r="AG322" s="42" t="str">
        <f t="shared" si="61"/>
        <v/>
      </c>
      <c r="AH322" s="43"/>
      <c r="AI322" s="74" t="str">
        <f t="shared" ref="AI322:AI353" si="72">IF(OR(C322=0,C322=""),"",AE322/SUMIF($C$226:$C$425,C322,$AG$226:$AG$425))</f>
        <v/>
      </c>
      <c r="AJ322" s="74"/>
      <c r="AK322" s="95" t="str">
        <f t="shared" ref="AK322:AK353" si="73">IF(OR(C322=0,C322=""),"",INDEX($AK$18:$AK$32,MATCH(C322,$AI$18:$AI$32,0),0))</f>
        <v/>
      </c>
      <c r="AL322" s="95"/>
      <c r="AM322" s="74" t="str">
        <f t="shared" si="62"/>
        <v/>
      </c>
      <c r="AN322" s="74"/>
      <c r="AO322" s="98" t="str">
        <f t="shared" ref="AO322:AO353" si="74">IF(OR(C322=0,C322=""),"",INDEX($E$431:$AF$755,(MATCH(MAX($AI$18:$AI$32),$C$431:$C$755,0)+MAX($AI$18:$AI$32)-C322),MATCH(AA322,$E$430:$AF$430,1)))</f>
        <v/>
      </c>
      <c r="AP322" s="78"/>
      <c r="AQ322" s="74" t="str">
        <f t="shared" si="63"/>
        <v/>
      </c>
      <c r="AR322" s="74"/>
      <c r="AS322" s="74" t="str">
        <f t="shared" ref="AS322:AS353" si="75">IF(OR(C322=0,C322=""),"",IF(C322=MAX($AI$18:$AI$32),0,INDEX($E$779:$AF$787,MATCH(IF(((INDEX($E$16:$E$215,MATCH(IF(LEN(E322)=5,CONCATENATE("S",(RIGHT(LEFT(E322,3),2)+1),RIGHT(E322,2)),CONCATENATE("S",(RIGHT(LEFT(E322,2),1)+1),RIGHT(E322,2))),$C$16:$C$215,0),0)/100)/(INDEX($E$16:$E$215,MATCH(E322,$C$16:$C$215,0),0)/100))&lt;0.4,0.4,IF(((INDEX($E$16:$E$215,MATCH(IF(LEN(E322)=5,CONCATENATE("S",(RIGHT(LEFT(E322,3),2)+1),RIGHT(E322,2)),CONCATENATE("S",(RIGHT(LEFT(E322,2),1)+1),RIGHT(E322,2))),$C$16:$C$215,0),0)/100)/(INDEX($E$16:$E$215,MATCH(E322,$C$16:$C$215,0),0)/100))&gt;2,2,((INDEX($E$16:$E$215,MATCH(IF(LEN(E322)=5,CONCATENATE("S",(RIGHT(LEFT(E322,3),2)+1),RIGHT(E322,2)),CONCATENATE("S",(RIGHT(LEFT(E322,2),1)+1),RIGHT(E322,2))),$C$16:$C$215,0),0)/100)/(INDEX($E$16:$E$215,MATCH(E322,$C$16:$C$215,0),0)/100)))),$C$779:$C$787,1),MATCH(AA322,$E$778:$AF$778,1))))</f>
        <v/>
      </c>
      <c r="AT322" s="74"/>
      <c r="AU322" s="74" t="str">
        <f t="shared" ref="AU322:AU353" si="76">IF(OR(C322=0,C322=""),"",IF(C322=1,0,INDEX($E$791:$AF$799,MATCH(IF(((INDEX($E$16:$E$215,MATCH(IF(LEN(E322)=5,CONCATENATE("S",(RIGHT(LEFT(E322,3),2)-1),RIGHT(E322,2)),CONCATENATE("S",(RIGHT(LEFT(E322,2),1)-1),RIGHT(E322,2))),$C$16:$C$215,0),0)/100)/(INDEX($E$16:$E$215,MATCH(E322,$C$16:$C$215,0),0)/100))&lt;0.4,0.4,IF(((INDEX($E$16:$E$215,MATCH(IF(LEN(E322)=5,CONCATENATE("S",(RIGHT(LEFT(E322,3),2)-1),RIGHT(E322,2)),CONCATENATE("S",(RIGHT(LEFT(E322,2),1)-1),RIGHT(E322,2))),$C$16:$C$215,0),0)/100)/(INDEX($E$16:$E$215,MATCH(E322,$C$16:$C$215,0),0)/100))&gt;2,2,((INDEX($E$16:$E$215,MATCH(IF(LEN(E322)=5,CONCATENATE("S",(RIGHT(LEFT(E322,3),2)-1),RIGHT(E322,2)),CONCATENATE("S",(RIGHT(LEFT(E322,2),1)-1),RIGHT(E322,2))),$C$16:$C$215,0),0)/100)/(INDEX($E$16:$E$215,MATCH(E322,$C$16:$C$215,0),0)/100)))),$C$791:$C$799,1),MATCH(AA322,$E$790:$AF$790,1))))</f>
        <v/>
      </c>
      <c r="AV322" s="74"/>
      <c r="AW322" s="74" t="str">
        <f t="shared" si="64"/>
        <v/>
      </c>
      <c r="AX322" s="74"/>
      <c r="AY322" s="74" t="str">
        <f t="shared" ref="AY322:AY353" si="77">IF(OR(C322=0,C322=""),"",INDEX($E$16:$E$215,MATCH(E322,$C$16:$C$215,0),0)/100)</f>
        <v/>
      </c>
      <c r="AZ322" s="74"/>
      <c r="BA322" s="99" t="str">
        <f t="shared" si="65"/>
        <v/>
      </c>
      <c r="BB322" s="99"/>
      <c r="BC322" s="99"/>
      <c r="BD322" s="99" t="str">
        <f t="shared" si="66"/>
        <v/>
      </c>
      <c r="BE322" s="99"/>
      <c r="BF322" s="100"/>
    </row>
    <row r="323" spans="2:58" x14ac:dyDescent="0.25">
      <c r="B323" s="20"/>
      <c r="C323" s="73"/>
      <c r="D323" s="73"/>
      <c r="E323" s="73"/>
      <c r="F323" s="73"/>
      <c r="G323" s="47"/>
      <c r="H323" s="47"/>
      <c r="I323" s="74" t="str">
        <f t="shared" si="67"/>
        <v/>
      </c>
      <c r="J323" s="74"/>
      <c r="K323" s="75"/>
      <c r="L323" s="76"/>
      <c r="M323" s="77" t="str">
        <f t="shared" si="68"/>
        <v/>
      </c>
      <c r="N323" s="78"/>
      <c r="O323" s="75"/>
      <c r="P323" s="76"/>
      <c r="Q323" s="77" t="str">
        <f t="shared" si="69"/>
        <v/>
      </c>
      <c r="R323" s="78"/>
      <c r="S323" s="75"/>
      <c r="T323" s="76"/>
      <c r="U323" s="77" t="str">
        <f t="shared" si="70"/>
        <v/>
      </c>
      <c r="V323" s="78"/>
      <c r="W323" s="75"/>
      <c r="X323" s="76"/>
      <c r="Y323" s="77" t="str">
        <f t="shared" si="71"/>
        <v/>
      </c>
      <c r="Z323" s="78"/>
      <c r="AA323" s="74" t="str">
        <f t="shared" si="58"/>
        <v/>
      </c>
      <c r="AB323" s="74"/>
      <c r="AC323" s="74" t="str">
        <f t="shared" si="59"/>
        <v/>
      </c>
      <c r="AD323" s="74"/>
      <c r="AE323" s="74" t="str">
        <f t="shared" si="60"/>
        <v/>
      </c>
      <c r="AF323" s="74"/>
      <c r="AG323" s="42" t="str">
        <f t="shared" si="61"/>
        <v/>
      </c>
      <c r="AH323" s="43"/>
      <c r="AI323" s="74" t="str">
        <f t="shared" si="72"/>
        <v/>
      </c>
      <c r="AJ323" s="74"/>
      <c r="AK323" s="95" t="str">
        <f t="shared" si="73"/>
        <v/>
      </c>
      <c r="AL323" s="95"/>
      <c r="AM323" s="74" t="str">
        <f t="shared" si="62"/>
        <v/>
      </c>
      <c r="AN323" s="74"/>
      <c r="AO323" s="98" t="str">
        <f t="shared" si="74"/>
        <v/>
      </c>
      <c r="AP323" s="78"/>
      <c r="AQ323" s="74" t="str">
        <f t="shared" si="63"/>
        <v/>
      </c>
      <c r="AR323" s="74"/>
      <c r="AS323" s="74" t="str">
        <f t="shared" si="75"/>
        <v/>
      </c>
      <c r="AT323" s="74"/>
      <c r="AU323" s="74" t="str">
        <f t="shared" si="76"/>
        <v/>
      </c>
      <c r="AV323" s="74"/>
      <c r="AW323" s="74" t="str">
        <f t="shared" si="64"/>
        <v/>
      </c>
      <c r="AX323" s="74"/>
      <c r="AY323" s="74" t="str">
        <f t="shared" si="77"/>
        <v/>
      </c>
      <c r="AZ323" s="74"/>
      <c r="BA323" s="99" t="str">
        <f t="shared" si="65"/>
        <v/>
      </c>
      <c r="BB323" s="99"/>
      <c r="BC323" s="99"/>
      <c r="BD323" s="99" t="str">
        <f t="shared" si="66"/>
        <v/>
      </c>
      <c r="BE323" s="99"/>
      <c r="BF323" s="100"/>
    </row>
    <row r="324" spans="2:58" x14ac:dyDescent="0.25">
      <c r="B324" s="20"/>
      <c r="C324" s="73"/>
      <c r="D324" s="73"/>
      <c r="E324" s="73"/>
      <c r="F324" s="73"/>
      <c r="G324" s="47"/>
      <c r="H324" s="47"/>
      <c r="I324" s="74" t="str">
        <f t="shared" si="67"/>
        <v/>
      </c>
      <c r="J324" s="74"/>
      <c r="K324" s="75"/>
      <c r="L324" s="76"/>
      <c r="M324" s="77" t="str">
        <f t="shared" si="68"/>
        <v/>
      </c>
      <c r="N324" s="78"/>
      <c r="O324" s="75"/>
      <c r="P324" s="76"/>
      <c r="Q324" s="77" t="str">
        <f t="shared" si="69"/>
        <v/>
      </c>
      <c r="R324" s="78"/>
      <c r="S324" s="75"/>
      <c r="T324" s="76"/>
      <c r="U324" s="77" t="str">
        <f t="shared" si="70"/>
        <v/>
      </c>
      <c r="V324" s="78"/>
      <c r="W324" s="75"/>
      <c r="X324" s="76"/>
      <c r="Y324" s="77" t="str">
        <f t="shared" si="71"/>
        <v/>
      </c>
      <c r="Z324" s="78"/>
      <c r="AA324" s="74" t="str">
        <f t="shared" si="58"/>
        <v/>
      </c>
      <c r="AB324" s="74"/>
      <c r="AC324" s="74" t="str">
        <f t="shared" si="59"/>
        <v/>
      </c>
      <c r="AD324" s="74"/>
      <c r="AE324" s="74" t="str">
        <f t="shared" si="60"/>
        <v/>
      </c>
      <c r="AF324" s="74"/>
      <c r="AG324" s="42" t="str">
        <f t="shared" si="61"/>
        <v/>
      </c>
      <c r="AH324" s="43"/>
      <c r="AI324" s="74" t="str">
        <f t="shared" si="72"/>
        <v/>
      </c>
      <c r="AJ324" s="74"/>
      <c r="AK324" s="95" t="str">
        <f t="shared" si="73"/>
        <v/>
      </c>
      <c r="AL324" s="95"/>
      <c r="AM324" s="74" t="str">
        <f t="shared" si="62"/>
        <v/>
      </c>
      <c r="AN324" s="74"/>
      <c r="AO324" s="98" t="str">
        <f t="shared" si="74"/>
        <v/>
      </c>
      <c r="AP324" s="78"/>
      <c r="AQ324" s="74" t="str">
        <f t="shared" si="63"/>
        <v/>
      </c>
      <c r="AR324" s="74"/>
      <c r="AS324" s="74" t="str">
        <f t="shared" si="75"/>
        <v/>
      </c>
      <c r="AT324" s="74"/>
      <c r="AU324" s="74" t="str">
        <f t="shared" si="76"/>
        <v/>
      </c>
      <c r="AV324" s="74"/>
      <c r="AW324" s="74" t="str">
        <f t="shared" si="64"/>
        <v/>
      </c>
      <c r="AX324" s="74"/>
      <c r="AY324" s="74" t="str">
        <f t="shared" si="77"/>
        <v/>
      </c>
      <c r="AZ324" s="74"/>
      <c r="BA324" s="99" t="str">
        <f t="shared" si="65"/>
        <v/>
      </c>
      <c r="BB324" s="99"/>
      <c r="BC324" s="99"/>
      <c r="BD324" s="99" t="str">
        <f t="shared" si="66"/>
        <v/>
      </c>
      <c r="BE324" s="99"/>
      <c r="BF324" s="100"/>
    </row>
    <row r="325" spans="2:58" x14ac:dyDescent="0.25">
      <c r="B325" s="20"/>
      <c r="C325" s="73"/>
      <c r="D325" s="73"/>
      <c r="E325" s="73"/>
      <c r="F325" s="73"/>
      <c r="G325" s="47"/>
      <c r="H325" s="47"/>
      <c r="I325" s="74" t="str">
        <f t="shared" si="67"/>
        <v/>
      </c>
      <c r="J325" s="74"/>
      <c r="K325" s="75"/>
      <c r="L325" s="76"/>
      <c r="M325" s="77" t="str">
        <f t="shared" si="68"/>
        <v/>
      </c>
      <c r="N325" s="78"/>
      <c r="O325" s="75"/>
      <c r="P325" s="76"/>
      <c r="Q325" s="77" t="str">
        <f t="shared" si="69"/>
        <v/>
      </c>
      <c r="R325" s="78"/>
      <c r="S325" s="75"/>
      <c r="T325" s="76"/>
      <c r="U325" s="77" t="str">
        <f t="shared" si="70"/>
        <v/>
      </c>
      <c r="V325" s="78"/>
      <c r="W325" s="75"/>
      <c r="X325" s="76"/>
      <c r="Y325" s="77" t="str">
        <f t="shared" si="71"/>
        <v/>
      </c>
      <c r="Z325" s="78"/>
      <c r="AA325" s="74" t="str">
        <f t="shared" si="58"/>
        <v/>
      </c>
      <c r="AB325" s="74"/>
      <c r="AC325" s="74" t="str">
        <f t="shared" si="59"/>
        <v/>
      </c>
      <c r="AD325" s="74"/>
      <c r="AE325" s="74" t="str">
        <f t="shared" si="60"/>
        <v/>
      </c>
      <c r="AF325" s="74"/>
      <c r="AG325" s="42" t="str">
        <f t="shared" si="61"/>
        <v/>
      </c>
      <c r="AH325" s="43"/>
      <c r="AI325" s="74" t="str">
        <f t="shared" si="72"/>
        <v/>
      </c>
      <c r="AJ325" s="74"/>
      <c r="AK325" s="95" t="str">
        <f t="shared" si="73"/>
        <v/>
      </c>
      <c r="AL325" s="95"/>
      <c r="AM325" s="74" t="str">
        <f t="shared" si="62"/>
        <v/>
      </c>
      <c r="AN325" s="74"/>
      <c r="AO325" s="98" t="str">
        <f t="shared" si="74"/>
        <v/>
      </c>
      <c r="AP325" s="78"/>
      <c r="AQ325" s="74" t="str">
        <f t="shared" si="63"/>
        <v/>
      </c>
      <c r="AR325" s="74"/>
      <c r="AS325" s="74" t="str">
        <f t="shared" si="75"/>
        <v/>
      </c>
      <c r="AT325" s="74"/>
      <c r="AU325" s="74" t="str">
        <f t="shared" si="76"/>
        <v/>
      </c>
      <c r="AV325" s="74"/>
      <c r="AW325" s="74" t="str">
        <f t="shared" si="64"/>
        <v/>
      </c>
      <c r="AX325" s="74"/>
      <c r="AY325" s="74" t="str">
        <f t="shared" si="77"/>
        <v/>
      </c>
      <c r="AZ325" s="74"/>
      <c r="BA325" s="99" t="str">
        <f t="shared" si="65"/>
        <v/>
      </c>
      <c r="BB325" s="99"/>
      <c r="BC325" s="99"/>
      <c r="BD325" s="99" t="str">
        <f t="shared" si="66"/>
        <v/>
      </c>
      <c r="BE325" s="99"/>
      <c r="BF325" s="100"/>
    </row>
    <row r="326" spans="2:58" x14ac:dyDescent="0.25">
      <c r="B326" s="20"/>
      <c r="C326" s="73"/>
      <c r="D326" s="73"/>
      <c r="E326" s="73"/>
      <c r="F326" s="73"/>
      <c r="G326" s="47"/>
      <c r="H326" s="47"/>
      <c r="I326" s="74" t="str">
        <f t="shared" si="67"/>
        <v/>
      </c>
      <c r="J326" s="74"/>
      <c r="K326" s="75"/>
      <c r="L326" s="76"/>
      <c r="M326" s="77" t="str">
        <f t="shared" si="68"/>
        <v/>
      </c>
      <c r="N326" s="78"/>
      <c r="O326" s="75"/>
      <c r="P326" s="76"/>
      <c r="Q326" s="77" t="str">
        <f t="shared" si="69"/>
        <v/>
      </c>
      <c r="R326" s="78"/>
      <c r="S326" s="75"/>
      <c r="T326" s="76"/>
      <c r="U326" s="77" t="str">
        <f t="shared" si="70"/>
        <v/>
      </c>
      <c r="V326" s="78"/>
      <c r="W326" s="75"/>
      <c r="X326" s="76"/>
      <c r="Y326" s="77" t="str">
        <f t="shared" si="71"/>
        <v/>
      </c>
      <c r="Z326" s="78"/>
      <c r="AA326" s="74" t="str">
        <f t="shared" si="58"/>
        <v/>
      </c>
      <c r="AB326" s="74"/>
      <c r="AC326" s="74" t="str">
        <f t="shared" si="59"/>
        <v/>
      </c>
      <c r="AD326" s="74"/>
      <c r="AE326" s="74" t="str">
        <f t="shared" si="60"/>
        <v/>
      </c>
      <c r="AF326" s="74"/>
      <c r="AG326" s="42" t="str">
        <f t="shared" si="61"/>
        <v/>
      </c>
      <c r="AH326" s="43"/>
      <c r="AI326" s="74" t="str">
        <f t="shared" si="72"/>
        <v/>
      </c>
      <c r="AJ326" s="74"/>
      <c r="AK326" s="95" t="str">
        <f t="shared" si="73"/>
        <v/>
      </c>
      <c r="AL326" s="95"/>
      <c r="AM326" s="74" t="str">
        <f t="shared" si="62"/>
        <v/>
      </c>
      <c r="AN326" s="74"/>
      <c r="AO326" s="98" t="str">
        <f t="shared" si="74"/>
        <v/>
      </c>
      <c r="AP326" s="78"/>
      <c r="AQ326" s="74" t="str">
        <f t="shared" si="63"/>
        <v/>
      </c>
      <c r="AR326" s="74"/>
      <c r="AS326" s="74" t="str">
        <f t="shared" si="75"/>
        <v/>
      </c>
      <c r="AT326" s="74"/>
      <c r="AU326" s="74" t="str">
        <f t="shared" si="76"/>
        <v/>
      </c>
      <c r="AV326" s="74"/>
      <c r="AW326" s="74" t="str">
        <f t="shared" si="64"/>
        <v/>
      </c>
      <c r="AX326" s="74"/>
      <c r="AY326" s="74" t="str">
        <f t="shared" si="77"/>
        <v/>
      </c>
      <c r="AZ326" s="74"/>
      <c r="BA326" s="99" t="str">
        <f t="shared" si="65"/>
        <v/>
      </c>
      <c r="BB326" s="99"/>
      <c r="BC326" s="99"/>
      <c r="BD326" s="99" t="str">
        <f t="shared" si="66"/>
        <v/>
      </c>
      <c r="BE326" s="99"/>
      <c r="BF326" s="100"/>
    </row>
    <row r="327" spans="2:58" x14ac:dyDescent="0.25">
      <c r="B327" s="20"/>
      <c r="C327" s="73"/>
      <c r="D327" s="73"/>
      <c r="E327" s="73"/>
      <c r="F327" s="73"/>
      <c r="G327" s="47"/>
      <c r="H327" s="47"/>
      <c r="I327" s="74" t="str">
        <f t="shared" si="67"/>
        <v/>
      </c>
      <c r="J327" s="74"/>
      <c r="K327" s="75"/>
      <c r="L327" s="76"/>
      <c r="M327" s="77" t="str">
        <f t="shared" si="68"/>
        <v/>
      </c>
      <c r="N327" s="78"/>
      <c r="O327" s="75"/>
      <c r="P327" s="76"/>
      <c r="Q327" s="77" t="str">
        <f t="shared" si="69"/>
        <v/>
      </c>
      <c r="R327" s="78"/>
      <c r="S327" s="75"/>
      <c r="T327" s="76"/>
      <c r="U327" s="77" t="str">
        <f t="shared" si="70"/>
        <v/>
      </c>
      <c r="V327" s="78"/>
      <c r="W327" s="75"/>
      <c r="X327" s="76"/>
      <c r="Y327" s="77" t="str">
        <f t="shared" si="71"/>
        <v/>
      </c>
      <c r="Z327" s="78"/>
      <c r="AA327" s="74" t="str">
        <f t="shared" si="58"/>
        <v/>
      </c>
      <c r="AB327" s="74"/>
      <c r="AC327" s="74" t="str">
        <f t="shared" si="59"/>
        <v/>
      </c>
      <c r="AD327" s="74"/>
      <c r="AE327" s="74" t="str">
        <f t="shared" si="60"/>
        <v/>
      </c>
      <c r="AF327" s="74"/>
      <c r="AG327" s="42" t="str">
        <f t="shared" si="61"/>
        <v/>
      </c>
      <c r="AH327" s="43"/>
      <c r="AI327" s="74" t="str">
        <f t="shared" si="72"/>
        <v/>
      </c>
      <c r="AJ327" s="74"/>
      <c r="AK327" s="95" t="str">
        <f t="shared" si="73"/>
        <v/>
      </c>
      <c r="AL327" s="95"/>
      <c r="AM327" s="74" t="str">
        <f t="shared" si="62"/>
        <v/>
      </c>
      <c r="AN327" s="74"/>
      <c r="AO327" s="98" t="str">
        <f t="shared" si="74"/>
        <v/>
      </c>
      <c r="AP327" s="78"/>
      <c r="AQ327" s="74" t="str">
        <f t="shared" si="63"/>
        <v/>
      </c>
      <c r="AR327" s="74"/>
      <c r="AS327" s="74" t="str">
        <f t="shared" si="75"/>
        <v/>
      </c>
      <c r="AT327" s="74"/>
      <c r="AU327" s="74" t="str">
        <f t="shared" si="76"/>
        <v/>
      </c>
      <c r="AV327" s="74"/>
      <c r="AW327" s="74" t="str">
        <f t="shared" si="64"/>
        <v/>
      </c>
      <c r="AX327" s="74"/>
      <c r="AY327" s="74" t="str">
        <f t="shared" si="77"/>
        <v/>
      </c>
      <c r="AZ327" s="74"/>
      <c r="BA327" s="99" t="str">
        <f t="shared" si="65"/>
        <v/>
      </c>
      <c r="BB327" s="99"/>
      <c r="BC327" s="99"/>
      <c r="BD327" s="99" t="str">
        <f t="shared" si="66"/>
        <v/>
      </c>
      <c r="BE327" s="99"/>
      <c r="BF327" s="100"/>
    </row>
    <row r="328" spans="2:58" x14ac:dyDescent="0.25">
      <c r="B328" s="20"/>
      <c r="C328" s="73"/>
      <c r="D328" s="73"/>
      <c r="E328" s="73"/>
      <c r="F328" s="73"/>
      <c r="G328" s="47"/>
      <c r="H328" s="47"/>
      <c r="I328" s="74" t="str">
        <f t="shared" si="67"/>
        <v/>
      </c>
      <c r="J328" s="74"/>
      <c r="K328" s="75"/>
      <c r="L328" s="76"/>
      <c r="M328" s="77" t="str">
        <f t="shared" si="68"/>
        <v/>
      </c>
      <c r="N328" s="78"/>
      <c r="O328" s="75"/>
      <c r="P328" s="76"/>
      <c r="Q328" s="77" t="str">
        <f t="shared" si="69"/>
        <v/>
      </c>
      <c r="R328" s="78"/>
      <c r="S328" s="75"/>
      <c r="T328" s="76"/>
      <c r="U328" s="77" t="str">
        <f t="shared" si="70"/>
        <v/>
      </c>
      <c r="V328" s="78"/>
      <c r="W328" s="75"/>
      <c r="X328" s="76"/>
      <c r="Y328" s="77" t="str">
        <f t="shared" si="71"/>
        <v/>
      </c>
      <c r="Z328" s="78"/>
      <c r="AA328" s="74" t="str">
        <f t="shared" si="58"/>
        <v/>
      </c>
      <c r="AB328" s="74"/>
      <c r="AC328" s="74" t="str">
        <f t="shared" si="59"/>
        <v/>
      </c>
      <c r="AD328" s="74"/>
      <c r="AE328" s="74" t="str">
        <f t="shared" si="60"/>
        <v/>
      </c>
      <c r="AF328" s="74"/>
      <c r="AG328" s="42" t="str">
        <f t="shared" si="61"/>
        <v/>
      </c>
      <c r="AH328" s="43"/>
      <c r="AI328" s="74" t="str">
        <f t="shared" si="72"/>
        <v/>
      </c>
      <c r="AJ328" s="74"/>
      <c r="AK328" s="95" t="str">
        <f t="shared" si="73"/>
        <v/>
      </c>
      <c r="AL328" s="95"/>
      <c r="AM328" s="74" t="str">
        <f t="shared" si="62"/>
        <v/>
      </c>
      <c r="AN328" s="74"/>
      <c r="AO328" s="98" t="str">
        <f t="shared" si="74"/>
        <v/>
      </c>
      <c r="AP328" s="78"/>
      <c r="AQ328" s="74" t="str">
        <f t="shared" si="63"/>
        <v/>
      </c>
      <c r="AR328" s="74"/>
      <c r="AS328" s="74" t="str">
        <f t="shared" si="75"/>
        <v/>
      </c>
      <c r="AT328" s="74"/>
      <c r="AU328" s="74" t="str">
        <f t="shared" si="76"/>
        <v/>
      </c>
      <c r="AV328" s="74"/>
      <c r="AW328" s="74" t="str">
        <f t="shared" si="64"/>
        <v/>
      </c>
      <c r="AX328" s="74"/>
      <c r="AY328" s="74" t="str">
        <f t="shared" si="77"/>
        <v/>
      </c>
      <c r="AZ328" s="74"/>
      <c r="BA328" s="99" t="str">
        <f t="shared" si="65"/>
        <v/>
      </c>
      <c r="BB328" s="99"/>
      <c r="BC328" s="99"/>
      <c r="BD328" s="99" t="str">
        <f t="shared" si="66"/>
        <v/>
      </c>
      <c r="BE328" s="99"/>
      <c r="BF328" s="100"/>
    </row>
    <row r="329" spans="2:58" x14ac:dyDescent="0.25">
      <c r="B329" s="20"/>
      <c r="C329" s="73"/>
      <c r="D329" s="73"/>
      <c r="E329" s="73"/>
      <c r="F329" s="73"/>
      <c r="G329" s="47"/>
      <c r="H329" s="47"/>
      <c r="I329" s="74" t="str">
        <f t="shared" si="67"/>
        <v/>
      </c>
      <c r="J329" s="74"/>
      <c r="K329" s="75"/>
      <c r="L329" s="76"/>
      <c r="M329" s="77" t="str">
        <f t="shared" si="68"/>
        <v/>
      </c>
      <c r="N329" s="78"/>
      <c r="O329" s="75"/>
      <c r="P329" s="76"/>
      <c r="Q329" s="77" t="str">
        <f t="shared" si="69"/>
        <v/>
      </c>
      <c r="R329" s="78"/>
      <c r="S329" s="75"/>
      <c r="T329" s="76"/>
      <c r="U329" s="77" t="str">
        <f t="shared" si="70"/>
        <v/>
      </c>
      <c r="V329" s="78"/>
      <c r="W329" s="75"/>
      <c r="X329" s="76"/>
      <c r="Y329" s="77" t="str">
        <f t="shared" si="71"/>
        <v/>
      </c>
      <c r="Z329" s="78"/>
      <c r="AA329" s="74" t="str">
        <f t="shared" si="58"/>
        <v/>
      </c>
      <c r="AB329" s="74"/>
      <c r="AC329" s="74" t="str">
        <f t="shared" si="59"/>
        <v/>
      </c>
      <c r="AD329" s="74"/>
      <c r="AE329" s="74" t="str">
        <f t="shared" si="60"/>
        <v/>
      </c>
      <c r="AF329" s="74"/>
      <c r="AG329" s="42" t="str">
        <f t="shared" si="61"/>
        <v/>
      </c>
      <c r="AH329" s="43"/>
      <c r="AI329" s="74" t="str">
        <f t="shared" si="72"/>
        <v/>
      </c>
      <c r="AJ329" s="74"/>
      <c r="AK329" s="95" t="str">
        <f t="shared" si="73"/>
        <v/>
      </c>
      <c r="AL329" s="95"/>
      <c r="AM329" s="74" t="str">
        <f t="shared" si="62"/>
        <v/>
      </c>
      <c r="AN329" s="74"/>
      <c r="AO329" s="98" t="str">
        <f t="shared" si="74"/>
        <v/>
      </c>
      <c r="AP329" s="78"/>
      <c r="AQ329" s="74" t="str">
        <f t="shared" si="63"/>
        <v/>
      </c>
      <c r="AR329" s="74"/>
      <c r="AS329" s="74" t="str">
        <f t="shared" si="75"/>
        <v/>
      </c>
      <c r="AT329" s="74"/>
      <c r="AU329" s="74" t="str">
        <f t="shared" si="76"/>
        <v/>
      </c>
      <c r="AV329" s="74"/>
      <c r="AW329" s="74" t="str">
        <f t="shared" si="64"/>
        <v/>
      </c>
      <c r="AX329" s="74"/>
      <c r="AY329" s="74" t="str">
        <f t="shared" si="77"/>
        <v/>
      </c>
      <c r="AZ329" s="74"/>
      <c r="BA329" s="99" t="str">
        <f t="shared" si="65"/>
        <v/>
      </c>
      <c r="BB329" s="99"/>
      <c r="BC329" s="99"/>
      <c r="BD329" s="99" t="str">
        <f t="shared" si="66"/>
        <v/>
      </c>
      <c r="BE329" s="99"/>
      <c r="BF329" s="100"/>
    </row>
    <row r="330" spans="2:58" x14ac:dyDescent="0.25">
      <c r="B330" s="20"/>
      <c r="C330" s="73"/>
      <c r="D330" s="73"/>
      <c r="E330" s="73"/>
      <c r="F330" s="73"/>
      <c r="G330" s="47"/>
      <c r="H330" s="47"/>
      <c r="I330" s="74" t="str">
        <f t="shared" si="67"/>
        <v/>
      </c>
      <c r="J330" s="74"/>
      <c r="K330" s="75"/>
      <c r="L330" s="76"/>
      <c r="M330" s="77" t="str">
        <f t="shared" si="68"/>
        <v/>
      </c>
      <c r="N330" s="78"/>
      <c r="O330" s="75"/>
      <c r="P330" s="76"/>
      <c r="Q330" s="77" t="str">
        <f t="shared" si="69"/>
        <v/>
      </c>
      <c r="R330" s="78"/>
      <c r="S330" s="75"/>
      <c r="T330" s="76"/>
      <c r="U330" s="77" t="str">
        <f t="shared" si="70"/>
        <v/>
      </c>
      <c r="V330" s="78"/>
      <c r="W330" s="75"/>
      <c r="X330" s="76"/>
      <c r="Y330" s="77" t="str">
        <f t="shared" si="71"/>
        <v/>
      </c>
      <c r="Z330" s="78"/>
      <c r="AA330" s="74" t="str">
        <f t="shared" si="58"/>
        <v/>
      </c>
      <c r="AB330" s="74"/>
      <c r="AC330" s="74" t="str">
        <f t="shared" si="59"/>
        <v/>
      </c>
      <c r="AD330" s="74"/>
      <c r="AE330" s="74" t="str">
        <f t="shared" si="60"/>
        <v/>
      </c>
      <c r="AF330" s="74"/>
      <c r="AG330" s="42" t="str">
        <f t="shared" si="61"/>
        <v/>
      </c>
      <c r="AH330" s="43"/>
      <c r="AI330" s="74" t="str">
        <f t="shared" si="72"/>
        <v/>
      </c>
      <c r="AJ330" s="74"/>
      <c r="AK330" s="95" t="str">
        <f t="shared" si="73"/>
        <v/>
      </c>
      <c r="AL330" s="95"/>
      <c r="AM330" s="74" t="str">
        <f t="shared" si="62"/>
        <v/>
      </c>
      <c r="AN330" s="74"/>
      <c r="AO330" s="98" t="str">
        <f t="shared" si="74"/>
        <v/>
      </c>
      <c r="AP330" s="78"/>
      <c r="AQ330" s="74" t="str">
        <f t="shared" si="63"/>
        <v/>
      </c>
      <c r="AR330" s="74"/>
      <c r="AS330" s="74" t="str">
        <f t="shared" si="75"/>
        <v/>
      </c>
      <c r="AT330" s="74"/>
      <c r="AU330" s="74" t="str">
        <f t="shared" si="76"/>
        <v/>
      </c>
      <c r="AV330" s="74"/>
      <c r="AW330" s="74" t="str">
        <f t="shared" si="64"/>
        <v/>
      </c>
      <c r="AX330" s="74"/>
      <c r="AY330" s="74" t="str">
        <f t="shared" si="77"/>
        <v/>
      </c>
      <c r="AZ330" s="74"/>
      <c r="BA330" s="99" t="str">
        <f t="shared" si="65"/>
        <v/>
      </c>
      <c r="BB330" s="99"/>
      <c r="BC330" s="99"/>
      <c r="BD330" s="99" t="str">
        <f t="shared" si="66"/>
        <v/>
      </c>
      <c r="BE330" s="99"/>
      <c r="BF330" s="100"/>
    </row>
    <row r="331" spans="2:58" x14ac:dyDescent="0.25">
      <c r="B331" s="20"/>
      <c r="C331" s="73"/>
      <c r="D331" s="73"/>
      <c r="E331" s="73"/>
      <c r="F331" s="73"/>
      <c r="G331" s="47"/>
      <c r="H331" s="47"/>
      <c r="I331" s="74" t="str">
        <f t="shared" si="67"/>
        <v/>
      </c>
      <c r="J331" s="74"/>
      <c r="K331" s="75"/>
      <c r="L331" s="76"/>
      <c r="M331" s="77" t="str">
        <f t="shared" si="68"/>
        <v/>
      </c>
      <c r="N331" s="78"/>
      <c r="O331" s="75"/>
      <c r="P331" s="76"/>
      <c r="Q331" s="77" t="str">
        <f t="shared" si="69"/>
        <v/>
      </c>
      <c r="R331" s="78"/>
      <c r="S331" s="75"/>
      <c r="T331" s="76"/>
      <c r="U331" s="77" t="str">
        <f t="shared" si="70"/>
        <v/>
      </c>
      <c r="V331" s="78"/>
      <c r="W331" s="75"/>
      <c r="X331" s="76"/>
      <c r="Y331" s="77" t="str">
        <f t="shared" si="71"/>
        <v/>
      </c>
      <c r="Z331" s="78"/>
      <c r="AA331" s="74" t="str">
        <f t="shared" si="58"/>
        <v/>
      </c>
      <c r="AB331" s="74"/>
      <c r="AC331" s="74" t="str">
        <f t="shared" si="59"/>
        <v/>
      </c>
      <c r="AD331" s="74"/>
      <c r="AE331" s="74" t="str">
        <f t="shared" si="60"/>
        <v/>
      </c>
      <c r="AF331" s="74"/>
      <c r="AG331" s="42" t="str">
        <f t="shared" si="61"/>
        <v/>
      </c>
      <c r="AH331" s="43"/>
      <c r="AI331" s="74" t="str">
        <f t="shared" si="72"/>
        <v/>
      </c>
      <c r="AJ331" s="74"/>
      <c r="AK331" s="95" t="str">
        <f t="shared" si="73"/>
        <v/>
      </c>
      <c r="AL331" s="95"/>
      <c r="AM331" s="74" t="str">
        <f t="shared" si="62"/>
        <v/>
      </c>
      <c r="AN331" s="74"/>
      <c r="AO331" s="98" t="str">
        <f t="shared" si="74"/>
        <v/>
      </c>
      <c r="AP331" s="78"/>
      <c r="AQ331" s="74" t="str">
        <f t="shared" si="63"/>
        <v/>
      </c>
      <c r="AR331" s="74"/>
      <c r="AS331" s="74" t="str">
        <f t="shared" si="75"/>
        <v/>
      </c>
      <c r="AT331" s="74"/>
      <c r="AU331" s="74" t="str">
        <f t="shared" si="76"/>
        <v/>
      </c>
      <c r="AV331" s="74"/>
      <c r="AW331" s="74" t="str">
        <f t="shared" si="64"/>
        <v/>
      </c>
      <c r="AX331" s="74"/>
      <c r="AY331" s="74" t="str">
        <f t="shared" si="77"/>
        <v/>
      </c>
      <c r="AZ331" s="74"/>
      <c r="BA331" s="99" t="str">
        <f t="shared" si="65"/>
        <v/>
      </c>
      <c r="BB331" s="99"/>
      <c r="BC331" s="99"/>
      <c r="BD331" s="99" t="str">
        <f t="shared" si="66"/>
        <v/>
      </c>
      <c r="BE331" s="99"/>
      <c r="BF331" s="100"/>
    </row>
    <row r="332" spans="2:58" x14ac:dyDescent="0.25">
      <c r="B332" s="20"/>
      <c r="C332" s="73"/>
      <c r="D332" s="73"/>
      <c r="E332" s="73"/>
      <c r="F332" s="73"/>
      <c r="G332" s="47"/>
      <c r="H332" s="47"/>
      <c r="I332" s="74" t="str">
        <f t="shared" si="67"/>
        <v/>
      </c>
      <c r="J332" s="74"/>
      <c r="K332" s="75"/>
      <c r="L332" s="76"/>
      <c r="M332" s="77" t="str">
        <f t="shared" si="68"/>
        <v/>
      </c>
      <c r="N332" s="78"/>
      <c r="O332" s="75"/>
      <c r="P332" s="76"/>
      <c r="Q332" s="77" t="str">
        <f t="shared" si="69"/>
        <v/>
      </c>
      <c r="R332" s="78"/>
      <c r="S332" s="75"/>
      <c r="T332" s="76"/>
      <c r="U332" s="77" t="str">
        <f t="shared" si="70"/>
        <v/>
      </c>
      <c r="V332" s="78"/>
      <c r="W332" s="75"/>
      <c r="X332" s="76"/>
      <c r="Y332" s="77" t="str">
        <f t="shared" si="71"/>
        <v/>
      </c>
      <c r="Z332" s="78"/>
      <c r="AA332" s="74" t="str">
        <f t="shared" si="58"/>
        <v/>
      </c>
      <c r="AB332" s="74"/>
      <c r="AC332" s="74" t="str">
        <f t="shared" si="59"/>
        <v/>
      </c>
      <c r="AD332" s="74"/>
      <c r="AE332" s="74" t="str">
        <f t="shared" si="60"/>
        <v/>
      </c>
      <c r="AF332" s="74"/>
      <c r="AG332" s="42" t="str">
        <f t="shared" si="61"/>
        <v/>
      </c>
      <c r="AH332" s="43"/>
      <c r="AI332" s="74" t="str">
        <f t="shared" si="72"/>
        <v/>
      </c>
      <c r="AJ332" s="74"/>
      <c r="AK332" s="95" t="str">
        <f t="shared" si="73"/>
        <v/>
      </c>
      <c r="AL332" s="95"/>
      <c r="AM332" s="74" t="str">
        <f t="shared" si="62"/>
        <v/>
      </c>
      <c r="AN332" s="74"/>
      <c r="AO332" s="98" t="str">
        <f t="shared" si="74"/>
        <v/>
      </c>
      <c r="AP332" s="78"/>
      <c r="AQ332" s="74" t="str">
        <f t="shared" si="63"/>
        <v/>
      </c>
      <c r="AR332" s="74"/>
      <c r="AS332" s="74" t="str">
        <f t="shared" si="75"/>
        <v/>
      </c>
      <c r="AT332" s="74"/>
      <c r="AU332" s="74" t="str">
        <f t="shared" si="76"/>
        <v/>
      </c>
      <c r="AV332" s="74"/>
      <c r="AW332" s="74" t="str">
        <f t="shared" si="64"/>
        <v/>
      </c>
      <c r="AX332" s="74"/>
      <c r="AY332" s="74" t="str">
        <f t="shared" si="77"/>
        <v/>
      </c>
      <c r="AZ332" s="74"/>
      <c r="BA332" s="99" t="str">
        <f t="shared" si="65"/>
        <v/>
      </c>
      <c r="BB332" s="99"/>
      <c r="BC332" s="99"/>
      <c r="BD332" s="99" t="str">
        <f t="shared" si="66"/>
        <v/>
      </c>
      <c r="BE332" s="99"/>
      <c r="BF332" s="100"/>
    </row>
    <row r="333" spans="2:58" x14ac:dyDescent="0.25">
      <c r="B333" s="20"/>
      <c r="C333" s="73"/>
      <c r="D333" s="73"/>
      <c r="E333" s="73"/>
      <c r="F333" s="73"/>
      <c r="G333" s="47"/>
      <c r="H333" s="47"/>
      <c r="I333" s="74" t="str">
        <f t="shared" si="67"/>
        <v/>
      </c>
      <c r="J333" s="74"/>
      <c r="K333" s="75"/>
      <c r="L333" s="76"/>
      <c r="M333" s="77" t="str">
        <f t="shared" si="68"/>
        <v/>
      </c>
      <c r="N333" s="78"/>
      <c r="O333" s="75"/>
      <c r="P333" s="76"/>
      <c r="Q333" s="77" t="str">
        <f t="shared" si="69"/>
        <v/>
      </c>
      <c r="R333" s="78"/>
      <c r="S333" s="75"/>
      <c r="T333" s="76"/>
      <c r="U333" s="77" t="str">
        <f t="shared" si="70"/>
        <v/>
      </c>
      <c r="V333" s="78"/>
      <c r="W333" s="75"/>
      <c r="X333" s="76"/>
      <c r="Y333" s="77" t="str">
        <f t="shared" si="71"/>
        <v/>
      </c>
      <c r="Z333" s="78"/>
      <c r="AA333" s="74" t="str">
        <f t="shared" si="58"/>
        <v/>
      </c>
      <c r="AB333" s="74"/>
      <c r="AC333" s="74" t="str">
        <f t="shared" si="59"/>
        <v/>
      </c>
      <c r="AD333" s="74"/>
      <c r="AE333" s="74" t="str">
        <f t="shared" si="60"/>
        <v/>
      </c>
      <c r="AF333" s="74"/>
      <c r="AG333" s="42" t="str">
        <f t="shared" si="61"/>
        <v/>
      </c>
      <c r="AH333" s="43"/>
      <c r="AI333" s="74" t="str">
        <f t="shared" si="72"/>
        <v/>
      </c>
      <c r="AJ333" s="74"/>
      <c r="AK333" s="95" t="str">
        <f t="shared" si="73"/>
        <v/>
      </c>
      <c r="AL333" s="95"/>
      <c r="AM333" s="74" t="str">
        <f t="shared" si="62"/>
        <v/>
      </c>
      <c r="AN333" s="74"/>
      <c r="AO333" s="98" t="str">
        <f t="shared" si="74"/>
        <v/>
      </c>
      <c r="AP333" s="78"/>
      <c r="AQ333" s="74" t="str">
        <f t="shared" si="63"/>
        <v/>
      </c>
      <c r="AR333" s="74"/>
      <c r="AS333" s="74" t="str">
        <f t="shared" si="75"/>
        <v/>
      </c>
      <c r="AT333" s="74"/>
      <c r="AU333" s="74" t="str">
        <f t="shared" si="76"/>
        <v/>
      </c>
      <c r="AV333" s="74"/>
      <c r="AW333" s="74" t="str">
        <f t="shared" si="64"/>
        <v/>
      </c>
      <c r="AX333" s="74"/>
      <c r="AY333" s="74" t="str">
        <f t="shared" si="77"/>
        <v/>
      </c>
      <c r="AZ333" s="74"/>
      <c r="BA333" s="99" t="str">
        <f t="shared" si="65"/>
        <v/>
      </c>
      <c r="BB333" s="99"/>
      <c r="BC333" s="99"/>
      <c r="BD333" s="99" t="str">
        <f t="shared" si="66"/>
        <v/>
      </c>
      <c r="BE333" s="99"/>
      <c r="BF333" s="100"/>
    </row>
    <row r="334" spans="2:58" x14ac:dyDescent="0.25">
      <c r="B334" s="20"/>
      <c r="C334" s="73"/>
      <c r="D334" s="73"/>
      <c r="E334" s="73"/>
      <c r="F334" s="73"/>
      <c r="G334" s="47"/>
      <c r="H334" s="47"/>
      <c r="I334" s="74" t="str">
        <f t="shared" si="67"/>
        <v/>
      </c>
      <c r="J334" s="74"/>
      <c r="K334" s="75"/>
      <c r="L334" s="76"/>
      <c r="M334" s="77" t="str">
        <f t="shared" si="68"/>
        <v/>
      </c>
      <c r="N334" s="78"/>
      <c r="O334" s="75"/>
      <c r="P334" s="76"/>
      <c r="Q334" s="77" t="str">
        <f t="shared" si="69"/>
        <v/>
      </c>
      <c r="R334" s="78"/>
      <c r="S334" s="75"/>
      <c r="T334" s="76"/>
      <c r="U334" s="77" t="str">
        <f t="shared" si="70"/>
        <v/>
      </c>
      <c r="V334" s="78"/>
      <c r="W334" s="75"/>
      <c r="X334" s="76"/>
      <c r="Y334" s="77" t="str">
        <f t="shared" si="71"/>
        <v/>
      </c>
      <c r="Z334" s="78"/>
      <c r="AA334" s="74" t="str">
        <f t="shared" si="58"/>
        <v/>
      </c>
      <c r="AB334" s="74"/>
      <c r="AC334" s="74" t="str">
        <f t="shared" si="59"/>
        <v/>
      </c>
      <c r="AD334" s="74"/>
      <c r="AE334" s="74" t="str">
        <f t="shared" si="60"/>
        <v/>
      </c>
      <c r="AF334" s="74"/>
      <c r="AG334" s="42" t="str">
        <f t="shared" si="61"/>
        <v/>
      </c>
      <c r="AH334" s="43"/>
      <c r="AI334" s="74" t="str">
        <f t="shared" si="72"/>
        <v/>
      </c>
      <c r="AJ334" s="74"/>
      <c r="AK334" s="95" t="str">
        <f t="shared" si="73"/>
        <v/>
      </c>
      <c r="AL334" s="95"/>
      <c r="AM334" s="74" t="str">
        <f t="shared" si="62"/>
        <v/>
      </c>
      <c r="AN334" s="74"/>
      <c r="AO334" s="98" t="str">
        <f t="shared" si="74"/>
        <v/>
      </c>
      <c r="AP334" s="78"/>
      <c r="AQ334" s="74" t="str">
        <f t="shared" si="63"/>
        <v/>
      </c>
      <c r="AR334" s="74"/>
      <c r="AS334" s="74" t="str">
        <f t="shared" si="75"/>
        <v/>
      </c>
      <c r="AT334" s="74"/>
      <c r="AU334" s="74" t="str">
        <f t="shared" si="76"/>
        <v/>
      </c>
      <c r="AV334" s="74"/>
      <c r="AW334" s="74" t="str">
        <f t="shared" si="64"/>
        <v/>
      </c>
      <c r="AX334" s="74"/>
      <c r="AY334" s="74" t="str">
        <f t="shared" si="77"/>
        <v/>
      </c>
      <c r="AZ334" s="74"/>
      <c r="BA334" s="99" t="str">
        <f t="shared" si="65"/>
        <v/>
      </c>
      <c r="BB334" s="99"/>
      <c r="BC334" s="99"/>
      <c r="BD334" s="99" t="str">
        <f t="shared" si="66"/>
        <v/>
      </c>
      <c r="BE334" s="99"/>
      <c r="BF334" s="100"/>
    </row>
    <row r="335" spans="2:58" x14ac:dyDescent="0.25">
      <c r="B335" s="20"/>
      <c r="C335" s="73"/>
      <c r="D335" s="73"/>
      <c r="E335" s="73"/>
      <c r="F335" s="73"/>
      <c r="G335" s="47"/>
      <c r="H335" s="47"/>
      <c r="I335" s="74" t="str">
        <f t="shared" si="67"/>
        <v/>
      </c>
      <c r="J335" s="74"/>
      <c r="K335" s="75"/>
      <c r="L335" s="76"/>
      <c r="M335" s="77" t="str">
        <f t="shared" si="68"/>
        <v/>
      </c>
      <c r="N335" s="78"/>
      <c r="O335" s="75"/>
      <c r="P335" s="76"/>
      <c r="Q335" s="77" t="str">
        <f t="shared" si="69"/>
        <v/>
      </c>
      <c r="R335" s="78"/>
      <c r="S335" s="75"/>
      <c r="T335" s="76"/>
      <c r="U335" s="77" t="str">
        <f t="shared" si="70"/>
        <v/>
      </c>
      <c r="V335" s="78"/>
      <c r="W335" s="75"/>
      <c r="X335" s="76"/>
      <c r="Y335" s="77" t="str">
        <f t="shared" si="71"/>
        <v/>
      </c>
      <c r="Z335" s="78"/>
      <c r="AA335" s="74" t="str">
        <f t="shared" si="58"/>
        <v/>
      </c>
      <c r="AB335" s="74"/>
      <c r="AC335" s="74" t="str">
        <f t="shared" si="59"/>
        <v/>
      </c>
      <c r="AD335" s="74"/>
      <c r="AE335" s="74" t="str">
        <f t="shared" si="60"/>
        <v/>
      </c>
      <c r="AF335" s="74"/>
      <c r="AG335" s="42" t="str">
        <f t="shared" si="61"/>
        <v/>
      </c>
      <c r="AH335" s="43"/>
      <c r="AI335" s="74" t="str">
        <f t="shared" si="72"/>
        <v/>
      </c>
      <c r="AJ335" s="74"/>
      <c r="AK335" s="95" t="str">
        <f t="shared" si="73"/>
        <v/>
      </c>
      <c r="AL335" s="95"/>
      <c r="AM335" s="74" t="str">
        <f t="shared" si="62"/>
        <v/>
      </c>
      <c r="AN335" s="74"/>
      <c r="AO335" s="98" t="str">
        <f t="shared" si="74"/>
        <v/>
      </c>
      <c r="AP335" s="78"/>
      <c r="AQ335" s="74" t="str">
        <f t="shared" si="63"/>
        <v/>
      </c>
      <c r="AR335" s="74"/>
      <c r="AS335" s="74" t="str">
        <f t="shared" si="75"/>
        <v/>
      </c>
      <c r="AT335" s="74"/>
      <c r="AU335" s="74" t="str">
        <f t="shared" si="76"/>
        <v/>
      </c>
      <c r="AV335" s="74"/>
      <c r="AW335" s="74" t="str">
        <f t="shared" si="64"/>
        <v/>
      </c>
      <c r="AX335" s="74"/>
      <c r="AY335" s="74" t="str">
        <f t="shared" si="77"/>
        <v/>
      </c>
      <c r="AZ335" s="74"/>
      <c r="BA335" s="99" t="str">
        <f t="shared" si="65"/>
        <v/>
      </c>
      <c r="BB335" s="99"/>
      <c r="BC335" s="99"/>
      <c r="BD335" s="99" t="str">
        <f t="shared" si="66"/>
        <v/>
      </c>
      <c r="BE335" s="99"/>
      <c r="BF335" s="100"/>
    </row>
    <row r="336" spans="2:58" x14ac:dyDescent="0.25">
      <c r="B336" s="20"/>
      <c r="C336" s="73"/>
      <c r="D336" s="73"/>
      <c r="E336" s="73"/>
      <c r="F336" s="73"/>
      <c r="G336" s="47"/>
      <c r="H336" s="47"/>
      <c r="I336" s="74" t="str">
        <f t="shared" si="67"/>
        <v/>
      </c>
      <c r="J336" s="74"/>
      <c r="K336" s="75"/>
      <c r="L336" s="76"/>
      <c r="M336" s="77" t="str">
        <f t="shared" si="68"/>
        <v/>
      </c>
      <c r="N336" s="78"/>
      <c r="O336" s="75"/>
      <c r="P336" s="76"/>
      <c r="Q336" s="77" t="str">
        <f t="shared" si="69"/>
        <v/>
      </c>
      <c r="R336" s="78"/>
      <c r="S336" s="75"/>
      <c r="T336" s="76"/>
      <c r="U336" s="77" t="str">
        <f t="shared" si="70"/>
        <v/>
      </c>
      <c r="V336" s="78"/>
      <c r="W336" s="75"/>
      <c r="X336" s="76"/>
      <c r="Y336" s="77" t="str">
        <f t="shared" si="71"/>
        <v/>
      </c>
      <c r="Z336" s="78"/>
      <c r="AA336" s="74" t="str">
        <f t="shared" si="58"/>
        <v/>
      </c>
      <c r="AB336" s="74"/>
      <c r="AC336" s="74" t="str">
        <f t="shared" si="59"/>
        <v/>
      </c>
      <c r="AD336" s="74"/>
      <c r="AE336" s="74" t="str">
        <f t="shared" si="60"/>
        <v/>
      </c>
      <c r="AF336" s="74"/>
      <c r="AG336" s="42" t="str">
        <f t="shared" si="61"/>
        <v/>
      </c>
      <c r="AH336" s="43"/>
      <c r="AI336" s="74" t="str">
        <f t="shared" si="72"/>
        <v/>
      </c>
      <c r="AJ336" s="74"/>
      <c r="AK336" s="95" t="str">
        <f t="shared" si="73"/>
        <v/>
      </c>
      <c r="AL336" s="95"/>
      <c r="AM336" s="74" t="str">
        <f t="shared" si="62"/>
        <v/>
      </c>
      <c r="AN336" s="74"/>
      <c r="AO336" s="98" t="str">
        <f t="shared" si="74"/>
        <v/>
      </c>
      <c r="AP336" s="78"/>
      <c r="AQ336" s="74" t="str">
        <f t="shared" si="63"/>
        <v/>
      </c>
      <c r="AR336" s="74"/>
      <c r="AS336" s="74" t="str">
        <f t="shared" si="75"/>
        <v/>
      </c>
      <c r="AT336" s="74"/>
      <c r="AU336" s="74" t="str">
        <f t="shared" si="76"/>
        <v/>
      </c>
      <c r="AV336" s="74"/>
      <c r="AW336" s="74" t="str">
        <f t="shared" si="64"/>
        <v/>
      </c>
      <c r="AX336" s="74"/>
      <c r="AY336" s="74" t="str">
        <f t="shared" si="77"/>
        <v/>
      </c>
      <c r="AZ336" s="74"/>
      <c r="BA336" s="99" t="str">
        <f t="shared" si="65"/>
        <v/>
      </c>
      <c r="BB336" s="99"/>
      <c r="BC336" s="99"/>
      <c r="BD336" s="99" t="str">
        <f t="shared" si="66"/>
        <v/>
      </c>
      <c r="BE336" s="99"/>
      <c r="BF336" s="100"/>
    </row>
    <row r="337" spans="2:58" x14ac:dyDescent="0.25">
      <c r="B337" s="20"/>
      <c r="C337" s="73"/>
      <c r="D337" s="73"/>
      <c r="E337" s="73"/>
      <c r="F337" s="73"/>
      <c r="G337" s="47"/>
      <c r="H337" s="47"/>
      <c r="I337" s="74" t="str">
        <f t="shared" si="67"/>
        <v/>
      </c>
      <c r="J337" s="74"/>
      <c r="K337" s="75"/>
      <c r="L337" s="76"/>
      <c r="M337" s="77" t="str">
        <f t="shared" si="68"/>
        <v/>
      </c>
      <c r="N337" s="78"/>
      <c r="O337" s="75"/>
      <c r="P337" s="76"/>
      <c r="Q337" s="77" t="str">
        <f t="shared" si="69"/>
        <v/>
      </c>
      <c r="R337" s="78"/>
      <c r="S337" s="75"/>
      <c r="T337" s="76"/>
      <c r="U337" s="77" t="str">
        <f t="shared" si="70"/>
        <v/>
      </c>
      <c r="V337" s="78"/>
      <c r="W337" s="75"/>
      <c r="X337" s="76"/>
      <c r="Y337" s="77" t="str">
        <f t="shared" si="71"/>
        <v/>
      </c>
      <c r="Z337" s="78"/>
      <c r="AA337" s="74" t="str">
        <f t="shared" si="58"/>
        <v/>
      </c>
      <c r="AB337" s="74"/>
      <c r="AC337" s="74" t="str">
        <f t="shared" si="59"/>
        <v/>
      </c>
      <c r="AD337" s="74"/>
      <c r="AE337" s="74" t="str">
        <f t="shared" si="60"/>
        <v/>
      </c>
      <c r="AF337" s="74"/>
      <c r="AG337" s="42" t="str">
        <f t="shared" si="61"/>
        <v/>
      </c>
      <c r="AH337" s="43"/>
      <c r="AI337" s="74" t="str">
        <f t="shared" si="72"/>
        <v/>
      </c>
      <c r="AJ337" s="74"/>
      <c r="AK337" s="95" t="str">
        <f t="shared" si="73"/>
        <v/>
      </c>
      <c r="AL337" s="95"/>
      <c r="AM337" s="74" t="str">
        <f t="shared" si="62"/>
        <v/>
      </c>
      <c r="AN337" s="74"/>
      <c r="AO337" s="98" t="str">
        <f t="shared" si="74"/>
        <v/>
      </c>
      <c r="AP337" s="78"/>
      <c r="AQ337" s="74" t="str">
        <f t="shared" si="63"/>
        <v/>
      </c>
      <c r="AR337" s="74"/>
      <c r="AS337" s="74" t="str">
        <f t="shared" si="75"/>
        <v/>
      </c>
      <c r="AT337" s="74"/>
      <c r="AU337" s="74" t="str">
        <f t="shared" si="76"/>
        <v/>
      </c>
      <c r="AV337" s="74"/>
      <c r="AW337" s="74" t="str">
        <f t="shared" si="64"/>
        <v/>
      </c>
      <c r="AX337" s="74"/>
      <c r="AY337" s="74" t="str">
        <f t="shared" si="77"/>
        <v/>
      </c>
      <c r="AZ337" s="74"/>
      <c r="BA337" s="99" t="str">
        <f t="shared" si="65"/>
        <v/>
      </c>
      <c r="BB337" s="99"/>
      <c r="BC337" s="99"/>
      <c r="BD337" s="99" t="str">
        <f t="shared" si="66"/>
        <v/>
      </c>
      <c r="BE337" s="99"/>
      <c r="BF337" s="100"/>
    </row>
    <row r="338" spans="2:58" x14ac:dyDescent="0.25">
      <c r="B338" s="20"/>
      <c r="C338" s="73"/>
      <c r="D338" s="73"/>
      <c r="E338" s="73"/>
      <c r="F338" s="73"/>
      <c r="G338" s="47"/>
      <c r="H338" s="47"/>
      <c r="I338" s="74" t="str">
        <f t="shared" si="67"/>
        <v/>
      </c>
      <c r="J338" s="74"/>
      <c r="K338" s="75"/>
      <c r="L338" s="76"/>
      <c r="M338" s="77" t="str">
        <f t="shared" si="68"/>
        <v/>
      </c>
      <c r="N338" s="78"/>
      <c r="O338" s="75"/>
      <c r="P338" s="76"/>
      <c r="Q338" s="77" t="str">
        <f t="shared" si="69"/>
        <v/>
      </c>
      <c r="R338" s="78"/>
      <c r="S338" s="75"/>
      <c r="T338" s="76"/>
      <c r="U338" s="77" t="str">
        <f t="shared" si="70"/>
        <v/>
      </c>
      <c r="V338" s="78"/>
      <c r="W338" s="75"/>
      <c r="X338" s="76"/>
      <c r="Y338" s="77" t="str">
        <f t="shared" si="71"/>
        <v/>
      </c>
      <c r="Z338" s="78"/>
      <c r="AA338" s="74" t="str">
        <f t="shared" si="58"/>
        <v/>
      </c>
      <c r="AB338" s="74"/>
      <c r="AC338" s="74" t="str">
        <f t="shared" si="59"/>
        <v/>
      </c>
      <c r="AD338" s="74"/>
      <c r="AE338" s="74" t="str">
        <f t="shared" si="60"/>
        <v/>
      </c>
      <c r="AF338" s="74"/>
      <c r="AG338" s="42" t="str">
        <f t="shared" si="61"/>
        <v/>
      </c>
      <c r="AH338" s="43"/>
      <c r="AI338" s="74" t="str">
        <f t="shared" si="72"/>
        <v/>
      </c>
      <c r="AJ338" s="74"/>
      <c r="AK338" s="95" t="str">
        <f t="shared" si="73"/>
        <v/>
      </c>
      <c r="AL338" s="95"/>
      <c r="AM338" s="74" t="str">
        <f t="shared" si="62"/>
        <v/>
      </c>
      <c r="AN338" s="74"/>
      <c r="AO338" s="98" t="str">
        <f t="shared" si="74"/>
        <v/>
      </c>
      <c r="AP338" s="78"/>
      <c r="AQ338" s="74" t="str">
        <f t="shared" si="63"/>
        <v/>
      </c>
      <c r="AR338" s="74"/>
      <c r="AS338" s="74" t="str">
        <f t="shared" si="75"/>
        <v/>
      </c>
      <c r="AT338" s="74"/>
      <c r="AU338" s="74" t="str">
        <f t="shared" si="76"/>
        <v/>
      </c>
      <c r="AV338" s="74"/>
      <c r="AW338" s="74" t="str">
        <f t="shared" si="64"/>
        <v/>
      </c>
      <c r="AX338" s="74"/>
      <c r="AY338" s="74" t="str">
        <f t="shared" si="77"/>
        <v/>
      </c>
      <c r="AZ338" s="74"/>
      <c r="BA338" s="99" t="str">
        <f t="shared" si="65"/>
        <v/>
      </c>
      <c r="BB338" s="99"/>
      <c r="BC338" s="99"/>
      <c r="BD338" s="99" t="str">
        <f t="shared" si="66"/>
        <v/>
      </c>
      <c r="BE338" s="99"/>
      <c r="BF338" s="100"/>
    </row>
    <row r="339" spans="2:58" x14ac:dyDescent="0.25">
      <c r="B339" s="20"/>
      <c r="C339" s="73"/>
      <c r="D339" s="73"/>
      <c r="E339" s="73"/>
      <c r="F339" s="73"/>
      <c r="G339" s="47"/>
      <c r="H339" s="47"/>
      <c r="I339" s="74" t="str">
        <f t="shared" si="67"/>
        <v/>
      </c>
      <c r="J339" s="74"/>
      <c r="K339" s="75"/>
      <c r="L339" s="76"/>
      <c r="M339" s="77" t="str">
        <f t="shared" si="68"/>
        <v/>
      </c>
      <c r="N339" s="78"/>
      <c r="O339" s="75"/>
      <c r="P339" s="76"/>
      <c r="Q339" s="77" t="str">
        <f t="shared" si="69"/>
        <v/>
      </c>
      <c r="R339" s="78"/>
      <c r="S339" s="75"/>
      <c r="T339" s="76"/>
      <c r="U339" s="77" t="str">
        <f t="shared" si="70"/>
        <v/>
      </c>
      <c r="V339" s="78"/>
      <c r="W339" s="75"/>
      <c r="X339" s="76"/>
      <c r="Y339" s="77" t="str">
        <f t="shared" si="71"/>
        <v/>
      </c>
      <c r="Z339" s="78"/>
      <c r="AA339" s="74" t="str">
        <f t="shared" si="58"/>
        <v/>
      </c>
      <c r="AB339" s="74"/>
      <c r="AC339" s="74" t="str">
        <f t="shared" si="59"/>
        <v/>
      </c>
      <c r="AD339" s="74"/>
      <c r="AE339" s="74" t="str">
        <f t="shared" si="60"/>
        <v/>
      </c>
      <c r="AF339" s="74"/>
      <c r="AG339" s="42" t="str">
        <f t="shared" si="61"/>
        <v/>
      </c>
      <c r="AH339" s="43"/>
      <c r="AI339" s="74" t="str">
        <f t="shared" si="72"/>
        <v/>
      </c>
      <c r="AJ339" s="74"/>
      <c r="AK339" s="95" t="str">
        <f t="shared" si="73"/>
        <v/>
      </c>
      <c r="AL339" s="95"/>
      <c r="AM339" s="74" t="str">
        <f t="shared" si="62"/>
        <v/>
      </c>
      <c r="AN339" s="74"/>
      <c r="AO339" s="98" t="str">
        <f t="shared" si="74"/>
        <v/>
      </c>
      <c r="AP339" s="78"/>
      <c r="AQ339" s="74" t="str">
        <f t="shared" si="63"/>
        <v/>
      </c>
      <c r="AR339" s="74"/>
      <c r="AS339" s="74" t="str">
        <f t="shared" si="75"/>
        <v/>
      </c>
      <c r="AT339" s="74"/>
      <c r="AU339" s="74" t="str">
        <f t="shared" si="76"/>
        <v/>
      </c>
      <c r="AV339" s="74"/>
      <c r="AW339" s="74" t="str">
        <f t="shared" si="64"/>
        <v/>
      </c>
      <c r="AX339" s="74"/>
      <c r="AY339" s="74" t="str">
        <f t="shared" si="77"/>
        <v/>
      </c>
      <c r="AZ339" s="74"/>
      <c r="BA339" s="99" t="str">
        <f t="shared" si="65"/>
        <v/>
      </c>
      <c r="BB339" s="99"/>
      <c r="BC339" s="99"/>
      <c r="BD339" s="99" t="str">
        <f t="shared" si="66"/>
        <v/>
      </c>
      <c r="BE339" s="99"/>
      <c r="BF339" s="100"/>
    </row>
    <row r="340" spans="2:58" x14ac:dyDescent="0.25">
      <c r="B340" s="20"/>
      <c r="C340" s="73"/>
      <c r="D340" s="73"/>
      <c r="E340" s="73"/>
      <c r="F340" s="73"/>
      <c r="G340" s="47"/>
      <c r="H340" s="47"/>
      <c r="I340" s="74" t="str">
        <f t="shared" si="67"/>
        <v/>
      </c>
      <c r="J340" s="74"/>
      <c r="K340" s="75"/>
      <c r="L340" s="76"/>
      <c r="M340" s="77" t="str">
        <f t="shared" si="68"/>
        <v/>
      </c>
      <c r="N340" s="78"/>
      <c r="O340" s="75"/>
      <c r="P340" s="76"/>
      <c r="Q340" s="77" t="str">
        <f t="shared" si="69"/>
        <v/>
      </c>
      <c r="R340" s="78"/>
      <c r="S340" s="75"/>
      <c r="T340" s="76"/>
      <c r="U340" s="77" t="str">
        <f t="shared" si="70"/>
        <v/>
      </c>
      <c r="V340" s="78"/>
      <c r="W340" s="75"/>
      <c r="X340" s="76"/>
      <c r="Y340" s="77" t="str">
        <f t="shared" si="71"/>
        <v/>
      </c>
      <c r="Z340" s="78"/>
      <c r="AA340" s="74" t="str">
        <f t="shared" si="58"/>
        <v/>
      </c>
      <c r="AB340" s="74"/>
      <c r="AC340" s="74" t="str">
        <f t="shared" si="59"/>
        <v/>
      </c>
      <c r="AD340" s="74"/>
      <c r="AE340" s="74" t="str">
        <f t="shared" si="60"/>
        <v/>
      </c>
      <c r="AF340" s="74"/>
      <c r="AG340" s="42" t="str">
        <f t="shared" si="61"/>
        <v/>
      </c>
      <c r="AH340" s="43"/>
      <c r="AI340" s="74" t="str">
        <f t="shared" si="72"/>
        <v/>
      </c>
      <c r="AJ340" s="74"/>
      <c r="AK340" s="95" t="str">
        <f t="shared" si="73"/>
        <v/>
      </c>
      <c r="AL340" s="95"/>
      <c r="AM340" s="74" t="str">
        <f t="shared" si="62"/>
        <v/>
      </c>
      <c r="AN340" s="74"/>
      <c r="AO340" s="98" t="str">
        <f t="shared" si="74"/>
        <v/>
      </c>
      <c r="AP340" s="78"/>
      <c r="AQ340" s="74" t="str">
        <f t="shared" si="63"/>
        <v/>
      </c>
      <c r="AR340" s="74"/>
      <c r="AS340" s="74" t="str">
        <f t="shared" si="75"/>
        <v/>
      </c>
      <c r="AT340" s="74"/>
      <c r="AU340" s="74" t="str">
        <f t="shared" si="76"/>
        <v/>
      </c>
      <c r="AV340" s="74"/>
      <c r="AW340" s="74" t="str">
        <f t="shared" si="64"/>
        <v/>
      </c>
      <c r="AX340" s="74"/>
      <c r="AY340" s="74" t="str">
        <f t="shared" si="77"/>
        <v/>
      </c>
      <c r="AZ340" s="74"/>
      <c r="BA340" s="99" t="str">
        <f t="shared" si="65"/>
        <v/>
      </c>
      <c r="BB340" s="99"/>
      <c r="BC340" s="99"/>
      <c r="BD340" s="99" t="str">
        <f t="shared" si="66"/>
        <v/>
      </c>
      <c r="BE340" s="99"/>
      <c r="BF340" s="100"/>
    </row>
    <row r="341" spans="2:58" x14ac:dyDescent="0.25">
      <c r="B341" s="20"/>
      <c r="C341" s="73"/>
      <c r="D341" s="73"/>
      <c r="E341" s="73"/>
      <c r="F341" s="73"/>
      <c r="G341" s="47"/>
      <c r="H341" s="47"/>
      <c r="I341" s="74" t="str">
        <f t="shared" si="67"/>
        <v/>
      </c>
      <c r="J341" s="74"/>
      <c r="K341" s="75"/>
      <c r="L341" s="76"/>
      <c r="M341" s="77" t="str">
        <f t="shared" si="68"/>
        <v/>
      </c>
      <c r="N341" s="78"/>
      <c r="O341" s="75"/>
      <c r="P341" s="76"/>
      <c r="Q341" s="77" t="str">
        <f t="shared" si="69"/>
        <v/>
      </c>
      <c r="R341" s="78"/>
      <c r="S341" s="75"/>
      <c r="T341" s="76"/>
      <c r="U341" s="77" t="str">
        <f t="shared" si="70"/>
        <v/>
      </c>
      <c r="V341" s="78"/>
      <c r="W341" s="75"/>
      <c r="X341" s="76"/>
      <c r="Y341" s="77" t="str">
        <f t="shared" si="71"/>
        <v/>
      </c>
      <c r="Z341" s="78"/>
      <c r="AA341" s="74" t="str">
        <f t="shared" si="58"/>
        <v/>
      </c>
      <c r="AB341" s="74"/>
      <c r="AC341" s="74" t="str">
        <f t="shared" si="59"/>
        <v/>
      </c>
      <c r="AD341" s="74"/>
      <c r="AE341" s="74" t="str">
        <f t="shared" si="60"/>
        <v/>
      </c>
      <c r="AF341" s="74"/>
      <c r="AG341" s="42" t="str">
        <f t="shared" si="61"/>
        <v/>
      </c>
      <c r="AH341" s="43"/>
      <c r="AI341" s="74" t="str">
        <f t="shared" si="72"/>
        <v/>
      </c>
      <c r="AJ341" s="74"/>
      <c r="AK341" s="95" t="str">
        <f t="shared" si="73"/>
        <v/>
      </c>
      <c r="AL341" s="95"/>
      <c r="AM341" s="74" t="str">
        <f t="shared" si="62"/>
        <v/>
      </c>
      <c r="AN341" s="74"/>
      <c r="AO341" s="98" t="str">
        <f t="shared" si="74"/>
        <v/>
      </c>
      <c r="AP341" s="78"/>
      <c r="AQ341" s="74" t="str">
        <f t="shared" si="63"/>
        <v/>
      </c>
      <c r="AR341" s="74"/>
      <c r="AS341" s="74" t="str">
        <f t="shared" si="75"/>
        <v/>
      </c>
      <c r="AT341" s="74"/>
      <c r="AU341" s="74" t="str">
        <f t="shared" si="76"/>
        <v/>
      </c>
      <c r="AV341" s="74"/>
      <c r="AW341" s="74" t="str">
        <f t="shared" si="64"/>
        <v/>
      </c>
      <c r="AX341" s="74"/>
      <c r="AY341" s="74" t="str">
        <f t="shared" si="77"/>
        <v/>
      </c>
      <c r="AZ341" s="74"/>
      <c r="BA341" s="99" t="str">
        <f t="shared" si="65"/>
        <v/>
      </c>
      <c r="BB341" s="99"/>
      <c r="BC341" s="99"/>
      <c r="BD341" s="99" t="str">
        <f t="shared" si="66"/>
        <v/>
      </c>
      <c r="BE341" s="99"/>
      <c r="BF341" s="100"/>
    </row>
    <row r="342" spans="2:58" x14ac:dyDescent="0.25">
      <c r="B342" s="20"/>
      <c r="C342" s="73"/>
      <c r="D342" s="73"/>
      <c r="E342" s="73"/>
      <c r="F342" s="73"/>
      <c r="G342" s="47"/>
      <c r="H342" s="47"/>
      <c r="I342" s="74" t="str">
        <f t="shared" si="67"/>
        <v/>
      </c>
      <c r="J342" s="74"/>
      <c r="K342" s="75"/>
      <c r="L342" s="76"/>
      <c r="M342" s="77" t="str">
        <f t="shared" si="68"/>
        <v/>
      </c>
      <c r="N342" s="78"/>
      <c r="O342" s="75"/>
      <c r="P342" s="76"/>
      <c r="Q342" s="77" t="str">
        <f t="shared" si="69"/>
        <v/>
      </c>
      <c r="R342" s="78"/>
      <c r="S342" s="75"/>
      <c r="T342" s="76"/>
      <c r="U342" s="77" t="str">
        <f t="shared" si="70"/>
        <v/>
      </c>
      <c r="V342" s="78"/>
      <c r="W342" s="75"/>
      <c r="X342" s="76"/>
      <c r="Y342" s="77" t="str">
        <f t="shared" si="71"/>
        <v/>
      </c>
      <c r="Z342" s="78"/>
      <c r="AA342" s="74" t="str">
        <f t="shared" si="58"/>
        <v/>
      </c>
      <c r="AB342" s="74"/>
      <c r="AC342" s="74" t="str">
        <f t="shared" si="59"/>
        <v/>
      </c>
      <c r="AD342" s="74"/>
      <c r="AE342" s="74" t="str">
        <f t="shared" si="60"/>
        <v/>
      </c>
      <c r="AF342" s="74"/>
      <c r="AG342" s="42" t="str">
        <f t="shared" si="61"/>
        <v/>
      </c>
      <c r="AH342" s="43"/>
      <c r="AI342" s="74" t="str">
        <f t="shared" si="72"/>
        <v/>
      </c>
      <c r="AJ342" s="74"/>
      <c r="AK342" s="95" t="str">
        <f t="shared" si="73"/>
        <v/>
      </c>
      <c r="AL342" s="95"/>
      <c r="AM342" s="74" t="str">
        <f t="shared" si="62"/>
        <v/>
      </c>
      <c r="AN342" s="74"/>
      <c r="AO342" s="98" t="str">
        <f t="shared" si="74"/>
        <v/>
      </c>
      <c r="AP342" s="78"/>
      <c r="AQ342" s="74" t="str">
        <f t="shared" si="63"/>
        <v/>
      </c>
      <c r="AR342" s="74"/>
      <c r="AS342" s="74" t="str">
        <f t="shared" si="75"/>
        <v/>
      </c>
      <c r="AT342" s="74"/>
      <c r="AU342" s="74" t="str">
        <f t="shared" si="76"/>
        <v/>
      </c>
      <c r="AV342" s="74"/>
      <c r="AW342" s="74" t="str">
        <f t="shared" si="64"/>
        <v/>
      </c>
      <c r="AX342" s="74"/>
      <c r="AY342" s="74" t="str">
        <f t="shared" si="77"/>
        <v/>
      </c>
      <c r="AZ342" s="74"/>
      <c r="BA342" s="99" t="str">
        <f t="shared" si="65"/>
        <v/>
      </c>
      <c r="BB342" s="99"/>
      <c r="BC342" s="99"/>
      <c r="BD342" s="99" t="str">
        <f t="shared" si="66"/>
        <v/>
      </c>
      <c r="BE342" s="99"/>
      <c r="BF342" s="100"/>
    </row>
    <row r="343" spans="2:58" x14ac:dyDescent="0.25">
      <c r="B343" s="20"/>
      <c r="C343" s="73"/>
      <c r="D343" s="73"/>
      <c r="E343" s="73"/>
      <c r="F343" s="73"/>
      <c r="G343" s="47"/>
      <c r="H343" s="47"/>
      <c r="I343" s="74" t="str">
        <f t="shared" si="67"/>
        <v/>
      </c>
      <c r="J343" s="74"/>
      <c r="K343" s="75"/>
      <c r="L343" s="76"/>
      <c r="M343" s="77" t="str">
        <f t="shared" si="68"/>
        <v/>
      </c>
      <c r="N343" s="78"/>
      <c r="O343" s="75"/>
      <c r="P343" s="76"/>
      <c r="Q343" s="77" t="str">
        <f t="shared" si="69"/>
        <v/>
      </c>
      <c r="R343" s="78"/>
      <c r="S343" s="75"/>
      <c r="T343" s="76"/>
      <c r="U343" s="77" t="str">
        <f t="shared" si="70"/>
        <v/>
      </c>
      <c r="V343" s="78"/>
      <c r="W343" s="75"/>
      <c r="X343" s="76"/>
      <c r="Y343" s="77" t="str">
        <f t="shared" si="71"/>
        <v/>
      </c>
      <c r="Z343" s="78"/>
      <c r="AA343" s="74" t="str">
        <f t="shared" si="58"/>
        <v/>
      </c>
      <c r="AB343" s="74"/>
      <c r="AC343" s="74" t="str">
        <f t="shared" si="59"/>
        <v/>
      </c>
      <c r="AD343" s="74"/>
      <c r="AE343" s="74" t="str">
        <f t="shared" si="60"/>
        <v/>
      </c>
      <c r="AF343" s="74"/>
      <c r="AG343" s="42" t="str">
        <f t="shared" si="61"/>
        <v/>
      </c>
      <c r="AH343" s="43"/>
      <c r="AI343" s="74" t="str">
        <f t="shared" si="72"/>
        <v/>
      </c>
      <c r="AJ343" s="74"/>
      <c r="AK343" s="95" t="str">
        <f t="shared" si="73"/>
        <v/>
      </c>
      <c r="AL343" s="95"/>
      <c r="AM343" s="74" t="str">
        <f t="shared" si="62"/>
        <v/>
      </c>
      <c r="AN343" s="74"/>
      <c r="AO343" s="98" t="str">
        <f t="shared" si="74"/>
        <v/>
      </c>
      <c r="AP343" s="78"/>
      <c r="AQ343" s="74" t="str">
        <f t="shared" si="63"/>
        <v/>
      </c>
      <c r="AR343" s="74"/>
      <c r="AS343" s="74" t="str">
        <f t="shared" si="75"/>
        <v/>
      </c>
      <c r="AT343" s="74"/>
      <c r="AU343" s="74" t="str">
        <f t="shared" si="76"/>
        <v/>
      </c>
      <c r="AV343" s="74"/>
      <c r="AW343" s="74" t="str">
        <f t="shared" si="64"/>
        <v/>
      </c>
      <c r="AX343" s="74"/>
      <c r="AY343" s="74" t="str">
        <f t="shared" si="77"/>
        <v/>
      </c>
      <c r="AZ343" s="74"/>
      <c r="BA343" s="99" t="str">
        <f t="shared" si="65"/>
        <v/>
      </c>
      <c r="BB343" s="99"/>
      <c r="BC343" s="99"/>
      <c r="BD343" s="99" t="str">
        <f t="shared" si="66"/>
        <v/>
      </c>
      <c r="BE343" s="99"/>
      <c r="BF343" s="100"/>
    </row>
    <row r="344" spans="2:58" x14ac:dyDescent="0.25">
      <c r="B344" s="20"/>
      <c r="C344" s="73"/>
      <c r="D344" s="73"/>
      <c r="E344" s="73"/>
      <c r="F344" s="73"/>
      <c r="G344" s="47"/>
      <c r="H344" s="47"/>
      <c r="I344" s="74" t="str">
        <f t="shared" si="67"/>
        <v/>
      </c>
      <c r="J344" s="74"/>
      <c r="K344" s="75"/>
      <c r="L344" s="76"/>
      <c r="M344" s="77" t="str">
        <f t="shared" si="68"/>
        <v/>
      </c>
      <c r="N344" s="78"/>
      <c r="O344" s="75"/>
      <c r="P344" s="76"/>
      <c r="Q344" s="77" t="str">
        <f t="shared" si="69"/>
        <v/>
      </c>
      <c r="R344" s="78"/>
      <c r="S344" s="75"/>
      <c r="T344" s="76"/>
      <c r="U344" s="77" t="str">
        <f t="shared" si="70"/>
        <v/>
      </c>
      <c r="V344" s="78"/>
      <c r="W344" s="75"/>
      <c r="X344" s="76"/>
      <c r="Y344" s="77" t="str">
        <f t="shared" si="71"/>
        <v/>
      </c>
      <c r="Z344" s="78"/>
      <c r="AA344" s="74" t="str">
        <f t="shared" si="58"/>
        <v/>
      </c>
      <c r="AB344" s="74"/>
      <c r="AC344" s="74" t="str">
        <f t="shared" si="59"/>
        <v/>
      </c>
      <c r="AD344" s="74"/>
      <c r="AE344" s="74" t="str">
        <f t="shared" si="60"/>
        <v/>
      </c>
      <c r="AF344" s="74"/>
      <c r="AG344" s="42" t="str">
        <f t="shared" si="61"/>
        <v/>
      </c>
      <c r="AH344" s="43"/>
      <c r="AI344" s="74" t="str">
        <f t="shared" si="72"/>
        <v/>
      </c>
      <c r="AJ344" s="74"/>
      <c r="AK344" s="95" t="str">
        <f t="shared" si="73"/>
        <v/>
      </c>
      <c r="AL344" s="95"/>
      <c r="AM344" s="74" t="str">
        <f t="shared" si="62"/>
        <v/>
      </c>
      <c r="AN344" s="74"/>
      <c r="AO344" s="98" t="str">
        <f t="shared" si="74"/>
        <v/>
      </c>
      <c r="AP344" s="78"/>
      <c r="AQ344" s="74" t="str">
        <f t="shared" si="63"/>
        <v/>
      </c>
      <c r="AR344" s="74"/>
      <c r="AS344" s="74" t="str">
        <f t="shared" si="75"/>
        <v/>
      </c>
      <c r="AT344" s="74"/>
      <c r="AU344" s="74" t="str">
        <f t="shared" si="76"/>
        <v/>
      </c>
      <c r="AV344" s="74"/>
      <c r="AW344" s="74" t="str">
        <f t="shared" si="64"/>
        <v/>
      </c>
      <c r="AX344" s="74"/>
      <c r="AY344" s="74" t="str">
        <f t="shared" si="77"/>
        <v/>
      </c>
      <c r="AZ344" s="74"/>
      <c r="BA344" s="99" t="str">
        <f t="shared" si="65"/>
        <v/>
      </c>
      <c r="BB344" s="99"/>
      <c r="BC344" s="99"/>
      <c r="BD344" s="99" t="str">
        <f t="shared" si="66"/>
        <v/>
      </c>
      <c r="BE344" s="99"/>
      <c r="BF344" s="100"/>
    </row>
    <row r="345" spans="2:58" x14ac:dyDescent="0.25">
      <c r="B345" s="20"/>
      <c r="C345" s="73"/>
      <c r="D345" s="73"/>
      <c r="E345" s="73"/>
      <c r="F345" s="73"/>
      <c r="G345" s="47"/>
      <c r="H345" s="47"/>
      <c r="I345" s="74" t="str">
        <f t="shared" si="67"/>
        <v/>
      </c>
      <c r="J345" s="74"/>
      <c r="K345" s="75"/>
      <c r="L345" s="76"/>
      <c r="M345" s="77" t="str">
        <f t="shared" si="68"/>
        <v/>
      </c>
      <c r="N345" s="78"/>
      <c r="O345" s="75"/>
      <c r="P345" s="76"/>
      <c r="Q345" s="77" t="str">
        <f t="shared" si="69"/>
        <v/>
      </c>
      <c r="R345" s="78"/>
      <c r="S345" s="75"/>
      <c r="T345" s="76"/>
      <c r="U345" s="77" t="str">
        <f t="shared" si="70"/>
        <v/>
      </c>
      <c r="V345" s="78"/>
      <c r="W345" s="75"/>
      <c r="X345" s="76"/>
      <c r="Y345" s="77" t="str">
        <f t="shared" si="71"/>
        <v/>
      </c>
      <c r="Z345" s="78"/>
      <c r="AA345" s="74" t="str">
        <f t="shared" si="58"/>
        <v/>
      </c>
      <c r="AB345" s="74"/>
      <c r="AC345" s="74" t="str">
        <f t="shared" si="59"/>
        <v/>
      </c>
      <c r="AD345" s="74"/>
      <c r="AE345" s="74" t="str">
        <f t="shared" si="60"/>
        <v/>
      </c>
      <c r="AF345" s="74"/>
      <c r="AG345" s="42" t="str">
        <f t="shared" si="61"/>
        <v/>
      </c>
      <c r="AH345" s="43"/>
      <c r="AI345" s="74" t="str">
        <f t="shared" si="72"/>
        <v/>
      </c>
      <c r="AJ345" s="74"/>
      <c r="AK345" s="95" t="str">
        <f t="shared" si="73"/>
        <v/>
      </c>
      <c r="AL345" s="95"/>
      <c r="AM345" s="74" t="str">
        <f t="shared" si="62"/>
        <v/>
      </c>
      <c r="AN345" s="74"/>
      <c r="AO345" s="98" t="str">
        <f t="shared" si="74"/>
        <v/>
      </c>
      <c r="AP345" s="78"/>
      <c r="AQ345" s="74" t="str">
        <f t="shared" si="63"/>
        <v/>
      </c>
      <c r="AR345" s="74"/>
      <c r="AS345" s="74" t="str">
        <f t="shared" si="75"/>
        <v/>
      </c>
      <c r="AT345" s="74"/>
      <c r="AU345" s="74" t="str">
        <f t="shared" si="76"/>
        <v/>
      </c>
      <c r="AV345" s="74"/>
      <c r="AW345" s="74" t="str">
        <f t="shared" si="64"/>
        <v/>
      </c>
      <c r="AX345" s="74"/>
      <c r="AY345" s="74" t="str">
        <f t="shared" si="77"/>
        <v/>
      </c>
      <c r="AZ345" s="74"/>
      <c r="BA345" s="99" t="str">
        <f t="shared" si="65"/>
        <v/>
      </c>
      <c r="BB345" s="99"/>
      <c r="BC345" s="99"/>
      <c r="BD345" s="99" t="str">
        <f t="shared" si="66"/>
        <v/>
      </c>
      <c r="BE345" s="99"/>
      <c r="BF345" s="100"/>
    </row>
    <row r="346" spans="2:58" x14ac:dyDescent="0.25">
      <c r="B346" s="20"/>
      <c r="C346" s="73"/>
      <c r="D346" s="73"/>
      <c r="E346" s="73"/>
      <c r="F346" s="73"/>
      <c r="G346" s="47"/>
      <c r="H346" s="47"/>
      <c r="I346" s="74" t="str">
        <f t="shared" si="67"/>
        <v/>
      </c>
      <c r="J346" s="74"/>
      <c r="K346" s="75"/>
      <c r="L346" s="76"/>
      <c r="M346" s="77" t="str">
        <f t="shared" si="68"/>
        <v/>
      </c>
      <c r="N346" s="78"/>
      <c r="O346" s="75"/>
      <c r="P346" s="76"/>
      <c r="Q346" s="77" t="str">
        <f t="shared" si="69"/>
        <v/>
      </c>
      <c r="R346" s="78"/>
      <c r="S346" s="75"/>
      <c r="T346" s="76"/>
      <c r="U346" s="77" t="str">
        <f t="shared" si="70"/>
        <v/>
      </c>
      <c r="V346" s="78"/>
      <c r="W346" s="75"/>
      <c r="X346" s="76"/>
      <c r="Y346" s="77" t="str">
        <f t="shared" si="71"/>
        <v/>
      </c>
      <c r="Z346" s="78"/>
      <c r="AA346" s="74" t="str">
        <f t="shared" si="58"/>
        <v/>
      </c>
      <c r="AB346" s="74"/>
      <c r="AC346" s="74" t="str">
        <f t="shared" si="59"/>
        <v/>
      </c>
      <c r="AD346" s="74"/>
      <c r="AE346" s="74" t="str">
        <f t="shared" si="60"/>
        <v/>
      </c>
      <c r="AF346" s="74"/>
      <c r="AG346" s="42" t="str">
        <f t="shared" si="61"/>
        <v/>
      </c>
      <c r="AH346" s="43"/>
      <c r="AI346" s="74" t="str">
        <f t="shared" si="72"/>
        <v/>
      </c>
      <c r="AJ346" s="74"/>
      <c r="AK346" s="95" t="str">
        <f t="shared" si="73"/>
        <v/>
      </c>
      <c r="AL346" s="95"/>
      <c r="AM346" s="74" t="str">
        <f t="shared" si="62"/>
        <v/>
      </c>
      <c r="AN346" s="74"/>
      <c r="AO346" s="98" t="str">
        <f t="shared" si="74"/>
        <v/>
      </c>
      <c r="AP346" s="78"/>
      <c r="AQ346" s="74" t="str">
        <f t="shared" si="63"/>
        <v/>
      </c>
      <c r="AR346" s="74"/>
      <c r="AS346" s="74" t="str">
        <f t="shared" si="75"/>
        <v/>
      </c>
      <c r="AT346" s="74"/>
      <c r="AU346" s="74" t="str">
        <f t="shared" si="76"/>
        <v/>
      </c>
      <c r="AV346" s="74"/>
      <c r="AW346" s="74" t="str">
        <f t="shared" si="64"/>
        <v/>
      </c>
      <c r="AX346" s="74"/>
      <c r="AY346" s="74" t="str">
        <f t="shared" si="77"/>
        <v/>
      </c>
      <c r="AZ346" s="74"/>
      <c r="BA346" s="99" t="str">
        <f t="shared" si="65"/>
        <v/>
      </c>
      <c r="BB346" s="99"/>
      <c r="BC346" s="99"/>
      <c r="BD346" s="99" t="str">
        <f t="shared" si="66"/>
        <v/>
      </c>
      <c r="BE346" s="99"/>
      <c r="BF346" s="100"/>
    </row>
    <row r="347" spans="2:58" x14ac:dyDescent="0.25">
      <c r="B347" s="20"/>
      <c r="C347" s="73"/>
      <c r="D347" s="73"/>
      <c r="E347" s="73"/>
      <c r="F347" s="73"/>
      <c r="G347" s="47"/>
      <c r="H347" s="47"/>
      <c r="I347" s="74" t="str">
        <f t="shared" si="67"/>
        <v/>
      </c>
      <c r="J347" s="74"/>
      <c r="K347" s="75"/>
      <c r="L347" s="76"/>
      <c r="M347" s="77" t="str">
        <f t="shared" si="68"/>
        <v/>
      </c>
      <c r="N347" s="78"/>
      <c r="O347" s="75"/>
      <c r="P347" s="76"/>
      <c r="Q347" s="77" t="str">
        <f t="shared" si="69"/>
        <v/>
      </c>
      <c r="R347" s="78"/>
      <c r="S347" s="75"/>
      <c r="T347" s="76"/>
      <c r="U347" s="77" t="str">
        <f t="shared" si="70"/>
        <v/>
      </c>
      <c r="V347" s="78"/>
      <c r="W347" s="75"/>
      <c r="X347" s="76"/>
      <c r="Y347" s="77" t="str">
        <f t="shared" si="71"/>
        <v/>
      </c>
      <c r="Z347" s="78"/>
      <c r="AA347" s="74" t="str">
        <f t="shared" si="58"/>
        <v/>
      </c>
      <c r="AB347" s="74"/>
      <c r="AC347" s="74" t="str">
        <f t="shared" si="59"/>
        <v/>
      </c>
      <c r="AD347" s="74"/>
      <c r="AE347" s="74" t="str">
        <f t="shared" si="60"/>
        <v/>
      </c>
      <c r="AF347" s="74"/>
      <c r="AG347" s="42" t="str">
        <f t="shared" si="61"/>
        <v/>
      </c>
      <c r="AH347" s="43"/>
      <c r="AI347" s="74" t="str">
        <f t="shared" si="72"/>
        <v/>
      </c>
      <c r="AJ347" s="74"/>
      <c r="AK347" s="95" t="str">
        <f t="shared" si="73"/>
        <v/>
      </c>
      <c r="AL347" s="95"/>
      <c r="AM347" s="74" t="str">
        <f t="shared" si="62"/>
        <v/>
      </c>
      <c r="AN347" s="74"/>
      <c r="AO347" s="98" t="str">
        <f t="shared" si="74"/>
        <v/>
      </c>
      <c r="AP347" s="78"/>
      <c r="AQ347" s="74" t="str">
        <f t="shared" si="63"/>
        <v/>
      </c>
      <c r="AR347" s="74"/>
      <c r="AS347" s="74" t="str">
        <f t="shared" si="75"/>
        <v/>
      </c>
      <c r="AT347" s="74"/>
      <c r="AU347" s="74" t="str">
        <f t="shared" si="76"/>
        <v/>
      </c>
      <c r="AV347" s="74"/>
      <c r="AW347" s="74" t="str">
        <f t="shared" si="64"/>
        <v/>
      </c>
      <c r="AX347" s="74"/>
      <c r="AY347" s="74" t="str">
        <f t="shared" si="77"/>
        <v/>
      </c>
      <c r="AZ347" s="74"/>
      <c r="BA347" s="99" t="str">
        <f t="shared" si="65"/>
        <v/>
      </c>
      <c r="BB347" s="99"/>
      <c r="BC347" s="99"/>
      <c r="BD347" s="99" t="str">
        <f t="shared" si="66"/>
        <v/>
      </c>
      <c r="BE347" s="99"/>
      <c r="BF347" s="100"/>
    </row>
    <row r="348" spans="2:58" x14ac:dyDescent="0.25">
      <c r="B348" s="20"/>
      <c r="C348" s="73"/>
      <c r="D348" s="73"/>
      <c r="E348" s="73"/>
      <c r="F348" s="73"/>
      <c r="G348" s="47"/>
      <c r="H348" s="47"/>
      <c r="I348" s="74" t="str">
        <f t="shared" si="67"/>
        <v/>
      </c>
      <c r="J348" s="74"/>
      <c r="K348" s="75"/>
      <c r="L348" s="76"/>
      <c r="M348" s="77" t="str">
        <f t="shared" si="68"/>
        <v/>
      </c>
      <c r="N348" s="78"/>
      <c r="O348" s="75"/>
      <c r="P348" s="76"/>
      <c r="Q348" s="77" t="str">
        <f t="shared" si="69"/>
        <v/>
      </c>
      <c r="R348" s="78"/>
      <c r="S348" s="75"/>
      <c r="T348" s="76"/>
      <c r="U348" s="77" t="str">
        <f t="shared" si="70"/>
        <v/>
      </c>
      <c r="V348" s="78"/>
      <c r="W348" s="75"/>
      <c r="X348" s="76"/>
      <c r="Y348" s="77" t="str">
        <f t="shared" si="71"/>
        <v/>
      </c>
      <c r="Z348" s="78"/>
      <c r="AA348" s="74" t="str">
        <f t="shared" si="58"/>
        <v/>
      </c>
      <c r="AB348" s="74"/>
      <c r="AC348" s="74" t="str">
        <f t="shared" si="59"/>
        <v/>
      </c>
      <c r="AD348" s="74"/>
      <c r="AE348" s="74" t="str">
        <f t="shared" si="60"/>
        <v/>
      </c>
      <c r="AF348" s="74"/>
      <c r="AG348" s="42" t="str">
        <f t="shared" si="61"/>
        <v/>
      </c>
      <c r="AH348" s="43"/>
      <c r="AI348" s="74" t="str">
        <f t="shared" si="72"/>
        <v/>
      </c>
      <c r="AJ348" s="74"/>
      <c r="AK348" s="95" t="str">
        <f t="shared" si="73"/>
        <v/>
      </c>
      <c r="AL348" s="95"/>
      <c r="AM348" s="74" t="str">
        <f t="shared" si="62"/>
        <v/>
      </c>
      <c r="AN348" s="74"/>
      <c r="AO348" s="98" t="str">
        <f t="shared" si="74"/>
        <v/>
      </c>
      <c r="AP348" s="78"/>
      <c r="AQ348" s="74" t="str">
        <f t="shared" si="63"/>
        <v/>
      </c>
      <c r="AR348" s="74"/>
      <c r="AS348" s="74" t="str">
        <f t="shared" si="75"/>
        <v/>
      </c>
      <c r="AT348" s="74"/>
      <c r="AU348" s="74" t="str">
        <f t="shared" si="76"/>
        <v/>
      </c>
      <c r="AV348" s="74"/>
      <c r="AW348" s="74" t="str">
        <f t="shared" si="64"/>
        <v/>
      </c>
      <c r="AX348" s="74"/>
      <c r="AY348" s="74" t="str">
        <f t="shared" si="77"/>
        <v/>
      </c>
      <c r="AZ348" s="74"/>
      <c r="BA348" s="99" t="str">
        <f t="shared" si="65"/>
        <v/>
      </c>
      <c r="BB348" s="99"/>
      <c r="BC348" s="99"/>
      <c r="BD348" s="99" t="str">
        <f t="shared" si="66"/>
        <v/>
      </c>
      <c r="BE348" s="99"/>
      <c r="BF348" s="100"/>
    </row>
    <row r="349" spans="2:58" x14ac:dyDescent="0.25">
      <c r="B349" s="20"/>
      <c r="C349" s="73"/>
      <c r="D349" s="73"/>
      <c r="E349" s="73"/>
      <c r="F349" s="73"/>
      <c r="G349" s="47"/>
      <c r="H349" s="47"/>
      <c r="I349" s="74" t="str">
        <f t="shared" si="67"/>
        <v/>
      </c>
      <c r="J349" s="74"/>
      <c r="K349" s="75"/>
      <c r="L349" s="76"/>
      <c r="M349" s="77" t="str">
        <f t="shared" si="68"/>
        <v/>
      </c>
      <c r="N349" s="78"/>
      <c r="O349" s="75"/>
      <c r="P349" s="76"/>
      <c r="Q349" s="77" t="str">
        <f t="shared" si="69"/>
        <v/>
      </c>
      <c r="R349" s="78"/>
      <c r="S349" s="75"/>
      <c r="T349" s="76"/>
      <c r="U349" s="77" t="str">
        <f t="shared" si="70"/>
        <v/>
      </c>
      <c r="V349" s="78"/>
      <c r="W349" s="75"/>
      <c r="X349" s="76"/>
      <c r="Y349" s="77" t="str">
        <f t="shared" si="71"/>
        <v/>
      </c>
      <c r="Z349" s="78"/>
      <c r="AA349" s="74" t="str">
        <f t="shared" si="58"/>
        <v/>
      </c>
      <c r="AB349" s="74"/>
      <c r="AC349" s="74" t="str">
        <f t="shared" si="59"/>
        <v/>
      </c>
      <c r="AD349" s="74"/>
      <c r="AE349" s="74" t="str">
        <f t="shared" si="60"/>
        <v/>
      </c>
      <c r="AF349" s="74"/>
      <c r="AG349" s="42" t="str">
        <f t="shared" si="61"/>
        <v/>
      </c>
      <c r="AH349" s="43"/>
      <c r="AI349" s="74" t="str">
        <f t="shared" si="72"/>
        <v/>
      </c>
      <c r="AJ349" s="74"/>
      <c r="AK349" s="95" t="str">
        <f t="shared" si="73"/>
        <v/>
      </c>
      <c r="AL349" s="95"/>
      <c r="AM349" s="74" t="str">
        <f t="shared" si="62"/>
        <v/>
      </c>
      <c r="AN349" s="74"/>
      <c r="AO349" s="98" t="str">
        <f t="shared" si="74"/>
        <v/>
      </c>
      <c r="AP349" s="78"/>
      <c r="AQ349" s="74" t="str">
        <f t="shared" si="63"/>
        <v/>
      </c>
      <c r="AR349" s="74"/>
      <c r="AS349" s="74" t="str">
        <f t="shared" si="75"/>
        <v/>
      </c>
      <c r="AT349" s="74"/>
      <c r="AU349" s="74" t="str">
        <f t="shared" si="76"/>
        <v/>
      </c>
      <c r="AV349" s="74"/>
      <c r="AW349" s="74" t="str">
        <f t="shared" si="64"/>
        <v/>
      </c>
      <c r="AX349" s="74"/>
      <c r="AY349" s="74" t="str">
        <f t="shared" si="77"/>
        <v/>
      </c>
      <c r="AZ349" s="74"/>
      <c r="BA349" s="99" t="str">
        <f t="shared" si="65"/>
        <v/>
      </c>
      <c r="BB349" s="99"/>
      <c r="BC349" s="99"/>
      <c r="BD349" s="99" t="str">
        <f t="shared" si="66"/>
        <v/>
      </c>
      <c r="BE349" s="99"/>
      <c r="BF349" s="100"/>
    </row>
    <row r="350" spans="2:58" x14ac:dyDescent="0.25">
      <c r="B350" s="20"/>
      <c r="C350" s="73"/>
      <c r="D350" s="73"/>
      <c r="E350" s="73"/>
      <c r="F350" s="73"/>
      <c r="G350" s="47"/>
      <c r="H350" s="47"/>
      <c r="I350" s="74" t="str">
        <f t="shared" si="67"/>
        <v/>
      </c>
      <c r="J350" s="74"/>
      <c r="K350" s="75"/>
      <c r="L350" s="76"/>
      <c r="M350" s="77" t="str">
        <f t="shared" si="68"/>
        <v/>
      </c>
      <c r="N350" s="78"/>
      <c r="O350" s="75"/>
      <c r="P350" s="76"/>
      <c r="Q350" s="77" t="str">
        <f t="shared" si="69"/>
        <v/>
      </c>
      <c r="R350" s="78"/>
      <c r="S350" s="75"/>
      <c r="T350" s="76"/>
      <c r="U350" s="77" t="str">
        <f t="shared" si="70"/>
        <v/>
      </c>
      <c r="V350" s="78"/>
      <c r="W350" s="75"/>
      <c r="X350" s="76"/>
      <c r="Y350" s="77" t="str">
        <f t="shared" si="71"/>
        <v/>
      </c>
      <c r="Z350" s="78"/>
      <c r="AA350" s="74" t="str">
        <f t="shared" si="58"/>
        <v/>
      </c>
      <c r="AB350" s="74"/>
      <c r="AC350" s="74" t="str">
        <f t="shared" si="59"/>
        <v/>
      </c>
      <c r="AD350" s="74"/>
      <c r="AE350" s="74" t="str">
        <f t="shared" si="60"/>
        <v/>
      </c>
      <c r="AF350" s="74"/>
      <c r="AG350" s="42" t="str">
        <f t="shared" si="61"/>
        <v/>
      </c>
      <c r="AH350" s="43"/>
      <c r="AI350" s="74" t="str">
        <f t="shared" si="72"/>
        <v/>
      </c>
      <c r="AJ350" s="74"/>
      <c r="AK350" s="95" t="str">
        <f t="shared" si="73"/>
        <v/>
      </c>
      <c r="AL350" s="95"/>
      <c r="AM350" s="74" t="str">
        <f t="shared" si="62"/>
        <v/>
      </c>
      <c r="AN350" s="74"/>
      <c r="AO350" s="98" t="str">
        <f t="shared" si="74"/>
        <v/>
      </c>
      <c r="AP350" s="78"/>
      <c r="AQ350" s="74" t="str">
        <f t="shared" si="63"/>
        <v/>
      </c>
      <c r="AR350" s="74"/>
      <c r="AS350" s="74" t="str">
        <f t="shared" si="75"/>
        <v/>
      </c>
      <c r="AT350" s="74"/>
      <c r="AU350" s="74" t="str">
        <f t="shared" si="76"/>
        <v/>
      </c>
      <c r="AV350" s="74"/>
      <c r="AW350" s="74" t="str">
        <f t="shared" si="64"/>
        <v/>
      </c>
      <c r="AX350" s="74"/>
      <c r="AY350" s="74" t="str">
        <f t="shared" si="77"/>
        <v/>
      </c>
      <c r="AZ350" s="74"/>
      <c r="BA350" s="99" t="str">
        <f t="shared" si="65"/>
        <v/>
      </c>
      <c r="BB350" s="99"/>
      <c r="BC350" s="99"/>
      <c r="BD350" s="99" t="str">
        <f t="shared" si="66"/>
        <v/>
      </c>
      <c r="BE350" s="99"/>
      <c r="BF350" s="100"/>
    </row>
    <row r="351" spans="2:58" x14ac:dyDescent="0.25">
      <c r="B351" s="20"/>
      <c r="C351" s="73"/>
      <c r="D351" s="73"/>
      <c r="E351" s="73"/>
      <c r="F351" s="73"/>
      <c r="G351" s="47"/>
      <c r="H351" s="47"/>
      <c r="I351" s="74" t="str">
        <f t="shared" si="67"/>
        <v/>
      </c>
      <c r="J351" s="74"/>
      <c r="K351" s="75"/>
      <c r="L351" s="76"/>
      <c r="M351" s="77" t="str">
        <f t="shared" si="68"/>
        <v/>
      </c>
      <c r="N351" s="78"/>
      <c r="O351" s="75"/>
      <c r="P351" s="76"/>
      <c r="Q351" s="77" t="str">
        <f t="shared" si="69"/>
        <v/>
      </c>
      <c r="R351" s="78"/>
      <c r="S351" s="75"/>
      <c r="T351" s="76"/>
      <c r="U351" s="77" t="str">
        <f t="shared" si="70"/>
        <v/>
      </c>
      <c r="V351" s="78"/>
      <c r="W351" s="75"/>
      <c r="X351" s="76"/>
      <c r="Y351" s="77" t="str">
        <f t="shared" si="71"/>
        <v/>
      </c>
      <c r="Z351" s="78"/>
      <c r="AA351" s="74" t="str">
        <f t="shared" si="58"/>
        <v/>
      </c>
      <c r="AB351" s="74"/>
      <c r="AC351" s="74" t="str">
        <f t="shared" si="59"/>
        <v/>
      </c>
      <c r="AD351" s="74"/>
      <c r="AE351" s="74" t="str">
        <f t="shared" si="60"/>
        <v/>
      </c>
      <c r="AF351" s="74"/>
      <c r="AG351" s="42" t="str">
        <f t="shared" si="61"/>
        <v/>
      </c>
      <c r="AH351" s="43"/>
      <c r="AI351" s="74" t="str">
        <f t="shared" si="72"/>
        <v/>
      </c>
      <c r="AJ351" s="74"/>
      <c r="AK351" s="95" t="str">
        <f t="shared" si="73"/>
        <v/>
      </c>
      <c r="AL351" s="95"/>
      <c r="AM351" s="74" t="str">
        <f t="shared" si="62"/>
        <v/>
      </c>
      <c r="AN351" s="74"/>
      <c r="AO351" s="98" t="str">
        <f t="shared" si="74"/>
        <v/>
      </c>
      <c r="AP351" s="78"/>
      <c r="AQ351" s="74" t="str">
        <f t="shared" si="63"/>
        <v/>
      </c>
      <c r="AR351" s="74"/>
      <c r="AS351" s="74" t="str">
        <f t="shared" si="75"/>
        <v/>
      </c>
      <c r="AT351" s="74"/>
      <c r="AU351" s="74" t="str">
        <f t="shared" si="76"/>
        <v/>
      </c>
      <c r="AV351" s="74"/>
      <c r="AW351" s="74" t="str">
        <f t="shared" si="64"/>
        <v/>
      </c>
      <c r="AX351" s="74"/>
      <c r="AY351" s="74" t="str">
        <f t="shared" si="77"/>
        <v/>
      </c>
      <c r="AZ351" s="74"/>
      <c r="BA351" s="99" t="str">
        <f t="shared" si="65"/>
        <v/>
      </c>
      <c r="BB351" s="99"/>
      <c r="BC351" s="99"/>
      <c r="BD351" s="99" t="str">
        <f t="shared" si="66"/>
        <v/>
      </c>
      <c r="BE351" s="99"/>
      <c r="BF351" s="100"/>
    </row>
    <row r="352" spans="2:58" x14ac:dyDescent="0.25">
      <c r="B352" s="20"/>
      <c r="C352" s="73"/>
      <c r="D352" s="73"/>
      <c r="E352" s="73"/>
      <c r="F352" s="73"/>
      <c r="G352" s="47"/>
      <c r="H352" s="47"/>
      <c r="I352" s="74" t="str">
        <f t="shared" si="67"/>
        <v/>
      </c>
      <c r="J352" s="74"/>
      <c r="K352" s="75"/>
      <c r="L352" s="76"/>
      <c r="M352" s="77" t="str">
        <f t="shared" si="68"/>
        <v/>
      </c>
      <c r="N352" s="78"/>
      <c r="O352" s="75"/>
      <c r="P352" s="76"/>
      <c r="Q352" s="77" t="str">
        <f t="shared" si="69"/>
        <v/>
      </c>
      <c r="R352" s="78"/>
      <c r="S352" s="75"/>
      <c r="T352" s="76"/>
      <c r="U352" s="77" t="str">
        <f t="shared" si="70"/>
        <v/>
      </c>
      <c r="V352" s="78"/>
      <c r="W352" s="75"/>
      <c r="X352" s="76"/>
      <c r="Y352" s="77" t="str">
        <f t="shared" si="71"/>
        <v/>
      </c>
      <c r="Z352" s="78"/>
      <c r="AA352" s="74" t="str">
        <f t="shared" si="58"/>
        <v/>
      </c>
      <c r="AB352" s="74"/>
      <c r="AC352" s="74" t="str">
        <f t="shared" si="59"/>
        <v/>
      </c>
      <c r="AD352" s="74"/>
      <c r="AE352" s="74" t="str">
        <f t="shared" si="60"/>
        <v/>
      </c>
      <c r="AF352" s="74"/>
      <c r="AG352" s="42" t="str">
        <f t="shared" si="61"/>
        <v/>
      </c>
      <c r="AH352" s="43"/>
      <c r="AI352" s="74" t="str">
        <f t="shared" si="72"/>
        <v/>
      </c>
      <c r="AJ352" s="74"/>
      <c r="AK352" s="95" t="str">
        <f t="shared" si="73"/>
        <v/>
      </c>
      <c r="AL352" s="95"/>
      <c r="AM352" s="74" t="str">
        <f t="shared" si="62"/>
        <v/>
      </c>
      <c r="AN352" s="74"/>
      <c r="AO352" s="98" t="str">
        <f t="shared" si="74"/>
        <v/>
      </c>
      <c r="AP352" s="78"/>
      <c r="AQ352" s="74" t="str">
        <f t="shared" si="63"/>
        <v/>
      </c>
      <c r="AR352" s="74"/>
      <c r="AS352" s="74" t="str">
        <f t="shared" si="75"/>
        <v/>
      </c>
      <c r="AT352" s="74"/>
      <c r="AU352" s="74" t="str">
        <f t="shared" si="76"/>
        <v/>
      </c>
      <c r="AV352" s="74"/>
      <c r="AW352" s="74" t="str">
        <f t="shared" si="64"/>
        <v/>
      </c>
      <c r="AX352" s="74"/>
      <c r="AY352" s="74" t="str">
        <f t="shared" si="77"/>
        <v/>
      </c>
      <c r="AZ352" s="74"/>
      <c r="BA352" s="99" t="str">
        <f t="shared" si="65"/>
        <v/>
      </c>
      <c r="BB352" s="99"/>
      <c r="BC352" s="99"/>
      <c r="BD352" s="99" t="str">
        <f t="shared" si="66"/>
        <v/>
      </c>
      <c r="BE352" s="99"/>
      <c r="BF352" s="100"/>
    </row>
    <row r="353" spans="2:58" x14ac:dyDescent="0.25">
      <c r="B353" s="20"/>
      <c r="C353" s="73"/>
      <c r="D353" s="73"/>
      <c r="E353" s="73"/>
      <c r="F353" s="73"/>
      <c r="G353" s="47"/>
      <c r="H353" s="47"/>
      <c r="I353" s="74" t="str">
        <f t="shared" si="67"/>
        <v/>
      </c>
      <c r="J353" s="74"/>
      <c r="K353" s="75"/>
      <c r="L353" s="76"/>
      <c r="M353" s="77" t="str">
        <f t="shared" si="68"/>
        <v/>
      </c>
      <c r="N353" s="78"/>
      <c r="O353" s="75"/>
      <c r="P353" s="76"/>
      <c r="Q353" s="77" t="str">
        <f t="shared" si="69"/>
        <v/>
      </c>
      <c r="R353" s="78"/>
      <c r="S353" s="75"/>
      <c r="T353" s="76"/>
      <c r="U353" s="77" t="str">
        <f t="shared" si="70"/>
        <v/>
      </c>
      <c r="V353" s="78"/>
      <c r="W353" s="75"/>
      <c r="X353" s="76"/>
      <c r="Y353" s="77" t="str">
        <f t="shared" si="71"/>
        <v/>
      </c>
      <c r="Z353" s="78"/>
      <c r="AA353" s="74" t="str">
        <f t="shared" si="58"/>
        <v/>
      </c>
      <c r="AB353" s="74"/>
      <c r="AC353" s="74" t="str">
        <f t="shared" si="59"/>
        <v/>
      </c>
      <c r="AD353" s="74"/>
      <c r="AE353" s="74" t="str">
        <f t="shared" si="60"/>
        <v/>
      </c>
      <c r="AF353" s="74"/>
      <c r="AG353" s="42" t="str">
        <f t="shared" si="61"/>
        <v/>
      </c>
      <c r="AH353" s="43"/>
      <c r="AI353" s="74" t="str">
        <f t="shared" si="72"/>
        <v/>
      </c>
      <c r="AJ353" s="74"/>
      <c r="AK353" s="95" t="str">
        <f t="shared" si="73"/>
        <v/>
      </c>
      <c r="AL353" s="95"/>
      <c r="AM353" s="74" t="str">
        <f t="shared" si="62"/>
        <v/>
      </c>
      <c r="AN353" s="74"/>
      <c r="AO353" s="98" t="str">
        <f t="shared" si="74"/>
        <v/>
      </c>
      <c r="AP353" s="78"/>
      <c r="AQ353" s="74" t="str">
        <f t="shared" si="63"/>
        <v/>
      </c>
      <c r="AR353" s="74"/>
      <c r="AS353" s="74" t="str">
        <f t="shared" si="75"/>
        <v/>
      </c>
      <c r="AT353" s="74"/>
      <c r="AU353" s="74" t="str">
        <f t="shared" si="76"/>
        <v/>
      </c>
      <c r="AV353" s="74"/>
      <c r="AW353" s="74" t="str">
        <f t="shared" si="64"/>
        <v/>
      </c>
      <c r="AX353" s="74"/>
      <c r="AY353" s="74" t="str">
        <f t="shared" si="77"/>
        <v/>
      </c>
      <c r="AZ353" s="74"/>
      <c r="BA353" s="99" t="str">
        <f t="shared" si="65"/>
        <v/>
      </c>
      <c r="BB353" s="99"/>
      <c r="BC353" s="99"/>
      <c r="BD353" s="99" t="str">
        <f t="shared" si="66"/>
        <v/>
      </c>
      <c r="BE353" s="99"/>
      <c r="BF353" s="100"/>
    </row>
    <row r="354" spans="2:58" x14ac:dyDescent="0.25">
      <c r="B354" s="20"/>
      <c r="C354" s="73"/>
      <c r="D354" s="73"/>
      <c r="E354" s="73"/>
      <c r="F354" s="73"/>
      <c r="G354" s="47"/>
      <c r="H354" s="47"/>
      <c r="I354" s="74" t="str">
        <f t="shared" ref="I354:I385" si="78">IF(OR(E354=0,E354=""),"",INDEX($M$16:$M$215,MATCH(E354,$C$16:$C$215,0),0))</f>
        <v/>
      </c>
      <c r="J354" s="74"/>
      <c r="K354" s="75"/>
      <c r="L354" s="76"/>
      <c r="M354" s="77" t="str">
        <f t="shared" ref="M354:M385" si="79">IF(OR(C354=0,C354=""),"",IF(OR(K354=0,K354=""),0,INDEX($AD$16:$AD$215,MATCH(K354,$P$16:$P$215,0),0)))</f>
        <v/>
      </c>
      <c r="N354" s="78"/>
      <c r="O354" s="75"/>
      <c r="P354" s="76"/>
      <c r="Q354" s="77" t="str">
        <f t="shared" ref="Q354:Q385" si="80">IF(OR(C354=0,C354=""),"",IF(OR(O354=0,O354=""),0,INDEX($AD$16:$AD$215,MATCH(O354,$P$16:$P$215,0),0)))</f>
        <v/>
      </c>
      <c r="R354" s="78"/>
      <c r="S354" s="75"/>
      <c r="T354" s="76"/>
      <c r="U354" s="77" t="str">
        <f t="shared" ref="U354:U385" si="81">IF(OR(C354=0,C354=""),"",IF(OR(S354=0,S354=""),0,INDEX($AD$16:$AD$215,MATCH(S354,$P$16:$P$215,0),0)))</f>
        <v/>
      </c>
      <c r="V354" s="78"/>
      <c r="W354" s="75"/>
      <c r="X354" s="76"/>
      <c r="Y354" s="77" t="str">
        <f t="shared" ref="Y354:Y385" si="82">IF(OR(C354=0,C354=""),"",IF(OR(W354=0,W354=""),0,INDEX($AD$16:$AD$215,MATCH(W354,$P$16:$P$215,0),0)))</f>
        <v/>
      </c>
      <c r="Z354" s="78"/>
      <c r="AA354" s="74" t="str">
        <f t="shared" si="58"/>
        <v/>
      </c>
      <c r="AB354" s="74"/>
      <c r="AC354" s="74" t="str">
        <f t="shared" si="59"/>
        <v/>
      </c>
      <c r="AD354" s="74"/>
      <c r="AE354" s="74" t="str">
        <f t="shared" si="60"/>
        <v/>
      </c>
      <c r="AF354" s="74"/>
      <c r="AG354" s="42" t="str">
        <f t="shared" si="61"/>
        <v/>
      </c>
      <c r="AH354" s="43"/>
      <c r="AI354" s="74" t="str">
        <f t="shared" ref="AI354:AI385" si="83">IF(OR(C354=0,C354=""),"",AE354/SUMIF($C$226:$C$425,C354,$AG$226:$AG$425))</f>
        <v/>
      </c>
      <c r="AJ354" s="74"/>
      <c r="AK354" s="95" t="str">
        <f t="shared" ref="AK354:AK385" si="84">IF(OR(C354=0,C354=""),"",INDEX($AK$18:$AK$32,MATCH(C354,$AI$18:$AI$32,0),0))</f>
        <v/>
      </c>
      <c r="AL354" s="95"/>
      <c r="AM354" s="74" t="str">
        <f t="shared" si="62"/>
        <v/>
      </c>
      <c r="AN354" s="74"/>
      <c r="AO354" s="98" t="str">
        <f t="shared" ref="AO354:AO385" si="85">IF(OR(C354=0,C354=""),"",INDEX($E$431:$AF$755,(MATCH(MAX($AI$18:$AI$32),$C$431:$C$755,0)+MAX($AI$18:$AI$32)-C354),MATCH(AA354,$E$430:$AF$430,1)))</f>
        <v/>
      </c>
      <c r="AP354" s="78"/>
      <c r="AQ354" s="74" t="str">
        <f t="shared" si="63"/>
        <v/>
      </c>
      <c r="AR354" s="74"/>
      <c r="AS354" s="74" t="str">
        <f t="shared" ref="AS354:AS385" si="86">IF(OR(C354=0,C354=""),"",IF(C354=MAX($AI$18:$AI$32),0,INDEX($E$779:$AF$787,MATCH(IF(((INDEX($E$16:$E$215,MATCH(IF(LEN(E354)=5,CONCATENATE("S",(RIGHT(LEFT(E354,3),2)+1),RIGHT(E354,2)),CONCATENATE("S",(RIGHT(LEFT(E354,2),1)+1),RIGHT(E354,2))),$C$16:$C$215,0),0)/100)/(INDEX($E$16:$E$215,MATCH(E354,$C$16:$C$215,0),0)/100))&lt;0.4,0.4,IF(((INDEX($E$16:$E$215,MATCH(IF(LEN(E354)=5,CONCATENATE("S",(RIGHT(LEFT(E354,3),2)+1),RIGHT(E354,2)),CONCATENATE("S",(RIGHT(LEFT(E354,2),1)+1),RIGHT(E354,2))),$C$16:$C$215,0),0)/100)/(INDEX($E$16:$E$215,MATCH(E354,$C$16:$C$215,0),0)/100))&gt;2,2,((INDEX($E$16:$E$215,MATCH(IF(LEN(E354)=5,CONCATENATE("S",(RIGHT(LEFT(E354,3),2)+1),RIGHT(E354,2)),CONCATENATE("S",(RIGHT(LEFT(E354,2),1)+1),RIGHT(E354,2))),$C$16:$C$215,0),0)/100)/(INDEX($E$16:$E$215,MATCH(E354,$C$16:$C$215,0),0)/100)))),$C$779:$C$787,1),MATCH(AA354,$E$778:$AF$778,1))))</f>
        <v/>
      </c>
      <c r="AT354" s="74"/>
      <c r="AU354" s="74" t="str">
        <f t="shared" ref="AU354:AU385" si="87">IF(OR(C354=0,C354=""),"",IF(C354=1,0,INDEX($E$791:$AF$799,MATCH(IF(((INDEX($E$16:$E$215,MATCH(IF(LEN(E354)=5,CONCATENATE("S",(RIGHT(LEFT(E354,3),2)-1),RIGHT(E354,2)),CONCATENATE("S",(RIGHT(LEFT(E354,2),1)-1),RIGHT(E354,2))),$C$16:$C$215,0),0)/100)/(INDEX($E$16:$E$215,MATCH(E354,$C$16:$C$215,0),0)/100))&lt;0.4,0.4,IF(((INDEX($E$16:$E$215,MATCH(IF(LEN(E354)=5,CONCATENATE("S",(RIGHT(LEFT(E354,3),2)-1),RIGHT(E354,2)),CONCATENATE("S",(RIGHT(LEFT(E354,2),1)-1),RIGHT(E354,2))),$C$16:$C$215,0),0)/100)/(INDEX($E$16:$E$215,MATCH(E354,$C$16:$C$215,0),0)/100))&gt;2,2,((INDEX($E$16:$E$215,MATCH(IF(LEN(E354)=5,CONCATENATE("S",(RIGHT(LEFT(E354,3),2)-1),RIGHT(E354,2)),CONCATENATE("S",(RIGHT(LEFT(E354,2),1)-1),RIGHT(E354,2))),$C$16:$C$215,0),0)/100)/(INDEX($E$16:$E$215,MATCH(E354,$C$16:$C$215,0),0)/100)))),$C$791:$C$799,1),MATCH(AA354,$E$790:$AF$790,1))))</f>
        <v/>
      </c>
      <c r="AV354" s="74"/>
      <c r="AW354" s="74" t="str">
        <f t="shared" si="64"/>
        <v/>
      </c>
      <c r="AX354" s="74"/>
      <c r="AY354" s="74" t="str">
        <f t="shared" ref="AY354:AY385" si="88">IF(OR(C354=0,C354=""),"",INDEX($E$16:$E$215,MATCH(E354,$C$16:$C$215,0),0)/100)</f>
        <v/>
      </c>
      <c r="AZ354" s="74"/>
      <c r="BA354" s="99" t="str">
        <f t="shared" si="65"/>
        <v/>
      </c>
      <c r="BB354" s="99"/>
      <c r="BC354" s="99"/>
      <c r="BD354" s="99" t="str">
        <f t="shared" si="66"/>
        <v/>
      </c>
      <c r="BE354" s="99"/>
      <c r="BF354" s="100"/>
    </row>
    <row r="355" spans="2:58" x14ac:dyDescent="0.25">
      <c r="B355" s="20"/>
      <c r="C355" s="73"/>
      <c r="D355" s="73"/>
      <c r="E355" s="73"/>
      <c r="F355" s="73"/>
      <c r="G355" s="47"/>
      <c r="H355" s="47"/>
      <c r="I355" s="74" t="str">
        <f t="shared" si="78"/>
        <v/>
      </c>
      <c r="J355" s="74"/>
      <c r="K355" s="75"/>
      <c r="L355" s="76"/>
      <c r="M355" s="77" t="str">
        <f t="shared" si="79"/>
        <v/>
      </c>
      <c r="N355" s="78"/>
      <c r="O355" s="75"/>
      <c r="P355" s="76"/>
      <c r="Q355" s="77" t="str">
        <f t="shared" si="80"/>
        <v/>
      </c>
      <c r="R355" s="78"/>
      <c r="S355" s="75"/>
      <c r="T355" s="76"/>
      <c r="U355" s="77" t="str">
        <f t="shared" si="81"/>
        <v/>
      </c>
      <c r="V355" s="78"/>
      <c r="W355" s="75"/>
      <c r="X355" s="76"/>
      <c r="Y355" s="77" t="str">
        <f t="shared" si="82"/>
        <v/>
      </c>
      <c r="Z355" s="78"/>
      <c r="AA355" s="74" t="str">
        <f t="shared" ref="AA355:AA418" si="89">IF(OR(C355=0,C355=""),"",IF(C355=1,(M355+Q355+U355+Y355)/I355,(M355+Q355+U355+Y355)/(2*I355)))</f>
        <v/>
      </c>
      <c r="AB355" s="74"/>
      <c r="AC355" s="74" t="str">
        <f t="shared" ref="AC355:AC418" si="90">IF(OR(C355=0,C355=""),"",IF(C355=1,(0.5+AA355)/(2+AA355),AA355/(2+AA355)))</f>
        <v/>
      </c>
      <c r="AD355" s="74"/>
      <c r="AE355" s="74" t="str">
        <f t="shared" ref="AE355:AE418" si="91">IF(OR(C355=0,C355=""),"",+AC355*I355)</f>
        <v/>
      </c>
      <c r="AF355" s="74"/>
      <c r="AG355" s="42" t="str">
        <f t="shared" ref="AG355:AG418" si="92">IF(OR(C355=0,C355=""),"",AE355*G355)</f>
        <v/>
      </c>
      <c r="AH355" s="43"/>
      <c r="AI355" s="74" t="str">
        <f t="shared" si="83"/>
        <v/>
      </c>
      <c r="AJ355" s="74"/>
      <c r="AK355" s="95" t="str">
        <f t="shared" si="84"/>
        <v/>
      </c>
      <c r="AL355" s="95"/>
      <c r="AM355" s="74" t="str">
        <f t="shared" ref="AM355:AM418" si="93">IF(OR(C355=0,C355=""),"",+AK355*AI355)</f>
        <v/>
      </c>
      <c r="AN355" s="74"/>
      <c r="AO355" s="98" t="str">
        <f t="shared" si="85"/>
        <v/>
      </c>
      <c r="AP355" s="78"/>
      <c r="AQ355" s="74" t="str">
        <f t="shared" ref="AQ355:AQ418" si="94">IF(OR(C355=0,C355=""),"",IF(C355=1,0,IF((M355+Q355)&gt;(U355+Y355),-INDEX($E$761:$AF$766,MATCH(IF((U355+Y355)&gt;(M355+Q355),(M355+Q355)/(U355+Y355),(U355+Y355)/(M355+Q355)),$C$761:$C$766,1),MATCH(AA355,$E$760:$AF$760,1)),INDEX($E$761:$AF$766,MATCH(IF((U355+Y355)&gt;(M355+Q355),(M355+Q355)/(U355+Y355),(U355+Y355)/(M355+Q355)),$C$761:$C$766,1),MATCH(AA355,$E$760:$AF$760,1)))))</f>
        <v/>
      </c>
      <c r="AR355" s="74"/>
      <c r="AS355" s="74" t="str">
        <f t="shared" si="86"/>
        <v/>
      </c>
      <c r="AT355" s="74"/>
      <c r="AU355" s="74" t="str">
        <f t="shared" si="87"/>
        <v/>
      </c>
      <c r="AV355" s="74"/>
      <c r="AW355" s="74" t="str">
        <f t="shared" ref="AW355:AW418" si="95">IF(OR(C355=0,C355=""),"",+AO355+AQ355+AS355+AU355)</f>
        <v/>
      </c>
      <c r="AX355" s="74"/>
      <c r="AY355" s="74" t="str">
        <f t="shared" si="88"/>
        <v/>
      </c>
      <c r="AZ355" s="74"/>
      <c r="BA355" s="99" t="str">
        <f t="shared" ref="BA355:BA418" si="96">IF(OR(C355=0,C355=""),"",AW355*AY355*AM355)</f>
        <v/>
      </c>
      <c r="BB355" s="99"/>
      <c r="BC355" s="99"/>
      <c r="BD355" s="99" t="str">
        <f t="shared" ref="BD355:BD418" si="97">IF(OR(C355=0,C355=""),"",(1-AW355)*AY355*AM355)</f>
        <v/>
      </c>
      <c r="BE355" s="99"/>
      <c r="BF355" s="100"/>
    </row>
    <row r="356" spans="2:58" x14ac:dyDescent="0.25">
      <c r="B356" s="20"/>
      <c r="C356" s="73"/>
      <c r="D356" s="73"/>
      <c r="E356" s="73"/>
      <c r="F356" s="73"/>
      <c r="G356" s="47"/>
      <c r="H356" s="47"/>
      <c r="I356" s="74" t="str">
        <f t="shared" si="78"/>
        <v/>
      </c>
      <c r="J356" s="74"/>
      <c r="K356" s="75"/>
      <c r="L356" s="76"/>
      <c r="M356" s="77" t="str">
        <f t="shared" si="79"/>
        <v/>
      </c>
      <c r="N356" s="78"/>
      <c r="O356" s="75"/>
      <c r="P356" s="76"/>
      <c r="Q356" s="77" t="str">
        <f t="shared" si="80"/>
        <v/>
      </c>
      <c r="R356" s="78"/>
      <c r="S356" s="75"/>
      <c r="T356" s="76"/>
      <c r="U356" s="77" t="str">
        <f t="shared" si="81"/>
        <v/>
      </c>
      <c r="V356" s="78"/>
      <c r="W356" s="75"/>
      <c r="X356" s="76"/>
      <c r="Y356" s="77" t="str">
        <f t="shared" si="82"/>
        <v/>
      </c>
      <c r="Z356" s="78"/>
      <c r="AA356" s="74" t="str">
        <f t="shared" si="89"/>
        <v/>
      </c>
      <c r="AB356" s="74"/>
      <c r="AC356" s="74" t="str">
        <f t="shared" si="90"/>
        <v/>
      </c>
      <c r="AD356" s="74"/>
      <c r="AE356" s="74" t="str">
        <f t="shared" si="91"/>
        <v/>
      </c>
      <c r="AF356" s="74"/>
      <c r="AG356" s="42" t="str">
        <f t="shared" si="92"/>
        <v/>
      </c>
      <c r="AH356" s="43"/>
      <c r="AI356" s="74" t="str">
        <f t="shared" si="83"/>
        <v/>
      </c>
      <c r="AJ356" s="74"/>
      <c r="AK356" s="95" t="str">
        <f t="shared" si="84"/>
        <v/>
      </c>
      <c r="AL356" s="95"/>
      <c r="AM356" s="74" t="str">
        <f t="shared" si="93"/>
        <v/>
      </c>
      <c r="AN356" s="74"/>
      <c r="AO356" s="98" t="str">
        <f t="shared" si="85"/>
        <v/>
      </c>
      <c r="AP356" s="78"/>
      <c r="AQ356" s="74" t="str">
        <f t="shared" si="94"/>
        <v/>
      </c>
      <c r="AR356" s="74"/>
      <c r="AS356" s="74" t="str">
        <f t="shared" si="86"/>
        <v/>
      </c>
      <c r="AT356" s="74"/>
      <c r="AU356" s="74" t="str">
        <f t="shared" si="87"/>
        <v/>
      </c>
      <c r="AV356" s="74"/>
      <c r="AW356" s="74" t="str">
        <f t="shared" si="95"/>
        <v/>
      </c>
      <c r="AX356" s="74"/>
      <c r="AY356" s="74" t="str">
        <f t="shared" si="88"/>
        <v/>
      </c>
      <c r="AZ356" s="74"/>
      <c r="BA356" s="99" t="str">
        <f t="shared" si="96"/>
        <v/>
      </c>
      <c r="BB356" s="99"/>
      <c r="BC356" s="99"/>
      <c r="BD356" s="99" t="str">
        <f t="shared" si="97"/>
        <v/>
      </c>
      <c r="BE356" s="99"/>
      <c r="BF356" s="100"/>
    </row>
    <row r="357" spans="2:58" x14ac:dyDescent="0.25">
      <c r="B357" s="20"/>
      <c r="C357" s="73"/>
      <c r="D357" s="73"/>
      <c r="E357" s="73"/>
      <c r="F357" s="73"/>
      <c r="G357" s="47"/>
      <c r="H357" s="47"/>
      <c r="I357" s="74" t="str">
        <f t="shared" si="78"/>
        <v/>
      </c>
      <c r="J357" s="74"/>
      <c r="K357" s="75"/>
      <c r="L357" s="76"/>
      <c r="M357" s="77" t="str">
        <f t="shared" si="79"/>
        <v/>
      </c>
      <c r="N357" s="78"/>
      <c r="O357" s="75"/>
      <c r="P357" s="76"/>
      <c r="Q357" s="77" t="str">
        <f t="shared" si="80"/>
        <v/>
      </c>
      <c r="R357" s="78"/>
      <c r="S357" s="75"/>
      <c r="T357" s="76"/>
      <c r="U357" s="77" t="str">
        <f t="shared" si="81"/>
        <v/>
      </c>
      <c r="V357" s="78"/>
      <c r="W357" s="75"/>
      <c r="X357" s="76"/>
      <c r="Y357" s="77" t="str">
        <f t="shared" si="82"/>
        <v/>
      </c>
      <c r="Z357" s="78"/>
      <c r="AA357" s="74" t="str">
        <f t="shared" si="89"/>
        <v/>
      </c>
      <c r="AB357" s="74"/>
      <c r="AC357" s="74" t="str">
        <f t="shared" si="90"/>
        <v/>
      </c>
      <c r="AD357" s="74"/>
      <c r="AE357" s="74" t="str">
        <f t="shared" si="91"/>
        <v/>
      </c>
      <c r="AF357" s="74"/>
      <c r="AG357" s="42" t="str">
        <f t="shared" si="92"/>
        <v/>
      </c>
      <c r="AH357" s="43"/>
      <c r="AI357" s="74" t="str">
        <f t="shared" si="83"/>
        <v/>
      </c>
      <c r="AJ357" s="74"/>
      <c r="AK357" s="95" t="str">
        <f t="shared" si="84"/>
        <v/>
      </c>
      <c r="AL357" s="95"/>
      <c r="AM357" s="74" t="str">
        <f t="shared" si="93"/>
        <v/>
      </c>
      <c r="AN357" s="74"/>
      <c r="AO357" s="98" t="str">
        <f t="shared" si="85"/>
        <v/>
      </c>
      <c r="AP357" s="78"/>
      <c r="AQ357" s="74" t="str">
        <f t="shared" si="94"/>
        <v/>
      </c>
      <c r="AR357" s="74"/>
      <c r="AS357" s="74" t="str">
        <f t="shared" si="86"/>
        <v/>
      </c>
      <c r="AT357" s="74"/>
      <c r="AU357" s="74" t="str">
        <f t="shared" si="87"/>
        <v/>
      </c>
      <c r="AV357" s="74"/>
      <c r="AW357" s="74" t="str">
        <f t="shared" si="95"/>
        <v/>
      </c>
      <c r="AX357" s="74"/>
      <c r="AY357" s="74" t="str">
        <f t="shared" si="88"/>
        <v/>
      </c>
      <c r="AZ357" s="74"/>
      <c r="BA357" s="99" t="str">
        <f t="shared" si="96"/>
        <v/>
      </c>
      <c r="BB357" s="99"/>
      <c r="BC357" s="99"/>
      <c r="BD357" s="99" t="str">
        <f t="shared" si="97"/>
        <v/>
      </c>
      <c r="BE357" s="99"/>
      <c r="BF357" s="100"/>
    </row>
    <row r="358" spans="2:58" x14ac:dyDescent="0.25">
      <c r="B358" s="20"/>
      <c r="C358" s="73"/>
      <c r="D358" s="73"/>
      <c r="E358" s="73"/>
      <c r="F358" s="73"/>
      <c r="G358" s="47"/>
      <c r="H358" s="47"/>
      <c r="I358" s="74" t="str">
        <f t="shared" si="78"/>
        <v/>
      </c>
      <c r="J358" s="74"/>
      <c r="K358" s="75"/>
      <c r="L358" s="76"/>
      <c r="M358" s="77" t="str">
        <f t="shared" si="79"/>
        <v/>
      </c>
      <c r="N358" s="78"/>
      <c r="O358" s="75"/>
      <c r="P358" s="76"/>
      <c r="Q358" s="77" t="str">
        <f t="shared" si="80"/>
        <v/>
      </c>
      <c r="R358" s="78"/>
      <c r="S358" s="75"/>
      <c r="T358" s="76"/>
      <c r="U358" s="77" t="str">
        <f t="shared" si="81"/>
        <v/>
      </c>
      <c r="V358" s="78"/>
      <c r="W358" s="75"/>
      <c r="X358" s="76"/>
      <c r="Y358" s="77" t="str">
        <f t="shared" si="82"/>
        <v/>
      </c>
      <c r="Z358" s="78"/>
      <c r="AA358" s="74" t="str">
        <f t="shared" si="89"/>
        <v/>
      </c>
      <c r="AB358" s="74"/>
      <c r="AC358" s="74" t="str">
        <f t="shared" si="90"/>
        <v/>
      </c>
      <c r="AD358" s="74"/>
      <c r="AE358" s="74" t="str">
        <f t="shared" si="91"/>
        <v/>
      </c>
      <c r="AF358" s="74"/>
      <c r="AG358" s="42" t="str">
        <f t="shared" si="92"/>
        <v/>
      </c>
      <c r="AH358" s="43"/>
      <c r="AI358" s="74" t="str">
        <f t="shared" si="83"/>
        <v/>
      </c>
      <c r="AJ358" s="74"/>
      <c r="AK358" s="95" t="str">
        <f t="shared" si="84"/>
        <v/>
      </c>
      <c r="AL358" s="95"/>
      <c r="AM358" s="74" t="str">
        <f t="shared" si="93"/>
        <v/>
      </c>
      <c r="AN358" s="74"/>
      <c r="AO358" s="98" t="str">
        <f t="shared" si="85"/>
        <v/>
      </c>
      <c r="AP358" s="78"/>
      <c r="AQ358" s="74" t="str">
        <f t="shared" si="94"/>
        <v/>
      </c>
      <c r="AR358" s="74"/>
      <c r="AS358" s="74" t="str">
        <f t="shared" si="86"/>
        <v/>
      </c>
      <c r="AT358" s="74"/>
      <c r="AU358" s="74" t="str">
        <f t="shared" si="87"/>
        <v/>
      </c>
      <c r="AV358" s="74"/>
      <c r="AW358" s="74" t="str">
        <f t="shared" si="95"/>
        <v/>
      </c>
      <c r="AX358" s="74"/>
      <c r="AY358" s="74" t="str">
        <f t="shared" si="88"/>
        <v/>
      </c>
      <c r="AZ358" s="74"/>
      <c r="BA358" s="99" t="str">
        <f t="shared" si="96"/>
        <v/>
      </c>
      <c r="BB358" s="99"/>
      <c r="BC358" s="99"/>
      <c r="BD358" s="99" t="str">
        <f t="shared" si="97"/>
        <v/>
      </c>
      <c r="BE358" s="99"/>
      <c r="BF358" s="100"/>
    </row>
    <row r="359" spans="2:58" x14ac:dyDescent="0.25">
      <c r="B359" s="20"/>
      <c r="C359" s="73"/>
      <c r="D359" s="73"/>
      <c r="E359" s="73"/>
      <c r="F359" s="73"/>
      <c r="G359" s="47"/>
      <c r="H359" s="47"/>
      <c r="I359" s="74" t="str">
        <f t="shared" si="78"/>
        <v/>
      </c>
      <c r="J359" s="74"/>
      <c r="K359" s="75"/>
      <c r="L359" s="76"/>
      <c r="M359" s="77" t="str">
        <f t="shared" si="79"/>
        <v/>
      </c>
      <c r="N359" s="78"/>
      <c r="O359" s="75"/>
      <c r="P359" s="76"/>
      <c r="Q359" s="77" t="str">
        <f t="shared" si="80"/>
        <v/>
      </c>
      <c r="R359" s="78"/>
      <c r="S359" s="75"/>
      <c r="T359" s="76"/>
      <c r="U359" s="77" t="str">
        <f t="shared" si="81"/>
        <v/>
      </c>
      <c r="V359" s="78"/>
      <c r="W359" s="75"/>
      <c r="X359" s="76"/>
      <c r="Y359" s="77" t="str">
        <f t="shared" si="82"/>
        <v/>
      </c>
      <c r="Z359" s="78"/>
      <c r="AA359" s="74" t="str">
        <f t="shared" si="89"/>
        <v/>
      </c>
      <c r="AB359" s="74"/>
      <c r="AC359" s="74" t="str">
        <f t="shared" si="90"/>
        <v/>
      </c>
      <c r="AD359" s="74"/>
      <c r="AE359" s="74" t="str">
        <f t="shared" si="91"/>
        <v/>
      </c>
      <c r="AF359" s="74"/>
      <c r="AG359" s="42" t="str">
        <f t="shared" si="92"/>
        <v/>
      </c>
      <c r="AH359" s="43"/>
      <c r="AI359" s="74" t="str">
        <f t="shared" si="83"/>
        <v/>
      </c>
      <c r="AJ359" s="74"/>
      <c r="AK359" s="95" t="str">
        <f t="shared" si="84"/>
        <v/>
      </c>
      <c r="AL359" s="95"/>
      <c r="AM359" s="74" t="str">
        <f t="shared" si="93"/>
        <v/>
      </c>
      <c r="AN359" s="74"/>
      <c r="AO359" s="98" t="str">
        <f t="shared" si="85"/>
        <v/>
      </c>
      <c r="AP359" s="78"/>
      <c r="AQ359" s="74" t="str">
        <f t="shared" si="94"/>
        <v/>
      </c>
      <c r="AR359" s="74"/>
      <c r="AS359" s="74" t="str">
        <f t="shared" si="86"/>
        <v/>
      </c>
      <c r="AT359" s="74"/>
      <c r="AU359" s="74" t="str">
        <f t="shared" si="87"/>
        <v/>
      </c>
      <c r="AV359" s="74"/>
      <c r="AW359" s="74" t="str">
        <f t="shared" si="95"/>
        <v/>
      </c>
      <c r="AX359" s="74"/>
      <c r="AY359" s="74" t="str">
        <f t="shared" si="88"/>
        <v/>
      </c>
      <c r="AZ359" s="74"/>
      <c r="BA359" s="99" t="str">
        <f t="shared" si="96"/>
        <v/>
      </c>
      <c r="BB359" s="99"/>
      <c r="BC359" s="99"/>
      <c r="BD359" s="99" t="str">
        <f t="shared" si="97"/>
        <v/>
      </c>
      <c r="BE359" s="99"/>
      <c r="BF359" s="100"/>
    </row>
    <row r="360" spans="2:58" x14ac:dyDescent="0.25">
      <c r="B360" s="20"/>
      <c r="C360" s="73"/>
      <c r="D360" s="73"/>
      <c r="E360" s="73"/>
      <c r="F360" s="73"/>
      <c r="G360" s="47"/>
      <c r="H360" s="47"/>
      <c r="I360" s="74" t="str">
        <f t="shared" si="78"/>
        <v/>
      </c>
      <c r="J360" s="74"/>
      <c r="K360" s="75"/>
      <c r="L360" s="76"/>
      <c r="M360" s="77" t="str">
        <f t="shared" si="79"/>
        <v/>
      </c>
      <c r="N360" s="78"/>
      <c r="O360" s="75"/>
      <c r="P360" s="76"/>
      <c r="Q360" s="77" t="str">
        <f t="shared" si="80"/>
        <v/>
      </c>
      <c r="R360" s="78"/>
      <c r="S360" s="75"/>
      <c r="T360" s="76"/>
      <c r="U360" s="77" t="str">
        <f t="shared" si="81"/>
        <v/>
      </c>
      <c r="V360" s="78"/>
      <c r="W360" s="75"/>
      <c r="X360" s="76"/>
      <c r="Y360" s="77" t="str">
        <f t="shared" si="82"/>
        <v/>
      </c>
      <c r="Z360" s="78"/>
      <c r="AA360" s="74" t="str">
        <f t="shared" si="89"/>
        <v/>
      </c>
      <c r="AB360" s="74"/>
      <c r="AC360" s="74" t="str">
        <f t="shared" si="90"/>
        <v/>
      </c>
      <c r="AD360" s="74"/>
      <c r="AE360" s="74" t="str">
        <f t="shared" si="91"/>
        <v/>
      </c>
      <c r="AF360" s="74"/>
      <c r="AG360" s="42" t="str">
        <f t="shared" si="92"/>
        <v/>
      </c>
      <c r="AH360" s="43"/>
      <c r="AI360" s="74" t="str">
        <f t="shared" si="83"/>
        <v/>
      </c>
      <c r="AJ360" s="74"/>
      <c r="AK360" s="95" t="str">
        <f t="shared" si="84"/>
        <v/>
      </c>
      <c r="AL360" s="95"/>
      <c r="AM360" s="74" t="str">
        <f t="shared" si="93"/>
        <v/>
      </c>
      <c r="AN360" s="74"/>
      <c r="AO360" s="98" t="str">
        <f t="shared" si="85"/>
        <v/>
      </c>
      <c r="AP360" s="78"/>
      <c r="AQ360" s="74" t="str">
        <f t="shared" si="94"/>
        <v/>
      </c>
      <c r="AR360" s="74"/>
      <c r="AS360" s="74" t="str">
        <f t="shared" si="86"/>
        <v/>
      </c>
      <c r="AT360" s="74"/>
      <c r="AU360" s="74" t="str">
        <f t="shared" si="87"/>
        <v/>
      </c>
      <c r="AV360" s="74"/>
      <c r="AW360" s="74" t="str">
        <f t="shared" si="95"/>
        <v/>
      </c>
      <c r="AX360" s="74"/>
      <c r="AY360" s="74" t="str">
        <f t="shared" si="88"/>
        <v/>
      </c>
      <c r="AZ360" s="74"/>
      <c r="BA360" s="99" t="str">
        <f t="shared" si="96"/>
        <v/>
      </c>
      <c r="BB360" s="99"/>
      <c r="BC360" s="99"/>
      <c r="BD360" s="99" t="str">
        <f t="shared" si="97"/>
        <v/>
      </c>
      <c r="BE360" s="99"/>
      <c r="BF360" s="100"/>
    </row>
    <row r="361" spans="2:58" x14ac:dyDescent="0.25">
      <c r="B361" s="20"/>
      <c r="C361" s="73"/>
      <c r="D361" s="73"/>
      <c r="E361" s="73"/>
      <c r="F361" s="73"/>
      <c r="G361" s="47"/>
      <c r="H361" s="47"/>
      <c r="I361" s="74" t="str">
        <f t="shared" si="78"/>
        <v/>
      </c>
      <c r="J361" s="74"/>
      <c r="K361" s="75"/>
      <c r="L361" s="76"/>
      <c r="M361" s="77" t="str">
        <f t="shared" si="79"/>
        <v/>
      </c>
      <c r="N361" s="78"/>
      <c r="O361" s="75"/>
      <c r="P361" s="76"/>
      <c r="Q361" s="77" t="str">
        <f t="shared" si="80"/>
        <v/>
      </c>
      <c r="R361" s="78"/>
      <c r="S361" s="75"/>
      <c r="T361" s="76"/>
      <c r="U361" s="77" t="str">
        <f t="shared" si="81"/>
        <v/>
      </c>
      <c r="V361" s="78"/>
      <c r="W361" s="75"/>
      <c r="X361" s="76"/>
      <c r="Y361" s="77" t="str">
        <f t="shared" si="82"/>
        <v/>
      </c>
      <c r="Z361" s="78"/>
      <c r="AA361" s="74" t="str">
        <f t="shared" si="89"/>
        <v/>
      </c>
      <c r="AB361" s="74"/>
      <c r="AC361" s="74" t="str">
        <f t="shared" si="90"/>
        <v/>
      </c>
      <c r="AD361" s="74"/>
      <c r="AE361" s="74" t="str">
        <f t="shared" si="91"/>
        <v/>
      </c>
      <c r="AF361" s="74"/>
      <c r="AG361" s="42" t="str">
        <f t="shared" si="92"/>
        <v/>
      </c>
      <c r="AH361" s="43"/>
      <c r="AI361" s="74" t="str">
        <f t="shared" si="83"/>
        <v/>
      </c>
      <c r="AJ361" s="74"/>
      <c r="AK361" s="95" t="str">
        <f t="shared" si="84"/>
        <v/>
      </c>
      <c r="AL361" s="95"/>
      <c r="AM361" s="74" t="str">
        <f t="shared" si="93"/>
        <v/>
      </c>
      <c r="AN361" s="74"/>
      <c r="AO361" s="98" t="str">
        <f t="shared" si="85"/>
        <v/>
      </c>
      <c r="AP361" s="78"/>
      <c r="AQ361" s="74" t="str">
        <f t="shared" si="94"/>
        <v/>
      </c>
      <c r="AR361" s="74"/>
      <c r="AS361" s="74" t="str">
        <f t="shared" si="86"/>
        <v/>
      </c>
      <c r="AT361" s="74"/>
      <c r="AU361" s="74" t="str">
        <f t="shared" si="87"/>
        <v/>
      </c>
      <c r="AV361" s="74"/>
      <c r="AW361" s="74" t="str">
        <f t="shared" si="95"/>
        <v/>
      </c>
      <c r="AX361" s="74"/>
      <c r="AY361" s="74" t="str">
        <f t="shared" si="88"/>
        <v/>
      </c>
      <c r="AZ361" s="74"/>
      <c r="BA361" s="99" t="str">
        <f t="shared" si="96"/>
        <v/>
      </c>
      <c r="BB361" s="99"/>
      <c r="BC361" s="99"/>
      <c r="BD361" s="99" t="str">
        <f t="shared" si="97"/>
        <v/>
      </c>
      <c r="BE361" s="99"/>
      <c r="BF361" s="100"/>
    </row>
    <row r="362" spans="2:58" x14ac:dyDescent="0.25">
      <c r="B362" s="20"/>
      <c r="C362" s="73"/>
      <c r="D362" s="73"/>
      <c r="E362" s="73"/>
      <c r="F362" s="73"/>
      <c r="G362" s="47"/>
      <c r="H362" s="47"/>
      <c r="I362" s="74" t="str">
        <f t="shared" si="78"/>
        <v/>
      </c>
      <c r="J362" s="74"/>
      <c r="K362" s="75"/>
      <c r="L362" s="76"/>
      <c r="M362" s="77" t="str">
        <f t="shared" si="79"/>
        <v/>
      </c>
      <c r="N362" s="78"/>
      <c r="O362" s="75"/>
      <c r="P362" s="76"/>
      <c r="Q362" s="77" t="str">
        <f t="shared" si="80"/>
        <v/>
      </c>
      <c r="R362" s="78"/>
      <c r="S362" s="75"/>
      <c r="T362" s="76"/>
      <c r="U362" s="77" t="str">
        <f t="shared" si="81"/>
        <v/>
      </c>
      <c r="V362" s="78"/>
      <c r="W362" s="75"/>
      <c r="X362" s="76"/>
      <c r="Y362" s="77" t="str">
        <f t="shared" si="82"/>
        <v/>
      </c>
      <c r="Z362" s="78"/>
      <c r="AA362" s="74" t="str">
        <f t="shared" si="89"/>
        <v/>
      </c>
      <c r="AB362" s="74"/>
      <c r="AC362" s="74" t="str">
        <f t="shared" si="90"/>
        <v/>
      </c>
      <c r="AD362" s="74"/>
      <c r="AE362" s="74" t="str">
        <f t="shared" si="91"/>
        <v/>
      </c>
      <c r="AF362" s="74"/>
      <c r="AG362" s="42" t="str">
        <f t="shared" si="92"/>
        <v/>
      </c>
      <c r="AH362" s="43"/>
      <c r="AI362" s="74" t="str">
        <f t="shared" si="83"/>
        <v/>
      </c>
      <c r="AJ362" s="74"/>
      <c r="AK362" s="95" t="str">
        <f t="shared" si="84"/>
        <v/>
      </c>
      <c r="AL362" s="95"/>
      <c r="AM362" s="74" t="str">
        <f t="shared" si="93"/>
        <v/>
      </c>
      <c r="AN362" s="74"/>
      <c r="AO362" s="98" t="str">
        <f t="shared" si="85"/>
        <v/>
      </c>
      <c r="AP362" s="78"/>
      <c r="AQ362" s="74" t="str">
        <f t="shared" si="94"/>
        <v/>
      </c>
      <c r="AR362" s="74"/>
      <c r="AS362" s="74" t="str">
        <f t="shared" si="86"/>
        <v/>
      </c>
      <c r="AT362" s="74"/>
      <c r="AU362" s="74" t="str">
        <f t="shared" si="87"/>
        <v/>
      </c>
      <c r="AV362" s="74"/>
      <c r="AW362" s="74" t="str">
        <f t="shared" si="95"/>
        <v/>
      </c>
      <c r="AX362" s="74"/>
      <c r="AY362" s="74" t="str">
        <f t="shared" si="88"/>
        <v/>
      </c>
      <c r="AZ362" s="74"/>
      <c r="BA362" s="99" t="str">
        <f t="shared" si="96"/>
        <v/>
      </c>
      <c r="BB362" s="99"/>
      <c r="BC362" s="99"/>
      <c r="BD362" s="99" t="str">
        <f t="shared" si="97"/>
        <v/>
      </c>
      <c r="BE362" s="99"/>
      <c r="BF362" s="100"/>
    </row>
    <row r="363" spans="2:58" x14ac:dyDescent="0.25">
      <c r="B363" s="20"/>
      <c r="C363" s="73"/>
      <c r="D363" s="73"/>
      <c r="E363" s="73"/>
      <c r="F363" s="73"/>
      <c r="G363" s="47"/>
      <c r="H363" s="47"/>
      <c r="I363" s="74" t="str">
        <f t="shared" si="78"/>
        <v/>
      </c>
      <c r="J363" s="74"/>
      <c r="K363" s="75"/>
      <c r="L363" s="76"/>
      <c r="M363" s="77" t="str">
        <f t="shared" si="79"/>
        <v/>
      </c>
      <c r="N363" s="78"/>
      <c r="O363" s="75"/>
      <c r="P363" s="76"/>
      <c r="Q363" s="77" t="str">
        <f t="shared" si="80"/>
        <v/>
      </c>
      <c r="R363" s="78"/>
      <c r="S363" s="75"/>
      <c r="T363" s="76"/>
      <c r="U363" s="77" t="str">
        <f t="shared" si="81"/>
        <v/>
      </c>
      <c r="V363" s="78"/>
      <c r="W363" s="75"/>
      <c r="X363" s="76"/>
      <c r="Y363" s="77" t="str">
        <f t="shared" si="82"/>
        <v/>
      </c>
      <c r="Z363" s="78"/>
      <c r="AA363" s="74" t="str">
        <f t="shared" si="89"/>
        <v/>
      </c>
      <c r="AB363" s="74"/>
      <c r="AC363" s="74" t="str">
        <f t="shared" si="90"/>
        <v/>
      </c>
      <c r="AD363" s="74"/>
      <c r="AE363" s="74" t="str">
        <f t="shared" si="91"/>
        <v/>
      </c>
      <c r="AF363" s="74"/>
      <c r="AG363" s="42" t="str">
        <f t="shared" si="92"/>
        <v/>
      </c>
      <c r="AH363" s="43"/>
      <c r="AI363" s="74" t="str">
        <f t="shared" si="83"/>
        <v/>
      </c>
      <c r="AJ363" s="74"/>
      <c r="AK363" s="95" t="str">
        <f t="shared" si="84"/>
        <v/>
      </c>
      <c r="AL363" s="95"/>
      <c r="AM363" s="74" t="str">
        <f t="shared" si="93"/>
        <v/>
      </c>
      <c r="AN363" s="74"/>
      <c r="AO363" s="98" t="str">
        <f t="shared" si="85"/>
        <v/>
      </c>
      <c r="AP363" s="78"/>
      <c r="AQ363" s="74" t="str">
        <f t="shared" si="94"/>
        <v/>
      </c>
      <c r="AR363" s="74"/>
      <c r="AS363" s="74" t="str">
        <f t="shared" si="86"/>
        <v/>
      </c>
      <c r="AT363" s="74"/>
      <c r="AU363" s="74" t="str">
        <f t="shared" si="87"/>
        <v/>
      </c>
      <c r="AV363" s="74"/>
      <c r="AW363" s="74" t="str">
        <f t="shared" si="95"/>
        <v/>
      </c>
      <c r="AX363" s="74"/>
      <c r="AY363" s="74" t="str">
        <f t="shared" si="88"/>
        <v/>
      </c>
      <c r="AZ363" s="74"/>
      <c r="BA363" s="99" t="str">
        <f t="shared" si="96"/>
        <v/>
      </c>
      <c r="BB363" s="99"/>
      <c r="BC363" s="99"/>
      <c r="BD363" s="99" t="str">
        <f t="shared" si="97"/>
        <v/>
      </c>
      <c r="BE363" s="99"/>
      <c r="BF363" s="100"/>
    </row>
    <row r="364" spans="2:58" x14ac:dyDescent="0.25">
      <c r="B364" s="20"/>
      <c r="C364" s="73"/>
      <c r="D364" s="73"/>
      <c r="E364" s="73"/>
      <c r="F364" s="73"/>
      <c r="G364" s="47"/>
      <c r="H364" s="47"/>
      <c r="I364" s="74" t="str">
        <f t="shared" si="78"/>
        <v/>
      </c>
      <c r="J364" s="74"/>
      <c r="K364" s="75"/>
      <c r="L364" s="76"/>
      <c r="M364" s="77" t="str">
        <f t="shared" si="79"/>
        <v/>
      </c>
      <c r="N364" s="78"/>
      <c r="O364" s="75"/>
      <c r="P364" s="76"/>
      <c r="Q364" s="77" t="str">
        <f t="shared" si="80"/>
        <v/>
      </c>
      <c r="R364" s="78"/>
      <c r="S364" s="75"/>
      <c r="T364" s="76"/>
      <c r="U364" s="77" t="str">
        <f t="shared" si="81"/>
        <v/>
      </c>
      <c r="V364" s="78"/>
      <c r="W364" s="75"/>
      <c r="X364" s="76"/>
      <c r="Y364" s="77" t="str">
        <f t="shared" si="82"/>
        <v/>
      </c>
      <c r="Z364" s="78"/>
      <c r="AA364" s="74" t="str">
        <f t="shared" si="89"/>
        <v/>
      </c>
      <c r="AB364" s="74"/>
      <c r="AC364" s="74" t="str">
        <f t="shared" si="90"/>
        <v/>
      </c>
      <c r="AD364" s="74"/>
      <c r="AE364" s="74" t="str">
        <f t="shared" si="91"/>
        <v/>
      </c>
      <c r="AF364" s="74"/>
      <c r="AG364" s="42" t="str">
        <f t="shared" si="92"/>
        <v/>
      </c>
      <c r="AH364" s="43"/>
      <c r="AI364" s="74" t="str">
        <f t="shared" si="83"/>
        <v/>
      </c>
      <c r="AJ364" s="74"/>
      <c r="AK364" s="95" t="str">
        <f t="shared" si="84"/>
        <v/>
      </c>
      <c r="AL364" s="95"/>
      <c r="AM364" s="74" t="str">
        <f t="shared" si="93"/>
        <v/>
      </c>
      <c r="AN364" s="74"/>
      <c r="AO364" s="98" t="str">
        <f t="shared" si="85"/>
        <v/>
      </c>
      <c r="AP364" s="78"/>
      <c r="AQ364" s="74" t="str">
        <f t="shared" si="94"/>
        <v/>
      </c>
      <c r="AR364" s="74"/>
      <c r="AS364" s="74" t="str">
        <f t="shared" si="86"/>
        <v/>
      </c>
      <c r="AT364" s="74"/>
      <c r="AU364" s="74" t="str">
        <f t="shared" si="87"/>
        <v/>
      </c>
      <c r="AV364" s="74"/>
      <c r="AW364" s="74" t="str">
        <f t="shared" si="95"/>
        <v/>
      </c>
      <c r="AX364" s="74"/>
      <c r="AY364" s="74" t="str">
        <f t="shared" si="88"/>
        <v/>
      </c>
      <c r="AZ364" s="74"/>
      <c r="BA364" s="99" t="str">
        <f t="shared" si="96"/>
        <v/>
      </c>
      <c r="BB364" s="99"/>
      <c r="BC364" s="99"/>
      <c r="BD364" s="99" t="str">
        <f t="shared" si="97"/>
        <v/>
      </c>
      <c r="BE364" s="99"/>
      <c r="BF364" s="100"/>
    </row>
    <row r="365" spans="2:58" x14ac:dyDescent="0.25">
      <c r="B365" s="20"/>
      <c r="C365" s="73"/>
      <c r="D365" s="73"/>
      <c r="E365" s="73"/>
      <c r="F365" s="73"/>
      <c r="G365" s="47"/>
      <c r="H365" s="47"/>
      <c r="I365" s="74" t="str">
        <f t="shared" si="78"/>
        <v/>
      </c>
      <c r="J365" s="74"/>
      <c r="K365" s="75"/>
      <c r="L365" s="76"/>
      <c r="M365" s="77" t="str">
        <f t="shared" si="79"/>
        <v/>
      </c>
      <c r="N365" s="78"/>
      <c r="O365" s="75"/>
      <c r="P365" s="76"/>
      <c r="Q365" s="77" t="str">
        <f t="shared" si="80"/>
        <v/>
      </c>
      <c r="R365" s="78"/>
      <c r="S365" s="75"/>
      <c r="T365" s="76"/>
      <c r="U365" s="77" t="str">
        <f t="shared" si="81"/>
        <v/>
      </c>
      <c r="V365" s="78"/>
      <c r="W365" s="75"/>
      <c r="X365" s="76"/>
      <c r="Y365" s="77" t="str">
        <f t="shared" si="82"/>
        <v/>
      </c>
      <c r="Z365" s="78"/>
      <c r="AA365" s="74" t="str">
        <f t="shared" si="89"/>
        <v/>
      </c>
      <c r="AB365" s="74"/>
      <c r="AC365" s="74" t="str">
        <f t="shared" si="90"/>
        <v/>
      </c>
      <c r="AD365" s="74"/>
      <c r="AE365" s="74" t="str">
        <f t="shared" si="91"/>
        <v/>
      </c>
      <c r="AF365" s="74"/>
      <c r="AG365" s="42" t="str">
        <f t="shared" si="92"/>
        <v/>
      </c>
      <c r="AH365" s="43"/>
      <c r="AI365" s="74" t="str">
        <f t="shared" si="83"/>
        <v/>
      </c>
      <c r="AJ365" s="74"/>
      <c r="AK365" s="95" t="str">
        <f t="shared" si="84"/>
        <v/>
      </c>
      <c r="AL365" s="95"/>
      <c r="AM365" s="74" t="str">
        <f t="shared" si="93"/>
        <v/>
      </c>
      <c r="AN365" s="74"/>
      <c r="AO365" s="98" t="str">
        <f t="shared" si="85"/>
        <v/>
      </c>
      <c r="AP365" s="78"/>
      <c r="AQ365" s="74" t="str">
        <f t="shared" si="94"/>
        <v/>
      </c>
      <c r="AR365" s="74"/>
      <c r="AS365" s="74" t="str">
        <f t="shared" si="86"/>
        <v/>
      </c>
      <c r="AT365" s="74"/>
      <c r="AU365" s="74" t="str">
        <f t="shared" si="87"/>
        <v/>
      </c>
      <c r="AV365" s="74"/>
      <c r="AW365" s="74" t="str">
        <f t="shared" si="95"/>
        <v/>
      </c>
      <c r="AX365" s="74"/>
      <c r="AY365" s="74" t="str">
        <f t="shared" si="88"/>
        <v/>
      </c>
      <c r="AZ365" s="74"/>
      <c r="BA365" s="99" t="str">
        <f t="shared" si="96"/>
        <v/>
      </c>
      <c r="BB365" s="99"/>
      <c r="BC365" s="99"/>
      <c r="BD365" s="99" t="str">
        <f t="shared" si="97"/>
        <v/>
      </c>
      <c r="BE365" s="99"/>
      <c r="BF365" s="100"/>
    </row>
    <row r="366" spans="2:58" x14ac:dyDescent="0.25">
      <c r="B366" s="20"/>
      <c r="C366" s="73"/>
      <c r="D366" s="73"/>
      <c r="E366" s="73"/>
      <c r="F366" s="73"/>
      <c r="G366" s="47"/>
      <c r="H366" s="47"/>
      <c r="I366" s="74" t="str">
        <f t="shared" si="78"/>
        <v/>
      </c>
      <c r="J366" s="74"/>
      <c r="K366" s="75"/>
      <c r="L366" s="76"/>
      <c r="M366" s="77" t="str">
        <f t="shared" si="79"/>
        <v/>
      </c>
      <c r="N366" s="78"/>
      <c r="O366" s="75"/>
      <c r="P366" s="76"/>
      <c r="Q366" s="77" t="str">
        <f t="shared" si="80"/>
        <v/>
      </c>
      <c r="R366" s="78"/>
      <c r="S366" s="75"/>
      <c r="T366" s="76"/>
      <c r="U366" s="77" t="str">
        <f t="shared" si="81"/>
        <v/>
      </c>
      <c r="V366" s="78"/>
      <c r="W366" s="75"/>
      <c r="X366" s="76"/>
      <c r="Y366" s="77" t="str">
        <f t="shared" si="82"/>
        <v/>
      </c>
      <c r="Z366" s="78"/>
      <c r="AA366" s="74" t="str">
        <f t="shared" si="89"/>
        <v/>
      </c>
      <c r="AB366" s="74"/>
      <c r="AC366" s="74" t="str">
        <f t="shared" si="90"/>
        <v/>
      </c>
      <c r="AD366" s="74"/>
      <c r="AE366" s="74" t="str">
        <f t="shared" si="91"/>
        <v/>
      </c>
      <c r="AF366" s="74"/>
      <c r="AG366" s="42" t="str">
        <f t="shared" si="92"/>
        <v/>
      </c>
      <c r="AH366" s="43"/>
      <c r="AI366" s="74" t="str">
        <f t="shared" si="83"/>
        <v/>
      </c>
      <c r="AJ366" s="74"/>
      <c r="AK366" s="95" t="str">
        <f t="shared" si="84"/>
        <v/>
      </c>
      <c r="AL366" s="95"/>
      <c r="AM366" s="74" t="str">
        <f t="shared" si="93"/>
        <v/>
      </c>
      <c r="AN366" s="74"/>
      <c r="AO366" s="98" t="str">
        <f t="shared" si="85"/>
        <v/>
      </c>
      <c r="AP366" s="78"/>
      <c r="AQ366" s="74" t="str">
        <f t="shared" si="94"/>
        <v/>
      </c>
      <c r="AR366" s="74"/>
      <c r="AS366" s="74" t="str">
        <f t="shared" si="86"/>
        <v/>
      </c>
      <c r="AT366" s="74"/>
      <c r="AU366" s="74" t="str">
        <f t="shared" si="87"/>
        <v/>
      </c>
      <c r="AV366" s="74"/>
      <c r="AW366" s="74" t="str">
        <f t="shared" si="95"/>
        <v/>
      </c>
      <c r="AX366" s="74"/>
      <c r="AY366" s="74" t="str">
        <f t="shared" si="88"/>
        <v/>
      </c>
      <c r="AZ366" s="74"/>
      <c r="BA366" s="99" t="str">
        <f t="shared" si="96"/>
        <v/>
      </c>
      <c r="BB366" s="99"/>
      <c r="BC366" s="99"/>
      <c r="BD366" s="99" t="str">
        <f t="shared" si="97"/>
        <v/>
      </c>
      <c r="BE366" s="99"/>
      <c r="BF366" s="100"/>
    </row>
    <row r="367" spans="2:58" x14ac:dyDescent="0.25">
      <c r="B367" s="20"/>
      <c r="C367" s="73"/>
      <c r="D367" s="73"/>
      <c r="E367" s="73"/>
      <c r="F367" s="73"/>
      <c r="G367" s="47"/>
      <c r="H367" s="47"/>
      <c r="I367" s="74" t="str">
        <f t="shared" si="78"/>
        <v/>
      </c>
      <c r="J367" s="74"/>
      <c r="K367" s="75"/>
      <c r="L367" s="76"/>
      <c r="M367" s="77" t="str">
        <f t="shared" si="79"/>
        <v/>
      </c>
      <c r="N367" s="78"/>
      <c r="O367" s="75"/>
      <c r="P367" s="76"/>
      <c r="Q367" s="77" t="str">
        <f t="shared" si="80"/>
        <v/>
      </c>
      <c r="R367" s="78"/>
      <c r="S367" s="75"/>
      <c r="T367" s="76"/>
      <c r="U367" s="77" t="str">
        <f t="shared" si="81"/>
        <v/>
      </c>
      <c r="V367" s="78"/>
      <c r="W367" s="75"/>
      <c r="X367" s="76"/>
      <c r="Y367" s="77" t="str">
        <f t="shared" si="82"/>
        <v/>
      </c>
      <c r="Z367" s="78"/>
      <c r="AA367" s="74" t="str">
        <f t="shared" si="89"/>
        <v/>
      </c>
      <c r="AB367" s="74"/>
      <c r="AC367" s="74" t="str">
        <f t="shared" si="90"/>
        <v/>
      </c>
      <c r="AD367" s="74"/>
      <c r="AE367" s="74" t="str">
        <f t="shared" si="91"/>
        <v/>
      </c>
      <c r="AF367" s="74"/>
      <c r="AG367" s="42" t="str">
        <f t="shared" si="92"/>
        <v/>
      </c>
      <c r="AH367" s="43"/>
      <c r="AI367" s="74" t="str">
        <f t="shared" si="83"/>
        <v/>
      </c>
      <c r="AJ367" s="74"/>
      <c r="AK367" s="95" t="str">
        <f t="shared" si="84"/>
        <v/>
      </c>
      <c r="AL367" s="95"/>
      <c r="AM367" s="74" t="str">
        <f t="shared" si="93"/>
        <v/>
      </c>
      <c r="AN367" s="74"/>
      <c r="AO367" s="98" t="str">
        <f t="shared" si="85"/>
        <v/>
      </c>
      <c r="AP367" s="78"/>
      <c r="AQ367" s="74" t="str">
        <f t="shared" si="94"/>
        <v/>
      </c>
      <c r="AR367" s="74"/>
      <c r="AS367" s="74" t="str">
        <f t="shared" si="86"/>
        <v/>
      </c>
      <c r="AT367" s="74"/>
      <c r="AU367" s="74" t="str">
        <f t="shared" si="87"/>
        <v/>
      </c>
      <c r="AV367" s="74"/>
      <c r="AW367" s="74" t="str">
        <f t="shared" si="95"/>
        <v/>
      </c>
      <c r="AX367" s="74"/>
      <c r="AY367" s="74" t="str">
        <f t="shared" si="88"/>
        <v/>
      </c>
      <c r="AZ367" s="74"/>
      <c r="BA367" s="99" t="str">
        <f t="shared" si="96"/>
        <v/>
      </c>
      <c r="BB367" s="99"/>
      <c r="BC367" s="99"/>
      <c r="BD367" s="99" t="str">
        <f t="shared" si="97"/>
        <v/>
      </c>
      <c r="BE367" s="99"/>
      <c r="BF367" s="100"/>
    </row>
    <row r="368" spans="2:58" x14ac:dyDescent="0.25">
      <c r="B368" s="20"/>
      <c r="C368" s="73"/>
      <c r="D368" s="73"/>
      <c r="E368" s="73"/>
      <c r="F368" s="73"/>
      <c r="G368" s="47"/>
      <c r="H368" s="47"/>
      <c r="I368" s="74" t="str">
        <f t="shared" si="78"/>
        <v/>
      </c>
      <c r="J368" s="74"/>
      <c r="K368" s="75"/>
      <c r="L368" s="76"/>
      <c r="M368" s="77" t="str">
        <f t="shared" si="79"/>
        <v/>
      </c>
      <c r="N368" s="78"/>
      <c r="O368" s="75"/>
      <c r="P368" s="76"/>
      <c r="Q368" s="77" t="str">
        <f t="shared" si="80"/>
        <v/>
      </c>
      <c r="R368" s="78"/>
      <c r="S368" s="75"/>
      <c r="T368" s="76"/>
      <c r="U368" s="77" t="str">
        <f t="shared" si="81"/>
        <v/>
      </c>
      <c r="V368" s="78"/>
      <c r="W368" s="75"/>
      <c r="X368" s="76"/>
      <c r="Y368" s="77" t="str">
        <f t="shared" si="82"/>
        <v/>
      </c>
      <c r="Z368" s="78"/>
      <c r="AA368" s="74" t="str">
        <f t="shared" si="89"/>
        <v/>
      </c>
      <c r="AB368" s="74"/>
      <c r="AC368" s="74" t="str">
        <f t="shared" si="90"/>
        <v/>
      </c>
      <c r="AD368" s="74"/>
      <c r="AE368" s="74" t="str">
        <f t="shared" si="91"/>
        <v/>
      </c>
      <c r="AF368" s="74"/>
      <c r="AG368" s="42" t="str">
        <f t="shared" si="92"/>
        <v/>
      </c>
      <c r="AH368" s="43"/>
      <c r="AI368" s="74" t="str">
        <f t="shared" si="83"/>
        <v/>
      </c>
      <c r="AJ368" s="74"/>
      <c r="AK368" s="95" t="str">
        <f t="shared" si="84"/>
        <v/>
      </c>
      <c r="AL368" s="95"/>
      <c r="AM368" s="74" t="str">
        <f t="shared" si="93"/>
        <v/>
      </c>
      <c r="AN368" s="74"/>
      <c r="AO368" s="98" t="str">
        <f t="shared" si="85"/>
        <v/>
      </c>
      <c r="AP368" s="78"/>
      <c r="AQ368" s="74" t="str">
        <f t="shared" si="94"/>
        <v/>
      </c>
      <c r="AR368" s="74"/>
      <c r="AS368" s="74" t="str">
        <f t="shared" si="86"/>
        <v/>
      </c>
      <c r="AT368" s="74"/>
      <c r="AU368" s="74" t="str">
        <f t="shared" si="87"/>
        <v/>
      </c>
      <c r="AV368" s="74"/>
      <c r="AW368" s="74" t="str">
        <f t="shared" si="95"/>
        <v/>
      </c>
      <c r="AX368" s="74"/>
      <c r="AY368" s="74" t="str">
        <f t="shared" si="88"/>
        <v/>
      </c>
      <c r="AZ368" s="74"/>
      <c r="BA368" s="99" t="str">
        <f t="shared" si="96"/>
        <v/>
      </c>
      <c r="BB368" s="99"/>
      <c r="BC368" s="99"/>
      <c r="BD368" s="99" t="str">
        <f t="shared" si="97"/>
        <v/>
      </c>
      <c r="BE368" s="99"/>
      <c r="BF368" s="100"/>
    </row>
    <row r="369" spans="2:58" x14ac:dyDescent="0.25">
      <c r="B369" s="20"/>
      <c r="C369" s="73"/>
      <c r="D369" s="73"/>
      <c r="E369" s="73"/>
      <c r="F369" s="73"/>
      <c r="G369" s="47"/>
      <c r="H369" s="47"/>
      <c r="I369" s="74" t="str">
        <f t="shared" si="78"/>
        <v/>
      </c>
      <c r="J369" s="74"/>
      <c r="K369" s="75"/>
      <c r="L369" s="76"/>
      <c r="M369" s="77" t="str">
        <f t="shared" si="79"/>
        <v/>
      </c>
      <c r="N369" s="78"/>
      <c r="O369" s="75"/>
      <c r="P369" s="76"/>
      <c r="Q369" s="77" t="str">
        <f t="shared" si="80"/>
        <v/>
      </c>
      <c r="R369" s="78"/>
      <c r="S369" s="75"/>
      <c r="T369" s="76"/>
      <c r="U369" s="77" t="str">
        <f t="shared" si="81"/>
        <v/>
      </c>
      <c r="V369" s="78"/>
      <c r="W369" s="75"/>
      <c r="X369" s="76"/>
      <c r="Y369" s="77" t="str">
        <f t="shared" si="82"/>
        <v/>
      </c>
      <c r="Z369" s="78"/>
      <c r="AA369" s="74" t="str">
        <f t="shared" si="89"/>
        <v/>
      </c>
      <c r="AB369" s="74"/>
      <c r="AC369" s="74" t="str">
        <f t="shared" si="90"/>
        <v/>
      </c>
      <c r="AD369" s="74"/>
      <c r="AE369" s="74" t="str">
        <f t="shared" si="91"/>
        <v/>
      </c>
      <c r="AF369" s="74"/>
      <c r="AG369" s="42" t="str">
        <f t="shared" si="92"/>
        <v/>
      </c>
      <c r="AH369" s="43"/>
      <c r="AI369" s="74" t="str">
        <f t="shared" si="83"/>
        <v/>
      </c>
      <c r="AJ369" s="74"/>
      <c r="AK369" s="95" t="str">
        <f t="shared" si="84"/>
        <v/>
      </c>
      <c r="AL369" s="95"/>
      <c r="AM369" s="74" t="str">
        <f t="shared" si="93"/>
        <v/>
      </c>
      <c r="AN369" s="74"/>
      <c r="AO369" s="98" t="str">
        <f t="shared" si="85"/>
        <v/>
      </c>
      <c r="AP369" s="78"/>
      <c r="AQ369" s="74" t="str">
        <f t="shared" si="94"/>
        <v/>
      </c>
      <c r="AR369" s="74"/>
      <c r="AS369" s="74" t="str">
        <f t="shared" si="86"/>
        <v/>
      </c>
      <c r="AT369" s="74"/>
      <c r="AU369" s="74" t="str">
        <f t="shared" si="87"/>
        <v/>
      </c>
      <c r="AV369" s="74"/>
      <c r="AW369" s="74" t="str">
        <f t="shared" si="95"/>
        <v/>
      </c>
      <c r="AX369" s="74"/>
      <c r="AY369" s="74" t="str">
        <f t="shared" si="88"/>
        <v/>
      </c>
      <c r="AZ369" s="74"/>
      <c r="BA369" s="99" t="str">
        <f t="shared" si="96"/>
        <v/>
      </c>
      <c r="BB369" s="99"/>
      <c r="BC369" s="99"/>
      <c r="BD369" s="99" t="str">
        <f t="shared" si="97"/>
        <v/>
      </c>
      <c r="BE369" s="99"/>
      <c r="BF369" s="100"/>
    </row>
    <row r="370" spans="2:58" x14ac:dyDescent="0.25">
      <c r="B370" s="20"/>
      <c r="C370" s="73"/>
      <c r="D370" s="73"/>
      <c r="E370" s="73"/>
      <c r="F370" s="73"/>
      <c r="G370" s="47"/>
      <c r="H370" s="47"/>
      <c r="I370" s="74" t="str">
        <f t="shared" si="78"/>
        <v/>
      </c>
      <c r="J370" s="74"/>
      <c r="K370" s="75"/>
      <c r="L370" s="76"/>
      <c r="M370" s="77" t="str">
        <f t="shared" si="79"/>
        <v/>
      </c>
      <c r="N370" s="78"/>
      <c r="O370" s="75"/>
      <c r="P370" s="76"/>
      <c r="Q370" s="77" t="str">
        <f t="shared" si="80"/>
        <v/>
      </c>
      <c r="R370" s="78"/>
      <c r="S370" s="75"/>
      <c r="T370" s="76"/>
      <c r="U370" s="77" t="str">
        <f t="shared" si="81"/>
        <v/>
      </c>
      <c r="V370" s="78"/>
      <c r="W370" s="75"/>
      <c r="X370" s="76"/>
      <c r="Y370" s="77" t="str">
        <f t="shared" si="82"/>
        <v/>
      </c>
      <c r="Z370" s="78"/>
      <c r="AA370" s="74" t="str">
        <f t="shared" si="89"/>
        <v/>
      </c>
      <c r="AB370" s="74"/>
      <c r="AC370" s="74" t="str">
        <f t="shared" si="90"/>
        <v/>
      </c>
      <c r="AD370" s="74"/>
      <c r="AE370" s="74" t="str">
        <f t="shared" si="91"/>
        <v/>
      </c>
      <c r="AF370" s="74"/>
      <c r="AG370" s="42" t="str">
        <f t="shared" si="92"/>
        <v/>
      </c>
      <c r="AH370" s="43"/>
      <c r="AI370" s="74" t="str">
        <f t="shared" si="83"/>
        <v/>
      </c>
      <c r="AJ370" s="74"/>
      <c r="AK370" s="95" t="str">
        <f t="shared" si="84"/>
        <v/>
      </c>
      <c r="AL370" s="95"/>
      <c r="AM370" s="74" t="str">
        <f t="shared" si="93"/>
        <v/>
      </c>
      <c r="AN370" s="74"/>
      <c r="AO370" s="98" t="str">
        <f t="shared" si="85"/>
        <v/>
      </c>
      <c r="AP370" s="78"/>
      <c r="AQ370" s="74" t="str">
        <f t="shared" si="94"/>
        <v/>
      </c>
      <c r="AR370" s="74"/>
      <c r="AS370" s="74" t="str">
        <f t="shared" si="86"/>
        <v/>
      </c>
      <c r="AT370" s="74"/>
      <c r="AU370" s="74" t="str">
        <f t="shared" si="87"/>
        <v/>
      </c>
      <c r="AV370" s="74"/>
      <c r="AW370" s="74" t="str">
        <f t="shared" si="95"/>
        <v/>
      </c>
      <c r="AX370" s="74"/>
      <c r="AY370" s="74" t="str">
        <f t="shared" si="88"/>
        <v/>
      </c>
      <c r="AZ370" s="74"/>
      <c r="BA370" s="99" t="str">
        <f t="shared" si="96"/>
        <v/>
      </c>
      <c r="BB370" s="99"/>
      <c r="BC370" s="99"/>
      <c r="BD370" s="99" t="str">
        <f t="shared" si="97"/>
        <v/>
      </c>
      <c r="BE370" s="99"/>
      <c r="BF370" s="100"/>
    </row>
    <row r="371" spans="2:58" x14ac:dyDescent="0.25">
      <c r="B371" s="20"/>
      <c r="C371" s="73"/>
      <c r="D371" s="73"/>
      <c r="E371" s="73"/>
      <c r="F371" s="73"/>
      <c r="G371" s="47"/>
      <c r="H371" s="47"/>
      <c r="I371" s="74" t="str">
        <f t="shared" si="78"/>
        <v/>
      </c>
      <c r="J371" s="74"/>
      <c r="K371" s="75"/>
      <c r="L371" s="76"/>
      <c r="M371" s="77" t="str">
        <f t="shared" si="79"/>
        <v/>
      </c>
      <c r="N371" s="78"/>
      <c r="O371" s="75"/>
      <c r="P371" s="76"/>
      <c r="Q371" s="77" t="str">
        <f t="shared" si="80"/>
        <v/>
      </c>
      <c r="R371" s="78"/>
      <c r="S371" s="75"/>
      <c r="T371" s="76"/>
      <c r="U371" s="77" t="str">
        <f t="shared" si="81"/>
        <v/>
      </c>
      <c r="V371" s="78"/>
      <c r="W371" s="75"/>
      <c r="X371" s="76"/>
      <c r="Y371" s="77" t="str">
        <f t="shared" si="82"/>
        <v/>
      </c>
      <c r="Z371" s="78"/>
      <c r="AA371" s="74" t="str">
        <f t="shared" si="89"/>
        <v/>
      </c>
      <c r="AB371" s="74"/>
      <c r="AC371" s="74" t="str">
        <f t="shared" si="90"/>
        <v/>
      </c>
      <c r="AD371" s="74"/>
      <c r="AE371" s="74" t="str">
        <f t="shared" si="91"/>
        <v/>
      </c>
      <c r="AF371" s="74"/>
      <c r="AG371" s="42" t="str">
        <f t="shared" si="92"/>
        <v/>
      </c>
      <c r="AH371" s="43"/>
      <c r="AI371" s="74" t="str">
        <f t="shared" si="83"/>
        <v/>
      </c>
      <c r="AJ371" s="74"/>
      <c r="AK371" s="95" t="str">
        <f t="shared" si="84"/>
        <v/>
      </c>
      <c r="AL371" s="95"/>
      <c r="AM371" s="74" t="str">
        <f t="shared" si="93"/>
        <v/>
      </c>
      <c r="AN371" s="74"/>
      <c r="AO371" s="98" t="str">
        <f t="shared" si="85"/>
        <v/>
      </c>
      <c r="AP371" s="78"/>
      <c r="AQ371" s="74" t="str">
        <f t="shared" si="94"/>
        <v/>
      </c>
      <c r="AR371" s="74"/>
      <c r="AS371" s="74" t="str">
        <f t="shared" si="86"/>
        <v/>
      </c>
      <c r="AT371" s="74"/>
      <c r="AU371" s="74" t="str">
        <f t="shared" si="87"/>
        <v/>
      </c>
      <c r="AV371" s="74"/>
      <c r="AW371" s="74" t="str">
        <f t="shared" si="95"/>
        <v/>
      </c>
      <c r="AX371" s="74"/>
      <c r="AY371" s="74" t="str">
        <f t="shared" si="88"/>
        <v/>
      </c>
      <c r="AZ371" s="74"/>
      <c r="BA371" s="99" t="str">
        <f t="shared" si="96"/>
        <v/>
      </c>
      <c r="BB371" s="99"/>
      <c r="BC371" s="99"/>
      <c r="BD371" s="99" t="str">
        <f t="shared" si="97"/>
        <v/>
      </c>
      <c r="BE371" s="99"/>
      <c r="BF371" s="100"/>
    </row>
    <row r="372" spans="2:58" x14ac:dyDescent="0.25">
      <c r="B372" s="20"/>
      <c r="C372" s="73"/>
      <c r="D372" s="73"/>
      <c r="E372" s="73"/>
      <c r="F372" s="73"/>
      <c r="G372" s="47"/>
      <c r="H372" s="47"/>
      <c r="I372" s="74" t="str">
        <f t="shared" si="78"/>
        <v/>
      </c>
      <c r="J372" s="74"/>
      <c r="K372" s="75"/>
      <c r="L372" s="76"/>
      <c r="M372" s="77" t="str">
        <f t="shared" si="79"/>
        <v/>
      </c>
      <c r="N372" s="78"/>
      <c r="O372" s="75"/>
      <c r="P372" s="76"/>
      <c r="Q372" s="77" t="str">
        <f t="shared" si="80"/>
        <v/>
      </c>
      <c r="R372" s="78"/>
      <c r="S372" s="75"/>
      <c r="T372" s="76"/>
      <c r="U372" s="77" t="str">
        <f t="shared" si="81"/>
        <v/>
      </c>
      <c r="V372" s="78"/>
      <c r="W372" s="75"/>
      <c r="X372" s="76"/>
      <c r="Y372" s="77" t="str">
        <f t="shared" si="82"/>
        <v/>
      </c>
      <c r="Z372" s="78"/>
      <c r="AA372" s="74" t="str">
        <f t="shared" si="89"/>
        <v/>
      </c>
      <c r="AB372" s="74"/>
      <c r="AC372" s="74" t="str">
        <f t="shared" si="90"/>
        <v/>
      </c>
      <c r="AD372" s="74"/>
      <c r="AE372" s="74" t="str">
        <f t="shared" si="91"/>
        <v/>
      </c>
      <c r="AF372" s="74"/>
      <c r="AG372" s="42" t="str">
        <f t="shared" si="92"/>
        <v/>
      </c>
      <c r="AH372" s="43"/>
      <c r="AI372" s="74" t="str">
        <f t="shared" si="83"/>
        <v/>
      </c>
      <c r="AJ372" s="74"/>
      <c r="AK372" s="95" t="str">
        <f t="shared" si="84"/>
        <v/>
      </c>
      <c r="AL372" s="95"/>
      <c r="AM372" s="74" t="str">
        <f t="shared" si="93"/>
        <v/>
      </c>
      <c r="AN372" s="74"/>
      <c r="AO372" s="98" t="str">
        <f t="shared" si="85"/>
        <v/>
      </c>
      <c r="AP372" s="78"/>
      <c r="AQ372" s="74" t="str">
        <f t="shared" si="94"/>
        <v/>
      </c>
      <c r="AR372" s="74"/>
      <c r="AS372" s="74" t="str">
        <f t="shared" si="86"/>
        <v/>
      </c>
      <c r="AT372" s="74"/>
      <c r="AU372" s="74" t="str">
        <f t="shared" si="87"/>
        <v/>
      </c>
      <c r="AV372" s="74"/>
      <c r="AW372" s="74" t="str">
        <f t="shared" si="95"/>
        <v/>
      </c>
      <c r="AX372" s="74"/>
      <c r="AY372" s="74" t="str">
        <f t="shared" si="88"/>
        <v/>
      </c>
      <c r="AZ372" s="74"/>
      <c r="BA372" s="99" t="str">
        <f t="shared" si="96"/>
        <v/>
      </c>
      <c r="BB372" s="99"/>
      <c r="BC372" s="99"/>
      <c r="BD372" s="99" t="str">
        <f t="shared" si="97"/>
        <v/>
      </c>
      <c r="BE372" s="99"/>
      <c r="BF372" s="100"/>
    </row>
    <row r="373" spans="2:58" x14ac:dyDescent="0.25">
      <c r="B373" s="20"/>
      <c r="C373" s="73"/>
      <c r="D373" s="73"/>
      <c r="E373" s="73"/>
      <c r="F373" s="73"/>
      <c r="G373" s="47"/>
      <c r="H373" s="47"/>
      <c r="I373" s="74" t="str">
        <f t="shared" si="78"/>
        <v/>
      </c>
      <c r="J373" s="74"/>
      <c r="K373" s="75"/>
      <c r="L373" s="76"/>
      <c r="M373" s="77" t="str">
        <f t="shared" si="79"/>
        <v/>
      </c>
      <c r="N373" s="78"/>
      <c r="O373" s="75"/>
      <c r="P373" s="76"/>
      <c r="Q373" s="77" t="str">
        <f t="shared" si="80"/>
        <v/>
      </c>
      <c r="R373" s="78"/>
      <c r="S373" s="75"/>
      <c r="T373" s="76"/>
      <c r="U373" s="77" t="str">
        <f t="shared" si="81"/>
        <v/>
      </c>
      <c r="V373" s="78"/>
      <c r="W373" s="75"/>
      <c r="X373" s="76"/>
      <c r="Y373" s="77" t="str">
        <f t="shared" si="82"/>
        <v/>
      </c>
      <c r="Z373" s="78"/>
      <c r="AA373" s="74" t="str">
        <f t="shared" si="89"/>
        <v/>
      </c>
      <c r="AB373" s="74"/>
      <c r="AC373" s="74" t="str">
        <f t="shared" si="90"/>
        <v/>
      </c>
      <c r="AD373" s="74"/>
      <c r="AE373" s="74" t="str">
        <f t="shared" si="91"/>
        <v/>
      </c>
      <c r="AF373" s="74"/>
      <c r="AG373" s="42" t="str">
        <f t="shared" si="92"/>
        <v/>
      </c>
      <c r="AH373" s="43"/>
      <c r="AI373" s="74" t="str">
        <f t="shared" si="83"/>
        <v/>
      </c>
      <c r="AJ373" s="74"/>
      <c r="AK373" s="95" t="str">
        <f t="shared" si="84"/>
        <v/>
      </c>
      <c r="AL373" s="95"/>
      <c r="AM373" s="74" t="str">
        <f t="shared" si="93"/>
        <v/>
      </c>
      <c r="AN373" s="74"/>
      <c r="AO373" s="98" t="str">
        <f t="shared" si="85"/>
        <v/>
      </c>
      <c r="AP373" s="78"/>
      <c r="AQ373" s="74" t="str">
        <f t="shared" si="94"/>
        <v/>
      </c>
      <c r="AR373" s="74"/>
      <c r="AS373" s="74" t="str">
        <f t="shared" si="86"/>
        <v/>
      </c>
      <c r="AT373" s="74"/>
      <c r="AU373" s="74" t="str">
        <f t="shared" si="87"/>
        <v/>
      </c>
      <c r="AV373" s="74"/>
      <c r="AW373" s="74" t="str">
        <f t="shared" si="95"/>
        <v/>
      </c>
      <c r="AX373" s="74"/>
      <c r="AY373" s="74" t="str">
        <f t="shared" si="88"/>
        <v/>
      </c>
      <c r="AZ373" s="74"/>
      <c r="BA373" s="99" t="str">
        <f t="shared" si="96"/>
        <v/>
      </c>
      <c r="BB373" s="99"/>
      <c r="BC373" s="99"/>
      <c r="BD373" s="99" t="str">
        <f t="shared" si="97"/>
        <v/>
      </c>
      <c r="BE373" s="99"/>
      <c r="BF373" s="100"/>
    </row>
    <row r="374" spans="2:58" x14ac:dyDescent="0.25">
      <c r="B374" s="20"/>
      <c r="C374" s="73"/>
      <c r="D374" s="73"/>
      <c r="E374" s="73"/>
      <c r="F374" s="73"/>
      <c r="G374" s="47"/>
      <c r="H374" s="47"/>
      <c r="I374" s="74" t="str">
        <f t="shared" si="78"/>
        <v/>
      </c>
      <c r="J374" s="74"/>
      <c r="K374" s="75"/>
      <c r="L374" s="76"/>
      <c r="M374" s="77" t="str">
        <f t="shared" si="79"/>
        <v/>
      </c>
      <c r="N374" s="78"/>
      <c r="O374" s="75"/>
      <c r="P374" s="76"/>
      <c r="Q374" s="77" t="str">
        <f t="shared" si="80"/>
        <v/>
      </c>
      <c r="R374" s="78"/>
      <c r="S374" s="75"/>
      <c r="T374" s="76"/>
      <c r="U374" s="77" t="str">
        <f t="shared" si="81"/>
        <v/>
      </c>
      <c r="V374" s="78"/>
      <c r="W374" s="75"/>
      <c r="X374" s="76"/>
      <c r="Y374" s="77" t="str">
        <f t="shared" si="82"/>
        <v/>
      </c>
      <c r="Z374" s="78"/>
      <c r="AA374" s="74" t="str">
        <f t="shared" si="89"/>
        <v/>
      </c>
      <c r="AB374" s="74"/>
      <c r="AC374" s="74" t="str">
        <f t="shared" si="90"/>
        <v/>
      </c>
      <c r="AD374" s="74"/>
      <c r="AE374" s="74" t="str">
        <f t="shared" si="91"/>
        <v/>
      </c>
      <c r="AF374" s="74"/>
      <c r="AG374" s="42" t="str">
        <f t="shared" si="92"/>
        <v/>
      </c>
      <c r="AH374" s="43"/>
      <c r="AI374" s="74" t="str">
        <f t="shared" si="83"/>
        <v/>
      </c>
      <c r="AJ374" s="74"/>
      <c r="AK374" s="95" t="str">
        <f t="shared" si="84"/>
        <v/>
      </c>
      <c r="AL374" s="95"/>
      <c r="AM374" s="74" t="str">
        <f t="shared" si="93"/>
        <v/>
      </c>
      <c r="AN374" s="74"/>
      <c r="AO374" s="98" t="str">
        <f t="shared" si="85"/>
        <v/>
      </c>
      <c r="AP374" s="78"/>
      <c r="AQ374" s="74" t="str">
        <f t="shared" si="94"/>
        <v/>
      </c>
      <c r="AR374" s="74"/>
      <c r="AS374" s="74" t="str">
        <f t="shared" si="86"/>
        <v/>
      </c>
      <c r="AT374" s="74"/>
      <c r="AU374" s="74" t="str">
        <f t="shared" si="87"/>
        <v/>
      </c>
      <c r="AV374" s="74"/>
      <c r="AW374" s="74" t="str">
        <f t="shared" si="95"/>
        <v/>
      </c>
      <c r="AX374" s="74"/>
      <c r="AY374" s="74" t="str">
        <f t="shared" si="88"/>
        <v/>
      </c>
      <c r="AZ374" s="74"/>
      <c r="BA374" s="99" t="str">
        <f t="shared" si="96"/>
        <v/>
      </c>
      <c r="BB374" s="99"/>
      <c r="BC374" s="99"/>
      <c r="BD374" s="99" t="str">
        <f t="shared" si="97"/>
        <v/>
      </c>
      <c r="BE374" s="99"/>
      <c r="BF374" s="100"/>
    </row>
    <row r="375" spans="2:58" x14ac:dyDescent="0.25">
      <c r="B375" s="20"/>
      <c r="C375" s="73"/>
      <c r="D375" s="73"/>
      <c r="E375" s="73"/>
      <c r="F375" s="73"/>
      <c r="G375" s="47"/>
      <c r="H375" s="47"/>
      <c r="I375" s="74" t="str">
        <f t="shared" si="78"/>
        <v/>
      </c>
      <c r="J375" s="74"/>
      <c r="K375" s="75"/>
      <c r="L375" s="76"/>
      <c r="M375" s="77" t="str">
        <f t="shared" si="79"/>
        <v/>
      </c>
      <c r="N375" s="78"/>
      <c r="O375" s="75"/>
      <c r="P375" s="76"/>
      <c r="Q375" s="77" t="str">
        <f t="shared" si="80"/>
        <v/>
      </c>
      <c r="R375" s="78"/>
      <c r="S375" s="75"/>
      <c r="T375" s="76"/>
      <c r="U375" s="77" t="str">
        <f t="shared" si="81"/>
        <v/>
      </c>
      <c r="V375" s="78"/>
      <c r="W375" s="75"/>
      <c r="X375" s="76"/>
      <c r="Y375" s="77" t="str">
        <f t="shared" si="82"/>
        <v/>
      </c>
      <c r="Z375" s="78"/>
      <c r="AA375" s="74" t="str">
        <f t="shared" si="89"/>
        <v/>
      </c>
      <c r="AB375" s="74"/>
      <c r="AC375" s="74" t="str">
        <f t="shared" si="90"/>
        <v/>
      </c>
      <c r="AD375" s="74"/>
      <c r="AE375" s="74" t="str">
        <f t="shared" si="91"/>
        <v/>
      </c>
      <c r="AF375" s="74"/>
      <c r="AG375" s="42" t="str">
        <f t="shared" si="92"/>
        <v/>
      </c>
      <c r="AH375" s="43"/>
      <c r="AI375" s="74" t="str">
        <f t="shared" si="83"/>
        <v/>
      </c>
      <c r="AJ375" s="74"/>
      <c r="AK375" s="95" t="str">
        <f t="shared" si="84"/>
        <v/>
      </c>
      <c r="AL375" s="95"/>
      <c r="AM375" s="74" t="str">
        <f t="shared" si="93"/>
        <v/>
      </c>
      <c r="AN375" s="74"/>
      <c r="AO375" s="98" t="str">
        <f t="shared" si="85"/>
        <v/>
      </c>
      <c r="AP375" s="78"/>
      <c r="AQ375" s="74" t="str">
        <f t="shared" si="94"/>
        <v/>
      </c>
      <c r="AR375" s="74"/>
      <c r="AS375" s="74" t="str">
        <f t="shared" si="86"/>
        <v/>
      </c>
      <c r="AT375" s="74"/>
      <c r="AU375" s="74" t="str">
        <f t="shared" si="87"/>
        <v/>
      </c>
      <c r="AV375" s="74"/>
      <c r="AW375" s="74" t="str">
        <f t="shared" si="95"/>
        <v/>
      </c>
      <c r="AX375" s="74"/>
      <c r="AY375" s="74" t="str">
        <f t="shared" si="88"/>
        <v/>
      </c>
      <c r="AZ375" s="74"/>
      <c r="BA375" s="99" t="str">
        <f t="shared" si="96"/>
        <v/>
      </c>
      <c r="BB375" s="99"/>
      <c r="BC375" s="99"/>
      <c r="BD375" s="99" t="str">
        <f t="shared" si="97"/>
        <v/>
      </c>
      <c r="BE375" s="99"/>
      <c r="BF375" s="100"/>
    </row>
    <row r="376" spans="2:58" x14ac:dyDescent="0.25">
      <c r="B376" s="20"/>
      <c r="C376" s="73"/>
      <c r="D376" s="73"/>
      <c r="E376" s="73"/>
      <c r="F376" s="73"/>
      <c r="G376" s="47"/>
      <c r="H376" s="47"/>
      <c r="I376" s="74" t="str">
        <f t="shared" si="78"/>
        <v/>
      </c>
      <c r="J376" s="74"/>
      <c r="K376" s="75"/>
      <c r="L376" s="76"/>
      <c r="M376" s="77" t="str">
        <f t="shared" si="79"/>
        <v/>
      </c>
      <c r="N376" s="78"/>
      <c r="O376" s="75"/>
      <c r="P376" s="76"/>
      <c r="Q376" s="77" t="str">
        <f t="shared" si="80"/>
        <v/>
      </c>
      <c r="R376" s="78"/>
      <c r="S376" s="75"/>
      <c r="T376" s="76"/>
      <c r="U376" s="77" t="str">
        <f t="shared" si="81"/>
        <v/>
      </c>
      <c r="V376" s="78"/>
      <c r="W376" s="75"/>
      <c r="X376" s="76"/>
      <c r="Y376" s="77" t="str">
        <f t="shared" si="82"/>
        <v/>
      </c>
      <c r="Z376" s="78"/>
      <c r="AA376" s="74" t="str">
        <f t="shared" si="89"/>
        <v/>
      </c>
      <c r="AB376" s="74"/>
      <c r="AC376" s="74" t="str">
        <f t="shared" si="90"/>
        <v/>
      </c>
      <c r="AD376" s="74"/>
      <c r="AE376" s="74" t="str">
        <f t="shared" si="91"/>
        <v/>
      </c>
      <c r="AF376" s="74"/>
      <c r="AG376" s="42" t="str">
        <f t="shared" si="92"/>
        <v/>
      </c>
      <c r="AH376" s="43"/>
      <c r="AI376" s="74" t="str">
        <f t="shared" si="83"/>
        <v/>
      </c>
      <c r="AJ376" s="74"/>
      <c r="AK376" s="95" t="str">
        <f t="shared" si="84"/>
        <v/>
      </c>
      <c r="AL376" s="95"/>
      <c r="AM376" s="74" t="str">
        <f t="shared" si="93"/>
        <v/>
      </c>
      <c r="AN376" s="74"/>
      <c r="AO376" s="98" t="str">
        <f t="shared" si="85"/>
        <v/>
      </c>
      <c r="AP376" s="78"/>
      <c r="AQ376" s="74" t="str">
        <f t="shared" si="94"/>
        <v/>
      </c>
      <c r="AR376" s="74"/>
      <c r="AS376" s="74" t="str">
        <f t="shared" si="86"/>
        <v/>
      </c>
      <c r="AT376" s="74"/>
      <c r="AU376" s="74" t="str">
        <f t="shared" si="87"/>
        <v/>
      </c>
      <c r="AV376" s="74"/>
      <c r="AW376" s="74" t="str">
        <f t="shared" si="95"/>
        <v/>
      </c>
      <c r="AX376" s="74"/>
      <c r="AY376" s="74" t="str">
        <f t="shared" si="88"/>
        <v/>
      </c>
      <c r="AZ376" s="74"/>
      <c r="BA376" s="99" t="str">
        <f t="shared" si="96"/>
        <v/>
      </c>
      <c r="BB376" s="99"/>
      <c r="BC376" s="99"/>
      <c r="BD376" s="99" t="str">
        <f t="shared" si="97"/>
        <v/>
      </c>
      <c r="BE376" s="99"/>
      <c r="BF376" s="100"/>
    </row>
    <row r="377" spans="2:58" x14ac:dyDescent="0.25">
      <c r="B377" s="20"/>
      <c r="C377" s="73"/>
      <c r="D377" s="73"/>
      <c r="E377" s="73"/>
      <c r="F377" s="73"/>
      <c r="G377" s="47"/>
      <c r="H377" s="47"/>
      <c r="I377" s="74" t="str">
        <f t="shared" si="78"/>
        <v/>
      </c>
      <c r="J377" s="74"/>
      <c r="K377" s="75"/>
      <c r="L377" s="76"/>
      <c r="M377" s="77" t="str">
        <f t="shared" si="79"/>
        <v/>
      </c>
      <c r="N377" s="78"/>
      <c r="O377" s="75"/>
      <c r="P377" s="76"/>
      <c r="Q377" s="77" t="str">
        <f t="shared" si="80"/>
        <v/>
      </c>
      <c r="R377" s="78"/>
      <c r="S377" s="75"/>
      <c r="T377" s="76"/>
      <c r="U377" s="77" t="str">
        <f t="shared" si="81"/>
        <v/>
      </c>
      <c r="V377" s="78"/>
      <c r="W377" s="75"/>
      <c r="X377" s="76"/>
      <c r="Y377" s="77" t="str">
        <f t="shared" si="82"/>
        <v/>
      </c>
      <c r="Z377" s="78"/>
      <c r="AA377" s="74" t="str">
        <f t="shared" si="89"/>
        <v/>
      </c>
      <c r="AB377" s="74"/>
      <c r="AC377" s="74" t="str">
        <f t="shared" si="90"/>
        <v/>
      </c>
      <c r="AD377" s="74"/>
      <c r="AE377" s="74" t="str">
        <f t="shared" si="91"/>
        <v/>
      </c>
      <c r="AF377" s="74"/>
      <c r="AG377" s="42" t="str">
        <f t="shared" si="92"/>
        <v/>
      </c>
      <c r="AH377" s="43"/>
      <c r="AI377" s="74" t="str">
        <f t="shared" si="83"/>
        <v/>
      </c>
      <c r="AJ377" s="74"/>
      <c r="AK377" s="95" t="str">
        <f t="shared" si="84"/>
        <v/>
      </c>
      <c r="AL377" s="95"/>
      <c r="AM377" s="74" t="str">
        <f t="shared" si="93"/>
        <v/>
      </c>
      <c r="AN377" s="74"/>
      <c r="AO377" s="98" t="str">
        <f t="shared" si="85"/>
        <v/>
      </c>
      <c r="AP377" s="78"/>
      <c r="AQ377" s="74" t="str">
        <f t="shared" si="94"/>
        <v/>
      </c>
      <c r="AR377" s="74"/>
      <c r="AS377" s="74" t="str">
        <f t="shared" si="86"/>
        <v/>
      </c>
      <c r="AT377" s="74"/>
      <c r="AU377" s="74" t="str">
        <f t="shared" si="87"/>
        <v/>
      </c>
      <c r="AV377" s="74"/>
      <c r="AW377" s="74" t="str">
        <f t="shared" si="95"/>
        <v/>
      </c>
      <c r="AX377" s="74"/>
      <c r="AY377" s="74" t="str">
        <f t="shared" si="88"/>
        <v/>
      </c>
      <c r="AZ377" s="74"/>
      <c r="BA377" s="99" t="str">
        <f t="shared" si="96"/>
        <v/>
      </c>
      <c r="BB377" s="99"/>
      <c r="BC377" s="99"/>
      <c r="BD377" s="99" t="str">
        <f t="shared" si="97"/>
        <v/>
      </c>
      <c r="BE377" s="99"/>
      <c r="BF377" s="100"/>
    </row>
    <row r="378" spans="2:58" x14ac:dyDescent="0.25">
      <c r="B378" s="20"/>
      <c r="C378" s="73"/>
      <c r="D378" s="73"/>
      <c r="E378" s="73"/>
      <c r="F378" s="73"/>
      <c r="G378" s="47"/>
      <c r="H378" s="47"/>
      <c r="I378" s="74" t="str">
        <f t="shared" si="78"/>
        <v/>
      </c>
      <c r="J378" s="74"/>
      <c r="K378" s="75"/>
      <c r="L378" s="76"/>
      <c r="M378" s="77" t="str">
        <f t="shared" si="79"/>
        <v/>
      </c>
      <c r="N378" s="78"/>
      <c r="O378" s="75"/>
      <c r="P378" s="76"/>
      <c r="Q378" s="77" t="str">
        <f t="shared" si="80"/>
        <v/>
      </c>
      <c r="R378" s="78"/>
      <c r="S378" s="75"/>
      <c r="T378" s="76"/>
      <c r="U378" s="77" t="str">
        <f t="shared" si="81"/>
        <v/>
      </c>
      <c r="V378" s="78"/>
      <c r="W378" s="75"/>
      <c r="X378" s="76"/>
      <c r="Y378" s="77" t="str">
        <f t="shared" si="82"/>
        <v/>
      </c>
      <c r="Z378" s="78"/>
      <c r="AA378" s="74" t="str">
        <f t="shared" si="89"/>
        <v/>
      </c>
      <c r="AB378" s="74"/>
      <c r="AC378" s="74" t="str">
        <f t="shared" si="90"/>
        <v/>
      </c>
      <c r="AD378" s="74"/>
      <c r="AE378" s="74" t="str">
        <f t="shared" si="91"/>
        <v/>
      </c>
      <c r="AF378" s="74"/>
      <c r="AG378" s="42" t="str">
        <f t="shared" si="92"/>
        <v/>
      </c>
      <c r="AH378" s="43"/>
      <c r="AI378" s="74" t="str">
        <f t="shared" si="83"/>
        <v/>
      </c>
      <c r="AJ378" s="74"/>
      <c r="AK378" s="95" t="str">
        <f t="shared" si="84"/>
        <v/>
      </c>
      <c r="AL378" s="95"/>
      <c r="AM378" s="74" t="str">
        <f t="shared" si="93"/>
        <v/>
      </c>
      <c r="AN378" s="74"/>
      <c r="AO378" s="98" t="str">
        <f t="shared" si="85"/>
        <v/>
      </c>
      <c r="AP378" s="78"/>
      <c r="AQ378" s="74" t="str">
        <f t="shared" si="94"/>
        <v/>
      </c>
      <c r="AR378" s="74"/>
      <c r="AS378" s="74" t="str">
        <f t="shared" si="86"/>
        <v/>
      </c>
      <c r="AT378" s="74"/>
      <c r="AU378" s="74" t="str">
        <f t="shared" si="87"/>
        <v/>
      </c>
      <c r="AV378" s="74"/>
      <c r="AW378" s="74" t="str">
        <f t="shared" si="95"/>
        <v/>
      </c>
      <c r="AX378" s="74"/>
      <c r="AY378" s="74" t="str">
        <f t="shared" si="88"/>
        <v/>
      </c>
      <c r="AZ378" s="74"/>
      <c r="BA378" s="99" t="str">
        <f t="shared" si="96"/>
        <v/>
      </c>
      <c r="BB378" s="99"/>
      <c r="BC378" s="99"/>
      <c r="BD378" s="99" t="str">
        <f t="shared" si="97"/>
        <v/>
      </c>
      <c r="BE378" s="99"/>
      <c r="BF378" s="100"/>
    </row>
    <row r="379" spans="2:58" x14ac:dyDescent="0.25">
      <c r="B379" s="20"/>
      <c r="C379" s="73"/>
      <c r="D379" s="73"/>
      <c r="E379" s="73"/>
      <c r="F379" s="73"/>
      <c r="G379" s="47"/>
      <c r="H379" s="47"/>
      <c r="I379" s="74" t="str">
        <f t="shared" si="78"/>
        <v/>
      </c>
      <c r="J379" s="74"/>
      <c r="K379" s="75"/>
      <c r="L379" s="76"/>
      <c r="M379" s="77" t="str">
        <f t="shared" si="79"/>
        <v/>
      </c>
      <c r="N379" s="78"/>
      <c r="O379" s="75"/>
      <c r="P379" s="76"/>
      <c r="Q379" s="77" t="str">
        <f t="shared" si="80"/>
        <v/>
      </c>
      <c r="R379" s="78"/>
      <c r="S379" s="75"/>
      <c r="T379" s="76"/>
      <c r="U379" s="77" t="str">
        <f t="shared" si="81"/>
        <v/>
      </c>
      <c r="V379" s="78"/>
      <c r="W379" s="75"/>
      <c r="X379" s="76"/>
      <c r="Y379" s="77" t="str">
        <f t="shared" si="82"/>
        <v/>
      </c>
      <c r="Z379" s="78"/>
      <c r="AA379" s="74" t="str">
        <f t="shared" si="89"/>
        <v/>
      </c>
      <c r="AB379" s="74"/>
      <c r="AC379" s="74" t="str">
        <f t="shared" si="90"/>
        <v/>
      </c>
      <c r="AD379" s="74"/>
      <c r="AE379" s="74" t="str">
        <f t="shared" si="91"/>
        <v/>
      </c>
      <c r="AF379" s="74"/>
      <c r="AG379" s="42" t="str">
        <f t="shared" si="92"/>
        <v/>
      </c>
      <c r="AH379" s="43"/>
      <c r="AI379" s="74" t="str">
        <f t="shared" si="83"/>
        <v/>
      </c>
      <c r="AJ379" s="74"/>
      <c r="AK379" s="95" t="str">
        <f t="shared" si="84"/>
        <v/>
      </c>
      <c r="AL379" s="95"/>
      <c r="AM379" s="74" t="str">
        <f t="shared" si="93"/>
        <v/>
      </c>
      <c r="AN379" s="74"/>
      <c r="AO379" s="98" t="str">
        <f t="shared" si="85"/>
        <v/>
      </c>
      <c r="AP379" s="78"/>
      <c r="AQ379" s="74" t="str">
        <f t="shared" si="94"/>
        <v/>
      </c>
      <c r="AR379" s="74"/>
      <c r="AS379" s="74" t="str">
        <f t="shared" si="86"/>
        <v/>
      </c>
      <c r="AT379" s="74"/>
      <c r="AU379" s="74" t="str">
        <f t="shared" si="87"/>
        <v/>
      </c>
      <c r="AV379" s="74"/>
      <c r="AW379" s="74" t="str">
        <f t="shared" si="95"/>
        <v/>
      </c>
      <c r="AX379" s="74"/>
      <c r="AY379" s="74" t="str">
        <f t="shared" si="88"/>
        <v/>
      </c>
      <c r="AZ379" s="74"/>
      <c r="BA379" s="99" t="str">
        <f t="shared" si="96"/>
        <v/>
      </c>
      <c r="BB379" s="99"/>
      <c r="BC379" s="99"/>
      <c r="BD379" s="99" t="str">
        <f t="shared" si="97"/>
        <v/>
      </c>
      <c r="BE379" s="99"/>
      <c r="BF379" s="100"/>
    </row>
    <row r="380" spans="2:58" x14ac:dyDescent="0.25">
      <c r="B380" s="20"/>
      <c r="C380" s="73"/>
      <c r="D380" s="73"/>
      <c r="E380" s="73"/>
      <c r="F380" s="73"/>
      <c r="G380" s="47"/>
      <c r="H380" s="47"/>
      <c r="I380" s="74" t="str">
        <f t="shared" si="78"/>
        <v/>
      </c>
      <c r="J380" s="74"/>
      <c r="K380" s="75"/>
      <c r="L380" s="76"/>
      <c r="M380" s="77" t="str">
        <f t="shared" si="79"/>
        <v/>
      </c>
      <c r="N380" s="78"/>
      <c r="O380" s="75"/>
      <c r="P380" s="76"/>
      <c r="Q380" s="77" t="str">
        <f t="shared" si="80"/>
        <v/>
      </c>
      <c r="R380" s="78"/>
      <c r="S380" s="75"/>
      <c r="T380" s="76"/>
      <c r="U380" s="77" t="str">
        <f t="shared" si="81"/>
        <v/>
      </c>
      <c r="V380" s="78"/>
      <c r="W380" s="75"/>
      <c r="X380" s="76"/>
      <c r="Y380" s="77" t="str">
        <f t="shared" si="82"/>
        <v/>
      </c>
      <c r="Z380" s="78"/>
      <c r="AA380" s="74" t="str">
        <f t="shared" si="89"/>
        <v/>
      </c>
      <c r="AB380" s="74"/>
      <c r="AC380" s="74" t="str">
        <f t="shared" si="90"/>
        <v/>
      </c>
      <c r="AD380" s="74"/>
      <c r="AE380" s="74" t="str">
        <f t="shared" si="91"/>
        <v/>
      </c>
      <c r="AF380" s="74"/>
      <c r="AG380" s="42" t="str">
        <f t="shared" si="92"/>
        <v/>
      </c>
      <c r="AH380" s="43"/>
      <c r="AI380" s="74" t="str">
        <f t="shared" si="83"/>
        <v/>
      </c>
      <c r="AJ380" s="74"/>
      <c r="AK380" s="95" t="str">
        <f t="shared" si="84"/>
        <v/>
      </c>
      <c r="AL380" s="95"/>
      <c r="AM380" s="74" t="str">
        <f t="shared" si="93"/>
        <v/>
      </c>
      <c r="AN380" s="74"/>
      <c r="AO380" s="98" t="str">
        <f t="shared" si="85"/>
        <v/>
      </c>
      <c r="AP380" s="78"/>
      <c r="AQ380" s="74" t="str">
        <f t="shared" si="94"/>
        <v/>
      </c>
      <c r="AR380" s="74"/>
      <c r="AS380" s="74" t="str">
        <f t="shared" si="86"/>
        <v/>
      </c>
      <c r="AT380" s="74"/>
      <c r="AU380" s="74" t="str">
        <f t="shared" si="87"/>
        <v/>
      </c>
      <c r="AV380" s="74"/>
      <c r="AW380" s="74" t="str">
        <f t="shared" si="95"/>
        <v/>
      </c>
      <c r="AX380" s="74"/>
      <c r="AY380" s="74" t="str">
        <f t="shared" si="88"/>
        <v/>
      </c>
      <c r="AZ380" s="74"/>
      <c r="BA380" s="99" t="str">
        <f t="shared" si="96"/>
        <v/>
      </c>
      <c r="BB380" s="99"/>
      <c r="BC380" s="99"/>
      <c r="BD380" s="99" t="str">
        <f t="shared" si="97"/>
        <v/>
      </c>
      <c r="BE380" s="99"/>
      <c r="BF380" s="100"/>
    </row>
    <row r="381" spans="2:58" x14ac:dyDescent="0.25">
      <c r="B381" s="20"/>
      <c r="C381" s="73"/>
      <c r="D381" s="73"/>
      <c r="E381" s="73"/>
      <c r="F381" s="73"/>
      <c r="G381" s="47"/>
      <c r="H381" s="47"/>
      <c r="I381" s="74" t="str">
        <f t="shared" si="78"/>
        <v/>
      </c>
      <c r="J381" s="74"/>
      <c r="K381" s="75"/>
      <c r="L381" s="76"/>
      <c r="M381" s="77" t="str">
        <f t="shared" si="79"/>
        <v/>
      </c>
      <c r="N381" s="78"/>
      <c r="O381" s="75"/>
      <c r="P381" s="76"/>
      <c r="Q381" s="77" t="str">
        <f t="shared" si="80"/>
        <v/>
      </c>
      <c r="R381" s="78"/>
      <c r="S381" s="75"/>
      <c r="T381" s="76"/>
      <c r="U381" s="77" t="str">
        <f t="shared" si="81"/>
        <v/>
      </c>
      <c r="V381" s="78"/>
      <c r="W381" s="75"/>
      <c r="X381" s="76"/>
      <c r="Y381" s="77" t="str">
        <f t="shared" si="82"/>
        <v/>
      </c>
      <c r="Z381" s="78"/>
      <c r="AA381" s="74" t="str">
        <f t="shared" si="89"/>
        <v/>
      </c>
      <c r="AB381" s="74"/>
      <c r="AC381" s="74" t="str">
        <f t="shared" si="90"/>
        <v/>
      </c>
      <c r="AD381" s="74"/>
      <c r="AE381" s="74" t="str">
        <f t="shared" si="91"/>
        <v/>
      </c>
      <c r="AF381" s="74"/>
      <c r="AG381" s="42" t="str">
        <f t="shared" si="92"/>
        <v/>
      </c>
      <c r="AH381" s="43"/>
      <c r="AI381" s="74" t="str">
        <f t="shared" si="83"/>
        <v/>
      </c>
      <c r="AJ381" s="74"/>
      <c r="AK381" s="95" t="str">
        <f t="shared" si="84"/>
        <v/>
      </c>
      <c r="AL381" s="95"/>
      <c r="AM381" s="74" t="str">
        <f t="shared" si="93"/>
        <v/>
      </c>
      <c r="AN381" s="74"/>
      <c r="AO381" s="98" t="str">
        <f t="shared" si="85"/>
        <v/>
      </c>
      <c r="AP381" s="78"/>
      <c r="AQ381" s="74" t="str">
        <f t="shared" si="94"/>
        <v/>
      </c>
      <c r="AR381" s="74"/>
      <c r="AS381" s="74" t="str">
        <f t="shared" si="86"/>
        <v/>
      </c>
      <c r="AT381" s="74"/>
      <c r="AU381" s="74" t="str">
        <f t="shared" si="87"/>
        <v/>
      </c>
      <c r="AV381" s="74"/>
      <c r="AW381" s="74" t="str">
        <f t="shared" si="95"/>
        <v/>
      </c>
      <c r="AX381" s="74"/>
      <c r="AY381" s="74" t="str">
        <f t="shared" si="88"/>
        <v/>
      </c>
      <c r="AZ381" s="74"/>
      <c r="BA381" s="99" t="str">
        <f t="shared" si="96"/>
        <v/>
      </c>
      <c r="BB381" s="99"/>
      <c r="BC381" s="99"/>
      <c r="BD381" s="99" t="str">
        <f t="shared" si="97"/>
        <v/>
      </c>
      <c r="BE381" s="99"/>
      <c r="BF381" s="100"/>
    </row>
    <row r="382" spans="2:58" x14ac:dyDescent="0.25">
      <c r="B382" s="20"/>
      <c r="C382" s="73"/>
      <c r="D382" s="73"/>
      <c r="E382" s="73"/>
      <c r="F382" s="73"/>
      <c r="G382" s="47"/>
      <c r="H382" s="47"/>
      <c r="I382" s="74" t="str">
        <f t="shared" si="78"/>
        <v/>
      </c>
      <c r="J382" s="74"/>
      <c r="K382" s="75"/>
      <c r="L382" s="76"/>
      <c r="M382" s="77" t="str">
        <f t="shared" si="79"/>
        <v/>
      </c>
      <c r="N382" s="78"/>
      <c r="O382" s="75"/>
      <c r="P382" s="76"/>
      <c r="Q382" s="77" t="str">
        <f t="shared" si="80"/>
        <v/>
      </c>
      <c r="R382" s="78"/>
      <c r="S382" s="75"/>
      <c r="T382" s="76"/>
      <c r="U382" s="77" t="str">
        <f t="shared" si="81"/>
        <v/>
      </c>
      <c r="V382" s="78"/>
      <c r="W382" s="75"/>
      <c r="X382" s="76"/>
      <c r="Y382" s="77" t="str">
        <f t="shared" si="82"/>
        <v/>
      </c>
      <c r="Z382" s="78"/>
      <c r="AA382" s="74" t="str">
        <f t="shared" si="89"/>
        <v/>
      </c>
      <c r="AB382" s="74"/>
      <c r="AC382" s="74" t="str">
        <f t="shared" si="90"/>
        <v/>
      </c>
      <c r="AD382" s="74"/>
      <c r="AE382" s="74" t="str">
        <f t="shared" si="91"/>
        <v/>
      </c>
      <c r="AF382" s="74"/>
      <c r="AG382" s="42" t="str">
        <f t="shared" si="92"/>
        <v/>
      </c>
      <c r="AH382" s="43"/>
      <c r="AI382" s="74" t="str">
        <f t="shared" si="83"/>
        <v/>
      </c>
      <c r="AJ382" s="74"/>
      <c r="AK382" s="95" t="str">
        <f t="shared" si="84"/>
        <v/>
      </c>
      <c r="AL382" s="95"/>
      <c r="AM382" s="74" t="str">
        <f t="shared" si="93"/>
        <v/>
      </c>
      <c r="AN382" s="74"/>
      <c r="AO382" s="98" t="str">
        <f t="shared" si="85"/>
        <v/>
      </c>
      <c r="AP382" s="78"/>
      <c r="AQ382" s="74" t="str">
        <f t="shared" si="94"/>
        <v/>
      </c>
      <c r="AR382" s="74"/>
      <c r="AS382" s="74" t="str">
        <f t="shared" si="86"/>
        <v/>
      </c>
      <c r="AT382" s="74"/>
      <c r="AU382" s="74" t="str">
        <f t="shared" si="87"/>
        <v/>
      </c>
      <c r="AV382" s="74"/>
      <c r="AW382" s="74" t="str">
        <f t="shared" si="95"/>
        <v/>
      </c>
      <c r="AX382" s="74"/>
      <c r="AY382" s="74" t="str">
        <f t="shared" si="88"/>
        <v/>
      </c>
      <c r="AZ382" s="74"/>
      <c r="BA382" s="99" t="str">
        <f t="shared" si="96"/>
        <v/>
      </c>
      <c r="BB382" s="99"/>
      <c r="BC382" s="99"/>
      <c r="BD382" s="99" t="str">
        <f t="shared" si="97"/>
        <v/>
      </c>
      <c r="BE382" s="99"/>
      <c r="BF382" s="100"/>
    </row>
    <row r="383" spans="2:58" x14ac:dyDescent="0.25">
      <c r="B383" s="20"/>
      <c r="C383" s="73"/>
      <c r="D383" s="73"/>
      <c r="E383" s="73"/>
      <c r="F383" s="73"/>
      <c r="G383" s="47"/>
      <c r="H383" s="47"/>
      <c r="I383" s="74" t="str">
        <f t="shared" si="78"/>
        <v/>
      </c>
      <c r="J383" s="74"/>
      <c r="K383" s="75"/>
      <c r="L383" s="76"/>
      <c r="M383" s="77" t="str">
        <f t="shared" si="79"/>
        <v/>
      </c>
      <c r="N383" s="78"/>
      <c r="O383" s="75"/>
      <c r="P383" s="76"/>
      <c r="Q383" s="77" t="str">
        <f t="shared" si="80"/>
        <v/>
      </c>
      <c r="R383" s="78"/>
      <c r="S383" s="75"/>
      <c r="T383" s="76"/>
      <c r="U383" s="77" t="str">
        <f t="shared" si="81"/>
        <v/>
      </c>
      <c r="V383" s="78"/>
      <c r="W383" s="75"/>
      <c r="X383" s="76"/>
      <c r="Y383" s="77" t="str">
        <f t="shared" si="82"/>
        <v/>
      </c>
      <c r="Z383" s="78"/>
      <c r="AA383" s="74" t="str">
        <f t="shared" si="89"/>
        <v/>
      </c>
      <c r="AB383" s="74"/>
      <c r="AC383" s="74" t="str">
        <f t="shared" si="90"/>
        <v/>
      </c>
      <c r="AD383" s="74"/>
      <c r="AE383" s="74" t="str">
        <f t="shared" si="91"/>
        <v/>
      </c>
      <c r="AF383" s="74"/>
      <c r="AG383" s="42" t="str">
        <f t="shared" si="92"/>
        <v/>
      </c>
      <c r="AH383" s="43"/>
      <c r="AI383" s="74" t="str">
        <f t="shared" si="83"/>
        <v/>
      </c>
      <c r="AJ383" s="74"/>
      <c r="AK383" s="95" t="str">
        <f t="shared" si="84"/>
        <v/>
      </c>
      <c r="AL383" s="95"/>
      <c r="AM383" s="74" t="str">
        <f t="shared" si="93"/>
        <v/>
      </c>
      <c r="AN383" s="74"/>
      <c r="AO383" s="98" t="str">
        <f t="shared" si="85"/>
        <v/>
      </c>
      <c r="AP383" s="78"/>
      <c r="AQ383" s="74" t="str">
        <f t="shared" si="94"/>
        <v/>
      </c>
      <c r="AR383" s="74"/>
      <c r="AS383" s="74" t="str">
        <f t="shared" si="86"/>
        <v/>
      </c>
      <c r="AT383" s="74"/>
      <c r="AU383" s="74" t="str">
        <f t="shared" si="87"/>
        <v/>
      </c>
      <c r="AV383" s="74"/>
      <c r="AW383" s="74" t="str">
        <f t="shared" si="95"/>
        <v/>
      </c>
      <c r="AX383" s="74"/>
      <c r="AY383" s="74" t="str">
        <f t="shared" si="88"/>
        <v/>
      </c>
      <c r="AZ383" s="74"/>
      <c r="BA383" s="99" t="str">
        <f t="shared" si="96"/>
        <v/>
      </c>
      <c r="BB383" s="99"/>
      <c r="BC383" s="99"/>
      <c r="BD383" s="99" t="str">
        <f t="shared" si="97"/>
        <v/>
      </c>
      <c r="BE383" s="99"/>
      <c r="BF383" s="100"/>
    </row>
    <row r="384" spans="2:58" x14ac:dyDescent="0.25">
      <c r="B384" s="20"/>
      <c r="C384" s="73"/>
      <c r="D384" s="73"/>
      <c r="E384" s="73"/>
      <c r="F384" s="73"/>
      <c r="G384" s="47"/>
      <c r="H384" s="47"/>
      <c r="I384" s="74" t="str">
        <f t="shared" si="78"/>
        <v/>
      </c>
      <c r="J384" s="74"/>
      <c r="K384" s="75"/>
      <c r="L384" s="76"/>
      <c r="M384" s="77" t="str">
        <f t="shared" si="79"/>
        <v/>
      </c>
      <c r="N384" s="78"/>
      <c r="O384" s="75"/>
      <c r="P384" s="76"/>
      <c r="Q384" s="77" t="str">
        <f t="shared" si="80"/>
        <v/>
      </c>
      <c r="R384" s="78"/>
      <c r="S384" s="75"/>
      <c r="T384" s="76"/>
      <c r="U384" s="77" t="str">
        <f t="shared" si="81"/>
        <v/>
      </c>
      <c r="V384" s="78"/>
      <c r="W384" s="75"/>
      <c r="X384" s="76"/>
      <c r="Y384" s="77" t="str">
        <f t="shared" si="82"/>
        <v/>
      </c>
      <c r="Z384" s="78"/>
      <c r="AA384" s="74" t="str">
        <f t="shared" si="89"/>
        <v/>
      </c>
      <c r="AB384" s="74"/>
      <c r="AC384" s="74" t="str">
        <f t="shared" si="90"/>
        <v/>
      </c>
      <c r="AD384" s="74"/>
      <c r="AE384" s="74" t="str">
        <f t="shared" si="91"/>
        <v/>
      </c>
      <c r="AF384" s="74"/>
      <c r="AG384" s="42" t="str">
        <f t="shared" si="92"/>
        <v/>
      </c>
      <c r="AH384" s="43"/>
      <c r="AI384" s="74" t="str">
        <f t="shared" si="83"/>
        <v/>
      </c>
      <c r="AJ384" s="74"/>
      <c r="AK384" s="95" t="str">
        <f t="shared" si="84"/>
        <v/>
      </c>
      <c r="AL384" s="95"/>
      <c r="AM384" s="74" t="str">
        <f t="shared" si="93"/>
        <v/>
      </c>
      <c r="AN384" s="74"/>
      <c r="AO384" s="98" t="str">
        <f t="shared" si="85"/>
        <v/>
      </c>
      <c r="AP384" s="78"/>
      <c r="AQ384" s="74" t="str">
        <f t="shared" si="94"/>
        <v/>
      </c>
      <c r="AR384" s="74"/>
      <c r="AS384" s="74" t="str">
        <f t="shared" si="86"/>
        <v/>
      </c>
      <c r="AT384" s="74"/>
      <c r="AU384" s="74" t="str">
        <f t="shared" si="87"/>
        <v/>
      </c>
      <c r="AV384" s="74"/>
      <c r="AW384" s="74" t="str">
        <f t="shared" si="95"/>
        <v/>
      </c>
      <c r="AX384" s="74"/>
      <c r="AY384" s="74" t="str">
        <f t="shared" si="88"/>
        <v/>
      </c>
      <c r="AZ384" s="74"/>
      <c r="BA384" s="99" t="str">
        <f t="shared" si="96"/>
        <v/>
      </c>
      <c r="BB384" s="99"/>
      <c r="BC384" s="99"/>
      <c r="BD384" s="99" t="str">
        <f t="shared" si="97"/>
        <v/>
      </c>
      <c r="BE384" s="99"/>
      <c r="BF384" s="100"/>
    </row>
    <row r="385" spans="2:58" x14ac:dyDescent="0.25">
      <c r="B385" s="20"/>
      <c r="C385" s="73"/>
      <c r="D385" s="73"/>
      <c r="E385" s="73"/>
      <c r="F385" s="73"/>
      <c r="G385" s="47"/>
      <c r="H385" s="47"/>
      <c r="I385" s="74" t="str">
        <f t="shared" si="78"/>
        <v/>
      </c>
      <c r="J385" s="74"/>
      <c r="K385" s="75"/>
      <c r="L385" s="76"/>
      <c r="M385" s="77" t="str">
        <f t="shared" si="79"/>
        <v/>
      </c>
      <c r="N385" s="78"/>
      <c r="O385" s="75"/>
      <c r="P385" s="76"/>
      <c r="Q385" s="77" t="str">
        <f t="shared" si="80"/>
        <v/>
      </c>
      <c r="R385" s="78"/>
      <c r="S385" s="75"/>
      <c r="T385" s="76"/>
      <c r="U385" s="77" t="str">
        <f t="shared" si="81"/>
        <v/>
      </c>
      <c r="V385" s="78"/>
      <c r="W385" s="75"/>
      <c r="X385" s="76"/>
      <c r="Y385" s="77" t="str">
        <f t="shared" si="82"/>
        <v/>
      </c>
      <c r="Z385" s="78"/>
      <c r="AA385" s="74" t="str">
        <f t="shared" si="89"/>
        <v/>
      </c>
      <c r="AB385" s="74"/>
      <c r="AC385" s="74" t="str">
        <f t="shared" si="90"/>
        <v/>
      </c>
      <c r="AD385" s="74"/>
      <c r="AE385" s="74" t="str">
        <f t="shared" si="91"/>
        <v/>
      </c>
      <c r="AF385" s="74"/>
      <c r="AG385" s="42" t="str">
        <f t="shared" si="92"/>
        <v/>
      </c>
      <c r="AH385" s="43"/>
      <c r="AI385" s="74" t="str">
        <f t="shared" si="83"/>
        <v/>
      </c>
      <c r="AJ385" s="74"/>
      <c r="AK385" s="95" t="str">
        <f t="shared" si="84"/>
        <v/>
      </c>
      <c r="AL385" s="95"/>
      <c r="AM385" s="74" t="str">
        <f t="shared" si="93"/>
        <v/>
      </c>
      <c r="AN385" s="74"/>
      <c r="AO385" s="98" t="str">
        <f t="shared" si="85"/>
        <v/>
      </c>
      <c r="AP385" s="78"/>
      <c r="AQ385" s="74" t="str">
        <f t="shared" si="94"/>
        <v/>
      </c>
      <c r="AR385" s="74"/>
      <c r="AS385" s="74" t="str">
        <f t="shared" si="86"/>
        <v/>
      </c>
      <c r="AT385" s="74"/>
      <c r="AU385" s="74" t="str">
        <f t="shared" si="87"/>
        <v/>
      </c>
      <c r="AV385" s="74"/>
      <c r="AW385" s="74" t="str">
        <f t="shared" si="95"/>
        <v/>
      </c>
      <c r="AX385" s="74"/>
      <c r="AY385" s="74" t="str">
        <f t="shared" si="88"/>
        <v/>
      </c>
      <c r="AZ385" s="74"/>
      <c r="BA385" s="99" t="str">
        <f t="shared" si="96"/>
        <v/>
      </c>
      <c r="BB385" s="99"/>
      <c r="BC385" s="99"/>
      <c r="BD385" s="99" t="str">
        <f t="shared" si="97"/>
        <v/>
      </c>
      <c r="BE385" s="99"/>
      <c r="BF385" s="100"/>
    </row>
    <row r="386" spans="2:58" x14ac:dyDescent="0.25">
      <c r="B386" s="20"/>
      <c r="C386" s="73"/>
      <c r="D386" s="73"/>
      <c r="E386" s="73"/>
      <c r="F386" s="73"/>
      <c r="G386" s="47"/>
      <c r="H386" s="47"/>
      <c r="I386" s="74" t="str">
        <f t="shared" ref="I386:I417" si="98">IF(OR(E386=0,E386=""),"",INDEX($M$16:$M$215,MATCH(E386,$C$16:$C$215,0),0))</f>
        <v/>
      </c>
      <c r="J386" s="74"/>
      <c r="K386" s="75"/>
      <c r="L386" s="76"/>
      <c r="M386" s="77" t="str">
        <f t="shared" ref="M386:M417" si="99">IF(OR(C386=0,C386=""),"",IF(OR(K386=0,K386=""),0,INDEX($AD$16:$AD$215,MATCH(K386,$P$16:$P$215,0),0)))</f>
        <v/>
      </c>
      <c r="N386" s="78"/>
      <c r="O386" s="75"/>
      <c r="P386" s="76"/>
      <c r="Q386" s="77" t="str">
        <f t="shared" ref="Q386:Q417" si="100">IF(OR(C386=0,C386=""),"",IF(OR(O386=0,O386=""),0,INDEX($AD$16:$AD$215,MATCH(O386,$P$16:$P$215,0),0)))</f>
        <v/>
      </c>
      <c r="R386" s="78"/>
      <c r="S386" s="75"/>
      <c r="T386" s="76"/>
      <c r="U386" s="77" t="str">
        <f t="shared" ref="U386:U417" si="101">IF(OR(C386=0,C386=""),"",IF(OR(S386=0,S386=""),0,INDEX($AD$16:$AD$215,MATCH(S386,$P$16:$P$215,0),0)))</f>
        <v/>
      </c>
      <c r="V386" s="78"/>
      <c r="W386" s="75"/>
      <c r="X386" s="76"/>
      <c r="Y386" s="77" t="str">
        <f t="shared" ref="Y386:Y417" si="102">IF(OR(C386=0,C386=""),"",IF(OR(W386=0,W386=""),0,INDEX($AD$16:$AD$215,MATCH(W386,$P$16:$P$215,0),0)))</f>
        <v/>
      </c>
      <c r="Z386" s="78"/>
      <c r="AA386" s="74" t="str">
        <f t="shared" si="89"/>
        <v/>
      </c>
      <c r="AB386" s="74"/>
      <c r="AC386" s="74" t="str">
        <f t="shared" si="90"/>
        <v/>
      </c>
      <c r="AD386" s="74"/>
      <c r="AE386" s="74" t="str">
        <f t="shared" si="91"/>
        <v/>
      </c>
      <c r="AF386" s="74"/>
      <c r="AG386" s="42" t="str">
        <f t="shared" si="92"/>
        <v/>
      </c>
      <c r="AH386" s="43"/>
      <c r="AI386" s="74" t="str">
        <f t="shared" ref="AI386:AI417" si="103">IF(OR(C386=0,C386=""),"",AE386/SUMIF($C$226:$C$425,C386,$AG$226:$AG$425))</f>
        <v/>
      </c>
      <c r="AJ386" s="74"/>
      <c r="AK386" s="95" t="str">
        <f t="shared" ref="AK386:AK417" si="104">IF(OR(C386=0,C386=""),"",INDEX($AK$18:$AK$32,MATCH(C386,$AI$18:$AI$32,0),0))</f>
        <v/>
      </c>
      <c r="AL386" s="95"/>
      <c r="AM386" s="74" t="str">
        <f t="shared" si="93"/>
        <v/>
      </c>
      <c r="AN386" s="74"/>
      <c r="AO386" s="98" t="str">
        <f t="shared" ref="AO386:AO417" si="105">IF(OR(C386=0,C386=""),"",INDEX($E$431:$AF$755,(MATCH(MAX($AI$18:$AI$32),$C$431:$C$755,0)+MAX($AI$18:$AI$32)-C386),MATCH(AA386,$E$430:$AF$430,1)))</f>
        <v/>
      </c>
      <c r="AP386" s="78"/>
      <c r="AQ386" s="74" t="str">
        <f t="shared" si="94"/>
        <v/>
      </c>
      <c r="AR386" s="74"/>
      <c r="AS386" s="74" t="str">
        <f t="shared" ref="AS386:AS417" si="106">IF(OR(C386=0,C386=""),"",IF(C386=MAX($AI$18:$AI$32),0,INDEX($E$779:$AF$787,MATCH(IF(((INDEX($E$16:$E$215,MATCH(IF(LEN(E386)=5,CONCATENATE("S",(RIGHT(LEFT(E386,3),2)+1),RIGHT(E386,2)),CONCATENATE("S",(RIGHT(LEFT(E386,2),1)+1),RIGHT(E386,2))),$C$16:$C$215,0),0)/100)/(INDEX($E$16:$E$215,MATCH(E386,$C$16:$C$215,0),0)/100))&lt;0.4,0.4,IF(((INDEX($E$16:$E$215,MATCH(IF(LEN(E386)=5,CONCATENATE("S",(RIGHT(LEFT(E386,3),2)+1),RIGHT(E386,2)),CONCATENATE("S",(RIGHT(LEFT(E386,2),1)+1),RIGHT(E386,2))),$C$16:$C$215,0),0)/100)/(INDEX($E$16:$E$215,MATCH(E386,$C$16:$C$215,0),0)/100))&gt;2,2,((INDEX($E$16:$E$215,MATCH(IF(LEN(E386)=5,CONCATENATE("S",(RIGHT(LEFT(E386,3),2)+1),RIGHT(E386,2)),CONCATENATE("S",(RIGHT(LEFT(E386,2),1)+1),RIGHT(E386,2))),$C$16:$C$215,0),0)/100)/(INDEX($E$16:$E$215,MATCH(E386,$C$16:$C$215,0),0)/100)))),$C$779:$C$787,1),MATCH(AA386,$E$778:$AF$778,1))))</f>
        <v/>
      </c>
      <c r="AT386" s="74"/>
      <c r="AU386" s="74" t="str">
        <f t="shared" ref="AU386:AU417" si="107">IF(OR(C386=0,C386=""),"",IF(C386=1,0,INDEX($E$791:$AF$799,MATCH(IF(((INDEX($E$16:$E$215,MATCH(IF(LEN(E386)=5,CONCATENATE("S",(RIGHT(LEFT(E386,3),2)-1),RIGHT(E386,2)),CONCATENATE("S",(RIGHT(LEFT(E386,2),1)-1),RIGHT(E386,2))),$C$16:$C$215,0),0)/100)/(INDEX($E$16:$E$215,MATCH(E386,$C$16:$C$215,0),0)/100))&lt;0.4,0.4,IF(((INDEX($E$16:$E$215,MATCH(IF(LEN(E386)=5,CONCATENATE("S",(RIGHT(LEFT(E386,3),2)-1),RIGHT(E386,2)),CONCATENATE("S",(RIGHT(LEFT(E386,2),1)-1),RIGHT(E386,2))),$C$16:$C$215,0),0)/100)/(INDEX($E$16:$E$215,MATCH(E386,$C$16:$C$215,0),0)/100))&gt;2,2,((INDEX($E$16:$E$215,MATCH(IF(LEN(E386)=5,CONCATENATE("S",(RIGHT(LEFT(E386,3),2)-1),RIGHT(E386,2)),CONCATENATE("S",(RIGHT(LEFT(E386,2),1)-1),RIGHT(E386,2))),$C$16:$C$215,0),0)/100)/(INDEX($E$16:$E$215,MATCH(E386,$C$16:$C$215,0),0)/100)))),$C$791:$C$799,1),MATCH(AA386,$E$790:$AF$790,1))))</f>
        <v/>
      </c>
      <c r="AV386" s="74"/>
      <c r="AW386" s="74" t="str">
        <f t="shared" si="95"/>
        <v/>
      </c>
      <c r="AX386" s="74"/>
      <c r="AY386" s="74" t="str">
        <f t="shared" ref="AY386:AY417" si="108">IF(OR(C386=0,C386=""),"",INDEX($E$16:$E$215,MATCH(E386,$C$16:$C$215,0),0)/100)</f>
        <v/>
      </c>
      <c r="AZ386" s="74"/>
      <c r="BA386" s="99" t="str">
        <f t="shared" si="96"/>
        <v/>
      </c>
      <c r="BB386" s="99"/>
      <c r="BC386" s="99"/>
      <c r="BD386" s="99" t="str">
        <f t="shared" si="97"/>
        <v/>
      </c>
      <c r="BE386" s="99"/>
      <c r="BF386" s="100"/>
    </row>
    <row r="387" spans="2:58" x14ac:dyDescent="0.25">
      <c r="B387" s="20"/>
      <c r="C387" s="73"/>
      <c r="D387" s="73"/>
      <c r="E387" s="73"/>
      <c r="F387" s="73"/>
      <c r="G387" s="47"/>
      <c r="H387" s="47"/>
      <c r="I387" s="74" t="str">
        <f t="shared" si="98"/>
        <v/>
      </c>
      <c r="J387" s="74"/>
      <c r="K387" s="75"/>
      <c r="L387" s="76"/>
      <c r="M387" s="77" t="str">
        <f t="shared" si="99"/>
        <v/>
      </c>
      <c r="N387" s="78"/>
      <c r="O387" s="75"/>
      <c r="P387" s="76"/>
      <c r="Q387" s="77" t="str">
        <f t="shared" si="100"/>
        <v/>
      </c>
      <c r="R387" s="78"/>
      <c r="S387" s="75"/>
      <c r="T387" s="76"/>
      <c r="U387" s="77" t="str">
        <f t="shared" si="101"/>
        <v/>
      </c>
      <c r="V387" s="78"/>
      <c r="W387" s="75"/>
      <c r="X387" s="76"/>
      <c r="Y387" s="77" t="str">
        <f t="shared" si="102"/>
        <v/>
      </c>
      <c r="Z387" s="78"/>
      <c r="AA387" s="74" t="str">
        <f t="shared" si="89"/>
        <v/>
      </c>
      <c r="AB387" s="74"/>
      <c r="AC387" s="74" t="str">
        <f t="shared" si="90"/>
        <v/>
      </c>
      <c r="AD387" s="74"/>
      <c r="AE387" s="74" t="str">
        <f t="shared" si="91"/>
        <v/>
      </c>
      <c r="AF387" s="74"/>
      <c r="AG387" s="42" t="str">
        <f t="shared" si="92"/>
        <v/>
      </c>
      <c r="AH387" s="43"/>
      <c r="AI387" s="74" t="str">
        <f t="shared" si="103"/>
        <v/>
      </c>
      <c r="AJ387" s="74"/>
      <c r="AK387" s="95" t="str">
        <f t="shared" si="104"/>
        <v/>
      </c>
      <c r="AL387" s="95"/>
      <c r="AM387" s="74" t="str">
        <f t="shared" si="93"/>
        <v/>
      </c>
      <c r="AN387" s="74"/>
      <c r="AO387" s="98" t="str">
        <f t="shared" si="105"/>
        <v/>
      </c>
      <c r="AP387" s="78"/>
      <c r="AQ387" s="74" t="str">
        <f t="shared" si="94"/>
        <v/>
      </c>
      <c r="AR387" s="74"/>
      <c r="AS387" s="74" t="str">
        <f t="shared" si="106"/>
        <v/>
      </c>
      <c r="AT387" s="74"/>
      <c r="AU387" s="74" t="str">
        <f t="shared" si="107"/>
        <v/>
      </c>
      <c r="AV387" s="74"/>
      <c r="AW387" s="74" t="str">
        <f t="shared" si="95"/>
        <v/>
      </c>
      <c r="AX387" s="74"/>
      <c r="AY387" s="74" t="str">
        <f t="shared" si="108"/>
        <v/>
      </c>
      <c r="AZ387" s="74"/>
      <c r="BA387" s="99" t="str">
        <f t="shared" si="96"/>
        <v/>
      </c>
      <c r="BB387" s="99"/>
      <c r="BC387" s="99"/>
      <c r="BD387" s="99" t="str">
        <f t="shared" si="97"/>
        <v/>
      </c>
      <c r="BE387" s="99"/>
      <c r="BF387" s="100"/>
    </row>
    <row r="388" spans="2:58" x14ac:dyDescent="0.25">
      <c r="B388" s="20"/>
      <c r="C388" s="73"/>
      <c r="D388" s="73"/>
      <c r="E388" s="73"/>
      <c r="F388" s="73"/>
      <c r="G388" s="47"/>
      <c r="H388" s="47"/>
      <c r="I388" s="74" t="str">
        <f t="shared" si="98"/>
        <v/>
      </c>
      <c r="J388" s="74"/>
      <c r="K388" s="75"/>
      <c r="L388" s="76"/>
      <c r="M388" s="77" t="str">
        <f t="shared" si="99"/>
        <v/>
      </c>
      <c r="N388" s="78"/>
      <c r="O388" s="75"/>
      <c r="P388" s="76"/>
      <c r="Q388" s="77" t="str">
        <f t="shared" si="100"/>
        <v/>
      </c>
      <c r="R388" s="78"/>
      <c r="S388" s="75"/>
      <c r="T388" s="76"/>
      <c r="U388" s="77" t="str">
        <f t="shared" si="101"/>
        <v/>
      </c>
      <c r="V388" s="78"/>
      <c r="W388" s="75"/>
      <c r="X388" s="76"/>
      <c r="Y388" s="77" t="str">
        <f t="shared" si="102"/>
        <v/>
      </c>
      <c r="Z388" s="78"/>
      <c r="AA388" s="74" t="str">
        <f t="shared" si="89"/>
        <v/>
      </c>
      <c r="AB388" s="74"/>
      <c r="AC388" s="74" t="str">
        <f t="shared" si="90"/>
        <v/>
      </c>
      <c r="AD388" s="74"/>
      <c r="AE388" s="74" t="str">
        <f t="shared" si="91"/>
        <v/>
      </c>
      <c r="AF388" s="74"/>
      <c r="AG388" s="42" t="str">
        <f t="shared" si="92"/>
        <v/>
      </c>
      <c r="AH388" s="43"/>
      <c r="AI388" s="74" t="str">
        <f t="shared" si="103"/>
        <v/>
      </c>
      <c r="AJ388" s="74"/>
      <c r="AK388" s="95" t="str">
        <f t="shared" si="104"/>
        <v/>
      </c>
      <c r="AL388" s="95"/>
      <c r="AM388" s="74" t="str">
        <f t="shared" si="93"/>
        <v/>
      </c>
      <c r="AN388" s="74"/>
      <c r="AO388" s="98" t="str">
        <f t="shared" si="105"/>
        <v/>
      </c>
      <c r="AP388" s="78"/>
      <c r="AQ388" s="74" t="str">
        <f t="shared" si="94"/>
        <v/>
      </c>
      <c r="AR388" s="74"/>
      <c r="AS388" s="74" t="str">
        <f t="shared" si="106"/>
        <v/>
      </c>
      <c r="AT388" s="74"/>
      <c r="AU388" s="74" t="str">
        <f t="shared" si="107"/>
        <v/>
      </c>
      <c r="AV388" s="74"/>
      <c r="AW388" s="74" t="str">
        <f t="shared" si="95"/>
        <v/>
      </c>
      <c r="AX388" s="74"/>
      <c r="AY388" s="74" t="str">
        <f t="shared" si="108"/>
        <v/>
      </c>
      <c r="AZ388" s="74"/>
      <c r="BA388" s="99" t="str">
        <f t="shared" si="96"/>
        <v/>
      </c>
      <c r="BB388" s="99"/>
      <c r="BC388" s="99"/>
      <c r="BD388" s="99" t="str">
        <f t="shared" si="97"/>
        <v/>
      </c>
      <c r="BE388" s="99"/>
      <c r="BF388" s="100"/>
    </row>
    <row r="389" spans="2:58" x14ac:dyDescent="0.25">
      <c r="B389" s="20"/>
      <c r="C389" s="73"/>
      <c r="D389" s="73"/>
      <c r="E389" s="73"/>
      <c r="F389" s="73"/>
      <c r="G389" s="47"/>
      <c r="H389" s="47"/>
      <c r="I389" s="74" t="str">
        <f t="shared" si="98"/>
        <v/>
      </c>
      <c r="J389" s="74"/>
      <c r="K389" s="75"/>
      <c r="L389" s="76"/>
      <c r="M389" s="77" t="str">
        <f t="shared" si="99"/>
        <v/>
      </c>
      <c r="N389" s="78"/>
      <c r="O389" s="75"/>
      <c r="P389" s="76"/>
      <c r="Q389" s="77" t="str">
        <f t="shared" si="100"/>
        <v/>
      </c>
      <c r="R389" s="78"/>
      <c r="S389" s="75"/>
      <c r="T389" s="76"/>
      <c r="U389" s="77" t="str">
        <f t="shared" si="101"/>
        <v/>
      </c>
      <c r="V389" s="78"/>
      <c r="W389" s="75"/>
      <c r="X389" s="76"/>
      <c r="Y389" s="77" t="str">
        <f t="shared" si="102"/>
        <v/>
      </c>
      <c r="Z389" s="78"/>
      <c r="AA389" s="74" t="str">
        <f t="shared" si="89"/>
        <v/>
      </c>
      <c r="AB389" s="74"/>
      <c r="AC389" s="74" t="str">
        <f t="shared" si="90"/>
        <v/>
      </c>
      <c r="AD389" s="74"/>
      <c r="AE389" s="74" t="str">
        <f t="shared" si="91"/>
        <v/>
      </c>
      <c r="AF389" s="74"/>
      <c r="AG389" s="42" t="str">
        <f t="shared" si="92"/>
        <v/>
      </c>
      <c r="AH389" s="43"/>
      <c r="AI389" s="74" t="str">
        <f t="shared" si="103"/>
        <v/>
      </c>
      <c r="AJ389" s="74"/>
      <c r="AK389" s="95" t="str">
        <f t="shared" si="104"/>
        <v/>
      </c>
      <c r="AL389" s="95"/>
      <c r="AM389" s="74" t="str">
        <f t="shared" si="93"/>
        <v/>
      </c>
      <c r="AN389" s="74"/>
      <c r="AO389" s="98" t="str">
        <f t="shared" si="105"/>
        <v/>
      </c>
      <c r="AP389" s="78"/>
      <c r="AQ389" s="74" t="str">
        <f t="shared" si="94"/>
        <v/>
      </c>
      <c r="AR389" s="74"/>
      <c r="AS389" s="74" t="str">
        <f t="shared" si="106"/>
        <v/>
      </c>
      <c r="AT389" s="74"/>
      <c r="AU389" s="74" t="str">
        <f t="shared" si="107"/>
        <v/>
      </c>
      <c r="AV389" s="74"/>
      <c r="AW389" s="74" t="str">
        <f t="shared" si="95"/>
        <v/>
      </c>
      <c r="AX389" s="74"/>
      <c r="AY389" s="74" t="str">
        <f t="shared" si="108"/>
        <v/>
      </c>
      <c r="AZ389" s="74"/>
      <c r="BA389" s="99" t="str">
        <f t="shared" si="96"/>
        <v/>
      </c>
      <c r="BB389" s="99"/>
      <c r="BC389" s="99"/>
      <c r="BD389" s="99" t="str">
        <f t="shared" si="97"/>
        <v/>
      </c>
      <c r="BE389" s="99"/>
      <c r="BF389" s="100"/>
    </row>
    <row r="390" spans="2:58" x14ac:dyDescent="0.25">
      <c r="B390" s="20"/>
      <c r="C390" s="73"/>
      <c r="D390" s="73"/>
      <c r="E390" s="73"/>
      <c r="F390" s="73"/>
      <c r="G390" s="47"/>
      <c r="H390" s="47"/>
      <c r="I390" s="74" t="str">
        <f t="shared" si="98"/>
        <v/>
      </c>
      <c r="J390" s="74"/>
      <c r="K390" s="75"/>
      <c r="L390" s="76"/>
      <c r="M390" s="77" t="str">
        <f t="shared" si="99"/>
        <v/>
      </c>
      <c r="N390" s="78"/>
      <c r="O390" s="75"/>
      <c r="P390" s="76"/>
      <c r="Q390" s="77" t="str">
        <f t="shared" si="100"/>
        <v/>
      </c>
      <c r="R390" s="78"/>
      <c r="S390" s="75"/>
      <c r="T390" s="76"/>
      <c r="U390" s="77" t="str">
        <f t="shared" si="101"/>
        <v/>
      </c>
      <c r="V390" s="78"/>
      <c r="W390" s="75"/>
      <c r="X390" s="76"/>
      <c r="Y390" s="77" t="str">
        <f t="shared" si="102"/>
        <v/>
      </c>
      <c r="Z390" s="78"/>
      <c r="AA390" s="74" t="str">
        <f t="shared" si="89"/>
        <v/>
      </c>
      <c r="AB390" s="74"/>
      <c r="AC390" s="74" t="str">
        <f t="shared" si="90"/>
        <v/>
      </c>
      <c r="AD390" s="74"/>
      <c r="AE390" s="74" t="str">
        <f t="shared" si="91"/>
        <v/>
      </c>
      <c r="AF390" s="74"/>
      <c r="AG390" s="42" t="str">
        <f t="shared" si="92"/>
        <v/>
      </c>
      <c r="AH390" s="43"/>
      <c r="AI390" s="74" t="str">
        <f t="shared" si="103"/>
        <v/>
      </c>
      <c r="AJ390" s="74"/>
      <c r="AK390" s="95" t="str">
        <f t="shared" si="104"/>
        <v/>
      </c>
      <c r="AL390" s="95"/>
      <c r="AM390" s="74" t="str">
        <f t="shared" si="93"/>
        <v/>
      </c>
      <c r="AN390" s="74"/>
      <c r="AO390" s="98" t="str">
        <f t="shared" si="105"/>
        <v/>
      </c>
      <c r="AP390" s="78"/>
      <c r="AQ390" s="74" t="str">
        <f t="shared" si="94"/>
        <v/>
      </c>
      <c r="AR390" s="74"/>
      <c r="AS390" s="74" t="str">
        <f t="shared" si="106"/>
        <v/>
      </c>
      <c r="AT390" s="74"/>
      <c r="AU390" s="74" t="str">
        <f t="shared" si="107"/>
        <v/>
      </c>
      <c r="AV390" s="74"/>
      <c r="AW390" s="74" t="str">
        <f t="shared" si="95"/>
        <v/>
      </c>
      <c r="AX390" s="74"/>
      <c r="AY390" s="74" t="str">
        <f t="shared" si="108"/>
        <v/>
      </c>
      <c r="AZ390" s="74"/>
      <c r="BA390" s="99" t="str">
        <f t="shared" si="96"/>
        <v/>
      </c>
      <c r="BB390" s="99"/>
      <c r="BC390" s="99"/>
      <c r="BD390" s="99" t="str">
        <f t="shared" si="97"/>
        <v/>
      </c>
      <c r="BE390" s="99"/>
      <c r="BF390" s="100"/>
    </row>
    <row r="391" spans="2:58" x14ac:dyDescent="0.25">
      <c r="B391" s="20"/>
      <c r="C391" s="73"/>
      <c r="D391" s="73"/>
      <c r="E391" s="73"/>
      <c r="F391" s="73"/>
      <c r="G391" s="47"/>
      <c r="H391" s="47"/>
      <c r="I391" s="74" t="str">
        <f t="shared" si="98"/>
        <v/>
      </c>
      <c r="J391" s="74"/>
      <c r="K391" s="75"/>
      <c r="L391" s="76"/>
      <c r="M391" s="77" t="str">
        <f t="shared" si="99"/>
        <v/>
      </c>
      <c r="N391" s="78"/>
      <c r="O391" s="75"/>
      <c r="P391" s="76"/>
      <c r="Q391" s="77" t="str">
        <f t="shared" si="100"/>
        <v/>
      </c>
      <c r="R391" s="78"/>
      <c r="S391" s="75"/>
      <c r="T391" s="76"/>
      <c r="U391" s="77" t="str">
        <f t="shared" si="101"/>
        <v/>
      </c>
      <c r="V391" s="78"/>
      <c r="W391" s="75"/>
      <c r="X391" s="76"/>
      <c r="Y391" s="77" t="str">
        <f t="shared" si="102"/>
        <v/>
      </c>
      <c r="Z391" s="78"/>
      <c r="AA391" s="74" t="str">
        <f t="shared" si="89"/>
        <v/>
      </c>
      <c r="AB391" s="74"/>
      <c r="AC391" s="74" t="str">
        <f t="shared" si="90"/>
        <v/>
      </c>
      <c r="AD391" s="74"/>
      <c r="AE391" s="74" t="str">
        <f t="shared" si="91"/>
        <v/>
      </c>
      <c r="AF391" s="74"/>
      <c r="AG391" s="42" t="str">
        <f t="shared" si="92"/>
        <v/>
      </c>
      <c r="AH391" s="43"/>
      <c r="AI391" s="74" t="str">
        <f t="shared" si="103"/>
        <v/>
      </c>
      <c r="AJ391" s="74"/>
      <c r="AK391" s="95" t="str">
        <f t="shared" si="104"/>
        <v/>
      </c>
      <c r="AL391" s="95"/>
      <c r="AM391" s="74" t="str">
        <f t="shared" si="93"/>
        <v/>
      </c>
      <c r="AN391" s="74"/>
      <c r="AO391" s="98" t="str">
        <f t="shared" si="105"/>
        <v/>
      </c>
      <c r="AP391" s="78"/>
      <c r="AQ391" s="74" t="str">
        <f t="shared" si="94"/>
        <v/>
      </c>
      <c r="AR391" s="74"/>
      <c r="AS391" s="74" t="str">
        <f t="shared" si="106"/>
        <v/>
      </c>
      <c r="AT391" s="74"/>
      <c r="AU391" s="74" t="str">
        <f t="shared" si="107"/>
        <v/>
      </c>
      <c r="AV391" s="74"/>
      <c r="AW391" s="74" t="str">
        <f t="shared" si="95"/>
        <v/>
      </c>
      <c r="AX391" s="74"/>
      <c r="AY391" s="74" t="str">
        <f t="shared" si="108"/>
        <v/>
      </c>
      <c r="AZ391" s="74"/>
      <c r="BA391" s="99" t="str">
        <f t="shared" si="96"/>
        <v/>
      </c>
      <c r="BB391" s="99"/>
      <c r="BC391" s="99"/>
      <c r="BD391" s="99" t="str">
        <f t="shared" si="97"/>
        <v/>
      </c>
      <c r="BE391" s="99"/>
      <c r="BF391" s="100"/>
    </row>
    <row r="392" spans="2:58" x14ac:dyDescent="0.25">
      <c r="B392" s="20"/>
      <c r="C392" s="73"/>
      <c r="D392" s="73"/>
      <c r="E392" s="73"/>
      <c r="F392" s="73"/>
      <c r="G392" s="47"/>
      <c r="H392" s="47"/>
      <c r="I392" s="74" t="str">
        <f t="shared" si="98"/>
        <v/>
      </c>
      <c r="J392" s="74"/>
      <c r="K392" s="75"/>
      <c r="L392" s="76"/>
      <c r="M392" s="77" t="str">
        <f t="shared" si="99"/>
        <v/>
      </c>
      <c r="N392" s="78"/>
      <c r="O392" s="75"/>
      <c r="P392" s="76"/>
      <c r="Q392" s="77" t="str">
        <f t="shared" si="100"/>
        <v/>
      </c>
      <c r="R392" s="78"/>
      <c r="S392" s="75"/>
      <c r="T392" s="76"/>
      <c r="U392" s="77" t="str">
        <f t="shared" si="101"/>
        <v/>
      </c>
      <c r="V392" s="78"/>
      <c r="W392" s="75"/>
      <c r="X392" s="76"/>
      <c r="Y392" s="77" t="str">
        <f t="shared" si="102"/>
        <v/>
      </c>
      <c r="Z392" s="78"/>
      <c r="AA392" s="74" t="str">
        <f t="shared" si="89"/>
        <v/>
      </c>
      <c r="AB392" s="74"/>
      <c r="AC392" s="74" t="str">
        <f t="shared" si="90"/>
        <v/>
      </c>
      <c r="AD392" s="74"/>
      <c r="AE392" s="74" t="str">
        <f t="shared" si="91"/>
        <v/>
      </c>
      <c r="AF392" s="74"/>
      <c r="AG392" s="42" t="str">
        <f t="shared" si="92"/>
        <v/>
      </c>
      <c r="AH392" s="43"/>
      <c r="AI392" s="74" t="str">
        <f t="shared" si="103"/>
        <v/>
      </c>
      <c r="AJ392" s="74"/>
      <c r="AK392" s="95" t="str">
        <f t="shared" si="104"/>
        <v/>
      </c>
      <c r="AL392" s="95"/>
      <c r="AM392" s="74" t="str">
        <f t="shared" si="93"/>
        <v/>
      </c>
      <c r="AN392" s="74"/>
      <c r="AO392" s="98" t="str">
        <f t="shared" si="105"/>
        <v/>
      </c>
      <c r="AP392" s="78"/>
      <c r="AQ392" s="74" t="str">
        <f t="shared" si="94"/>
        <v/>
      </c>
      <c r="AR392" s="74"/>
      <c r="AS392" s="74" t="str">
        <f t="shared" si="106"/>
        <v/>
      </c>
      <c r="AT392" s="74"/>
      <c r="AU392" s="74" t="str">
        <f t="shared" si="107"/>
        <v/>
      </c>
      <c r="AV392" s="74"/>
      <c r="AW392" s="74" t="str">
        <f t="shared" si="95"/>
        <v/>
      </c>
      <c r="AX392" s="74"/>
      <c r="AY392" s="74" t="str">
        <f t="shared" si="108"/>
        <v/>
      </c>
      <c r="AZ392" s="74"/>
      <c r="BA392" s="99" t="str">
        <f t="shared" si="96"/>
        <v/>
      </c>
      <c r="BB392" s="99"/>
      <c r="BC392" s="99"/>
      <c r="BD392" s="99" t="str">
        <f t="shared" si="97"/>
        <v/>
      </c>
      <c r="BE392" s="99"/>
      <c r="BF392" s="100"/>
    </row>
    <row r="393" spans="2:58" x14ac:dyDescent="0.25">
      <c r="B393" s="20"/>
      <c r="C393" s="73"/>
      <c r="D393" s="73"/>
      <c r="E393" s="73"/>
      <c r="F393" s="73"/>
      <c r="G393" s="47"/>
      <c r="H393" s="47"/>
      <c r="I393" s="74" t="str">
        <f t="shared" si="98"/>
        <v/>
      </c>
      <c r="J393" s="74"/>
      <c r="K393" s="75"/>
      <c r="L393" s="76"/>
      <c r="M393" s="77" t="str">
        <f t="shared" si="99"/>
        <v/>
      </c>
      <c r="N393" s="78"/>
      <c r="O393" s="75"/>
      <c r="P393" s="76"/>
      <c r="Q393" s="77" t="str">
        <f t="shared" si="100"/>
        <v/>
      </c>
      <c r="R393" s="78"/>
      <c r="S393" s="75"/>
      <c r="T393" s="76"/>
      <c r="U393" s="77" t="str">
        <f t="shared" si="101"/>
        <v/>
      </c>
      <c r="V393" s="78"/>
      <c r="W393" s="75"/>
      <c r="X393" s="76"/>
      <c r="Y393" s="77" t="str">
        <f t="shared" si="102"/>
        <v/>
      </c>
      <c r="Z393" s="78"/>
      <c r="AA393" s="74" t="str">
        <f t="shared" si="89"/>
        <v/>
      </c>
      <c r="AB393" s="74"/>
      <c r="AC393" s="74" t="str">
        <f t="shared" si="90"/>
        <v/>
      </c>
      <c r="AD393" s="74"/>
      <c r="AE393" s="74" t="str">
        <f t="shared" si="91"/>
        <v/>
      </c>
      <c r="AF393" s="74"/>
      <c r="AG393" s="42" t="str">
        <f t="shared" si="92"/>
        <v/>
      </c>
      <c r="AH393" s="43"/>
      <c r="AI393" s="74" t="str">
        <f t="shared" si="103"/>
        <v/>
      </c>
      <c r="AJ393" s="74"/>
      <c r="AK393" s="95" t="str">
        <f t="shared" si="104"/>
        <v/>
      </c>
      <c r="AL393" s="95"/>
      <c r="AM393" s="74" t="str">
        <f t="shared" si="93"/>
        <v/>
      </c>
      <c r="AN393" s="74"/>
      <c r="AO393" s="98" t="str">
        <f t="shared" si="105"/>
        <v/>
      </c>
      <c r="AP393" s="78"/>
      <c r="AQ393" s="74" t="str">
        <f t="shared" si="94"/>
        <v/>
      </c>
      <c r="AR393" s="74"/>
      <c r="AS393" s="74" t="str">
        <f t="shared" si="106"/>
        <v/>
      </c>
      <c r="AT393" s="74"/>
      <c r="AU393" s="74" t="str">
        <f t="shared" si="107"/>
        <v/>
      </c>
      <c r="AV393" s="74"/>
      <c r="AW393" s="74" t="str">
        <f t="shared" si="95"/>
        <v/>
      </c>
      <c r="AX393" s="74"/>
      <c r="AY393" s="74" t="str">
        <f t="shared" si="108"/>
        <v/>
      </c>
      <c r="AZ393" s="74"/>
      <c r="BA393" s="99" t="str">
        <f t="shared" si="96"/>
        <v/>
      </c>
      <c r="BB393" s="99"/>
      <c r="BC393" s="99"/>
      <c r="BD393" s="99" t="str">
        <f t="shared" si="97"/>
        <v/>
      </c>
      <c r="BE393" s="99"/>
      <c r="BF393" s="100"/>
    </row>
    <row r="394" spans="2:58" x14ac:dyDescent="0.25">
      <c r="B394" s="20"/>
      <c r="C394" s="73"/>
      <c r="D394" s="73"/>
      <c r="E394" s="73"/>
      <c r="F394" s="73"/>
      <c r="G394" s="47"/>
      <c r="H394" s="47"/>
      <c r="I394" s="74" t="str">
        <f t="shared" si="98"/>
        <v/>
      </c>
      <c r="J394" s="74"/>
      <c r="K394" s="75"/>
      <c r="L394" s="76"/>
      <c r="M394" s="77" t="str">
        <f t="shared" si="99"/>
        <v/>
      </c>
      <c r="N394" s="78"/>
      <c r="O394" s="75"/>
      <c r="P394" s="76"/>
      <c r="Q394" s="77" t="str">
        <f t="shared" si="100"/>
        <v/>
      </c>
      <c r="R394" s="78"/>
      <c r="S394" s="75"/>
      <c r="T394" s="76"/>
      <c r="U394" s="77" t="str">
        <f t="shared" si="101"/>
        <v/>
      </c>
      <c r="V394" s="78"/>
      <c r="W394" s="75"/>
      <c r="X394" s="76"/>
      <c r="Y394" s="77" t="str">
        <f t="shared" si="102"/>
        <v/>
      </c>
      <c r="Z394" s="78"/>
      <c r="AA394" s="74" t="str">
        <f t="shared" si="89"/>
        <v/>
      </c>
      <c r="AB394" s="74"/>
      <c r="AC394" s="74" t="str">
        <f t="shared" si="90"/>
        <v/>
      </c>
      <c r="AD394" s="74"/>
      <c r="AE394" s="74" t="str">
        <f t="shared" si="91"/>
        <v/>
      </c>
      <c r="AF394" s="74"/>
      <c r="AG394" s="42" t="str">
        <f t="shared" si="92"/>
        <v/>
      </c>
      <c r="AH394" s="43"/>
      <c r="AI394" s="74" t="str">
        <f t="shared" si="103"/>
        <v/>
      </c>
      <c r="AJ394" s="74"/>
      <c r="AK394" s="95" t="str">
        <f t="shared" si="104"/>
        <v/>
      </c>
      <c r="AL394" s="95"/>
      <c r="AM394" s="74" t="str">
        <f t="shared" si="93"/>
        <v/>
      </c>
      <c r="AN394" s="74"/>
      <c r="AO394" s="98" t="str">
        <f t="shared" si="105"/>
        <v/>
      </c>
      <c r="AP394" s="78"/>
      <c r="AQ394" s="74" t="str">
        <f t="shared" si="94"/>
        <v/>
      </c>
      <c r="AR394" s="74"/>
      <c r="AS394" s="74" t="str">
        <f t="shared" si="106"/>
        <v/>
      </c>
      <c r="AT394" s="74"/>
      <c r="AU394" s="74" t="str">
        <f t="shared" si="107"/>
        <v/>
      </c>
      <c r="AV394" s="74"/>
      <c r="AW394" s="74" t="str">
        <f t="shared" si="95"/>
        <v/>
      </c>
      <c r="AX394" s="74"/>
      <c r="AY394" s="74" t="str">
        <f t="shared" si="108"/>
        <v/>
      </c>
      <c r="AZ394" s="74"/>
      <c r="BA394" s="99" t="str">
        <f t="shared" si="96"/>
        <v/>
      </c>
      <c r="BB394" s="99"/>
      <c r="BC394" s="99"/>
      <c r="BD394" s="99" t="str">
        <f t="shared" si="97"/>
        <v/>
      </c>
      <c r="BE394" s="99"/>
      <c r="BF394" s="100"/>
    </row>
    <row r="395" spans="2:58" x14ac:dyDescent="0.25">
      <c r="B395" s="20"/>
      <c r="C395" s="73"/>
      <c r="D395" s="73"/>
      <c r="E395" s="73"/>
      <c r="F395" s="73"/>
      <c r="G395" s="47"/>
      <c r="H395" s="47"/>
      <c r="I395" s="74" t="str">
        <f t="shared" si="98"/>
        <v/>
      </c>
      <c r="J395" s="74"/>
      <c r="K395" s="75"/>
      <c r="L395" s="76"/>
      <c r="M395" s="77" t="str">
        <f t="shared" si="99"/>
        <v/>
      </c>
      <c r="N395" s="78"/>
      <c r="O395" s="75"/>
      <c r="P395" s="76"/>
      <c r="Q395" s="77" t="str">
        <f t="shared" si="100"/>
        <v/>
      </c>
      <c r="R395" s="78"/>
      <c r="S395" s="75"/>
      <c r="T395" s="76"/>
      <c r="U395" s="77" t="str">
        <f t="shared" si="101"/>
        <v/>
      </c>
      <c r="V395" s="78"/>
      <c r="W395" s="75"/>
      <c r="X395" s="76"/>
      <c r="Y395" s="77" t="str">
        <f t="shared" si="102"/>
        <v/>
      </c>
      <c r="Z395" s="78"/>
      <c r="AA395" s="74" t="str">
        <f t="shared" si="89"/>
        <v/>
      </c>
      <c r="AB395" s="74"/>
      <c r="AC395" s="74" t="str">
        <f t="shared" si="90"/>
        <v/>
      </c>
      <c r="AD395" s="74"/>
      <c r="AE395" s="74" t="str">
        <f t="shared" si="91"/>
        <v/>
      </c>
      <c r="AF395" s="74"/>
      <c r="AG395" s="42" t="str">
        <f t="shared" si="92"/>
        <v/>
      </c>
      <c r="AH395" s="43"/>
      <c r="AI395" s="74" t="str">
        <f t="shared" si="103"/>
        <v/>
      </c>
      <c r="AJ395" s="74"/>
      <c r="AK395" s="95" t="str">
        <f t="shared" si="104"/>
        <v/>
      </c>
      <c r="AL395" s="95"/>
      <c r="AM395" s="74" t="str">
        <f t="shared" si="93"/>
        <v/>
      </c>
      <c r="AN395" s="74"/>
      <c r="AO395" s="98" t="str">
        <f t="shared" si="105"/>
        <v/>
      </c>
      <c r="AP395" s="78"/>
      <c r="AQ395" s="74" t="str">
        <f t="shared" si="94"/>
        <v/>
      </c>
      <c r="AR395" s="74"/>
      <c r="AS395" s="74" t="str">
        <f t="shared" si="106"/>
        <v/>
      </c>
      <c r="AT395" s="74"/>
      <c r="AU395" s="74" t="str">
        <f t="shared" si="107"/>
        <v/>
      </c>
      <c r="AV395" s="74"/>
      <c r="AW395" s="74" t="str">
        <f t="shared" si="95"/>
        <v/>
      </c>
      <c r="AX395" s="74"/>
      <c r="AY395" s="74" t="str">
        <f t="shared" si="108"/>
        <v/>
      </c>
      <c r="AZ395" s="74"/>
      <c r="BA395" s="99" t="str">
        <f t="shared" si="96"/>
        <v/>
      </c>
      <c r="BB395" s="99"/>
      <c r="BC395" s="99"/>
      <c r="BD395" s="99" t="str">
        <f t="shared" si="97"/>
        <v/>
      </c>
      <c r="BE395" s="99"/>
      <c r="BF395" s="100"/>
    </row>
    <row r="396" spans="2:58" x14ac:dyDescent="0.25">
      <c r="B396" s="20"/>
      <c r="C396" s="73"/>
      <c r="D396" s="73"/>
      <c r="E396" s="73"/>
      <c r="F396" s="73"/>
      <c r="G396" s="47"/>
      <c r="H396" s="47"/>
      <c r="I396" s="74" t="str">
        <f t="shared" si="98"/>
        <v/>
      </c>
      <c r="J396" s="74"/>
      <c r="K396" s="75"/>
      <c r="L396" s="76"/>
      <c r="M396" s="77" t="str">
        <f t="shared" si="99"/>
        <v/>
      </c>
      <c r="N396" s="78"/>
      <c r="O396" s="75"/>
      <c r="P396" s="76"/>
      <c r="Q396" s="77" t="str">
        <f t="shared" si="100"/>
        <v/>
      </c>
      <c r="R396" s="78"/>
      <c r="S396" s="75"/>
      <c r="T396" s="76"/>
      <c r="U396" s="77" t="str">
        <f t="shared" si="101"/>
        <v/>
      </c>
      <c r="V396" s="78"/>
      <c r="W396" s="75"/>
      <c r="X396" s="76"/>
      <c r="Y396" s="77" t="str">
        <f t="shared" si="102"/>
        <v/>
      </c>
      <c r="Z396" s="78"/>
      <c r="AA396" s="74" t="str">
        <f t="shared" si="89"/>
        <v/>
      </c>
      <c r="AB396" s="74"/>
      <c r="AC396" s="74" t="str">
        <f t="shared" si="90"/>
        <v/>
      </c>
      <c r="AD396" s="74"/>
      <c r="AE396" s="74" t="str">
        <f t="shared" si="91"/>
        <v/>
      </c>
      <c r="AF396" s="74"/>
      <c r="AG396" s="42" t="str">
        <f t="shared" si="92"/>
        <v/>
      </c>
      <c r="AH396" s="43"/>
      <c r="AI396" s="74" t="str">
        <f t="shared" si="103"/>
        <v/>
      </c>
      <c r="AJ396" s="74"/>
      <c r="AK396" s="95" t="str">
        <f t="shared" si="104"/>
        <v/>
      </c>
      <c r="AL396" s="95"/>
      <c r="AM396" s="74" t="str">
        <f t="shared" si="93"/>
        <v/>
      </c>
      <c r="AN396" s="74"/>
      <c r="AO396" s="98" t="str">
        <f t="shared" si="105"/>
        <v/>
      </c>
      <c r="AP396" s="78"/>
      <c r="AQ396" s="74" t="str">
        <f t="shared" si="94"/>
        <v/>
      </c>
      <c r="AR396" s="74"/>
      <c r="AS396" s="74" t="str">
        <f t="shared" si="106"/>
        <v/>
      </c>
      <c r="AT396" s="74"/>
      <c r="AU396" s="74" t="str">
        <f t="shared" si="107"/>
        <v/>
      </c>
      <c r="AV396" s="74"/>
      <c r="AW396" s="74" t="str">
        <f t="shared" si="95"/>
        <v/>
      </c>
      <c r="AX396" s="74"/>
      <c r="AY396" s="74" t="str">
        <f t="shared" si="108"/>
        <v/>
      </c>
      <c r="AZ396" s="74"/>
      <c r="BA396" s="99" t="str">
        <f t="shared" si="96"/>
        <v/>
      </c>
      <c r="BB396" s="99"/>
      <c r="BC396" s="99"/>
      <c r="BD396" s="99" t="str">
        <f t="shared" si="97"/>
        <v/>
      </c>
      <c r="BE396" s="99"/>
      <c r="BF396" s="100"/>
    </row>
    <row r="397" spans="2:58" x14ac:dyDescent="0.25">
      <c r="B397" s="20"/>
      <c r="C397" s="73"/>
      <c r="D397" s="73"/>
      <c r="E397" s="73"/>
      <c r="F397" s="73"/>
      <c r="G397" s="47"/>
      <c r="H397" s="47"/>
      <c r="I397" s="74" t="str">
        <f t="shared" si="98"/>
        <v/>
      </c>
      <c r="J397" s="74"/>
      <c r="K397" s="75"/>
      <c r="L397" s="76"/>
      <c r="M397" s="77" t="str">
        <f t="shared" si="99"/>
        <v/>
      </c>
      <c r="N397" s="78"/>
      <c r="O397" s="75"/>
      <c r="P397" s="76"/>
      <c r="Q397" s="77" t="str">
        <f t="shared" si="100"/>
        <v/>
      </c>
      <c r="R397" s="78"/>
      <c r="S397" s="75"/>
      <c r="T397" s="76"/>
      <c r="U397" s="77" t="str">
        <f t="shared" si="101"/>
        <v/>
      </c>
      <c r="V397" s="78"/>
      <c r="W397" s="75"/>
      <c r="X397" s="76"/>
      <c r="Y397" s="77" t="str">
        <f t="shared" si="102"/>
        <v/>
      </c>
      <c r="Z397" s="78"/>
      <c r="AA397" s="74" t="str">
        <f t="shared" si="89"/>
        <v/>
      </c>
      <c r="AB397" s="74"/>
      <c r="AC397" s="74" t="str">
        <f t="shared" si="90"/>
        <v/>
      </c>
      <c r="AD397" s="74"/>
      <c r="AE397" s="74" t="str">
        <f t="shared" si="91"/>
        <v/>
      </c>
      <c r="AF397" s="74"/>
      <c r="AG397" s="42" t="str">
        <f t="shared" si="92"/>
        <v/>
      </c>
      <c r="AH397" s="43"/>
      <c r="AI397" s="74" t="str">
        <f t="shared" si="103"/>
        <v/>
      </c>
      <c r="AJ397" s="74"/>
      <c r="AK397" s="95" t="str">
        <f t="shared" si="104"/>
        <v/>
      </c>
      <c r="AL397" s="95"/>
      <c r="AM397" s="74" t="str">
        <f t="shared" si="93"/>
        <v/>
      </c>
      <c r="AN397" s="74"/>
      <c r="AO397" s="98" t="str">
        <f t="shared" si="105"/>
        <v/>
      </c>
      <c r="AP397" s="78"/>
      <c r="AQ397" s="74" t="str">
        <f t="shared" si="94"/>
        <v/>
      </c>
      <c r="AR397" s="74"/>
      <c r="AS397" s="74" t="str">
        <f t="shared" si="106"/>
        <v/>
      </c>
      <c r="AT397" s="74"/>
      <c r="AU397" s="74" t="str">
        <f t="shared" si="107"/>
        <v/>
      </c>
      <c r="AV397" s="74"/>
      <c r="AW397" s="74" t="str">
        <f t="shared" si="95"/>
        <v/>
      </c>
      <c r="AX397" s="74"/>
      <c r="AY397" s="74" t="str">
        <f t="shared" si="108"/>
        <v/>
      </c>
      <c r="AZ397" s="74"/>
      <c r="BA397" s="99" t="str">
        <f t="shared" si="96"/>
        <v/>
      </c>
      <c r="BB397" s="99"/>
      <c r="BC397" s="99"/>
      <c r="BD397" s="99" t="str">
        <f t="shared" si="97"/>
        <v/>
      </c>
      <c r="BE397" s="99"/>
      <c r="BF397" s="100"/>
    </row>
    <row r="398" spans="2:58" x14ac:dyDescent="0.25">
      <c r="B398" s="20"/>
      <c r="C398" s="73"/>
      <c r="D398" s="73"/>
      <c r="E398" s="73"/>
      <c r="F398" s="73"/>
      <c r="G398" s="47"/>
      <c r="H398" s="47"/>
      <c r="I398" s="74" t="str">
        <f t="shared" si="98"/>
        <v/>
      </c>
      <c r="J398" s="74"/>
      <c r="K398" s="75"/>
      <c r="L398" s="76"/>
      <c r="M398" s="77" t="str">
        <f t="shared" si="99"/>
        <v/>
      </c>
      <c r="N398" s="78"/>
      <c r="O398" s="75"/>
      <c r="P398" s="76"/>
      <c r="Q398" s="77" t="str">
        <f t="shared" si="100"/>
        <v/>
      </c>
      <c r="R398" s="78"/>
      <c r="S398" s="75"/>
      <c r="T398" s="76"/>
      <c r="U398" s="77" t="str">
        <f t="shared" si="101"/>
        <v/>
      </c>
      <c r="V398" s="78"/>
      <c r="W398" s="75"/>
      <c r="X398" s="76"/>
      <c r="Y398" s="77" t="str">
        <f t="shared" si="102"/>
        <v/>
      </c>
      <c r="Z398" s="78"/>
      <c r="AA398" s="74" t="str">
        <f t="shared" si="89"/>
        <v/>
      </c>
      <c r="AB398" s="74"/>
      <c r="AC398" s="74" t="str">
        <f t="shared" si="90"/>
        <v/>
      </c>
      <c r="AD398" s="74"/>
      <c r="AE398" s="74" t="str">
        <f t="shared" si="91"/>
        <v/>
      </c>
      <c r="AF398" s="74"/>
      <c r="AG398" s="42" t="str">
        <f t="shared" si="92"/>
        <v/>
      </c>
      <c r="AH398" s="43"/>
      <c r="AI398" s="74" t="str">
        <f t="shared" si="103"/>
        <v/>
      </c>
      <c r="AJ398" s="74"/>
      <c r="AK398" s="95" t="str">
        <f t="shared" si="104"/>
        <v/>
      </c>
      <c r="AL398" s="95"/>
      <c r="AM398" s="74" t="str">
        <f t="shared" si="93"/>
        <v/>
      </c>
      <c r="AN398" s="74"/>
      <c r="AO398" s="98" t="str">
        <f t="shared" si="105"/>
        <v/>
      </c>
      <c r="AP398" s="78"/>
      <c r="AQ398" s="74" t="str">
        <f t="shared" si="94"/>
        <v/>
      </c>
      <c r="AR398" s="74"/>
      <c r="AS398" s="74" t="str">
        <f t="shared" si="106"/>
        <v/>
      </c>
      <c r="AT398" s="74"/>
      <c r="AU398" s="74" t="str">
        <f t="shared" si="107"/>
        <v/>
      </c>
      <c r="AV398" s="74"/>
      <c r="AW398" s="74" t="str">
        <f t="shared" si="95"/>
        <v/>
      </c>
      <c r="AX398" s="74"/>
      <c r="AY398" s="74" t="str">
        <f t="shared" si="108"/>
        <v/>
      </c>
      <c r="AZ398" s="74"/>
      <c r="BA398" s="99" t="str">
        <f t="shared" si="96"/>
        <v/>
      </c>
      <c r="BB398" s="99"/>
      <c r="BC398" s="99"/>
      <c r="BD398" s="99" t="str">
        <f t="shared" si="97"/>
        <v/>
      </c>
      <c r="BE398" s="99"/>
      <c r="BF398" s="100"/>
    </row>
    <row r="399" spans="2:58" x14ac:dyDescent="0.25">
      <c r="B399" s="20"/>
      <c r="C399" s="73"/>
      <c r="D399" s="73"/>
      <c r="E399" s="73"/>
      <c r="F399" s="73"/>
      <c r="G399" s="47"/>
      <c r="H399" s="47"/>
      <c r="I399" s="74" t="str">
        <f t="shared" si="98"/>
        <v/>
      </c>
      <c r="J399" s="74"/>
      <c r="K399" s="75"/>
      <c r="L399" s="76"/>
      <c r="M399" s="77" t="str">
        <f t="shared" si="99"/>
        <v/>
      </c>
      <c r="N399" s="78"/>
      <c r="O399" s="75"/>
      <c r="P399" s="76"/>
      <c r="Q399" s="77" t="str">
        <f t="shared" si="100"/>
        <v/>
      </c>
      <c r="R399" s="78"/>
      <c r="S399" s="75"/>
      <c r="T399" s="76"/>
      <c r="U399" s="77" t="str">
        <f t="shared" si="101"/>
        <v/>
      </c>
      <c r="V399" s="78"/>
      <c r="W399" s="75"/>
      <c r="X399" s="76"/>
      <c r="Y399" s="77" t="str">
        <f t="shared" si="102"/>
        <v/>
      </c>
      <c r="Z399" s="78"/>
      <c r="AA399" s="74" t="str">
        <f t="shared" si="89"/>
        <v/>
      </c>
      <c r="AB399" s="74"/>
      <c r="AC399" s="74" t="str">
        <f t="shared" si="90"/>
        <v/>
      </c>
      <c r="AD399" s="74"/>
      <c r="AE399" s="74" t="str">
        <f t="shared" si="91"/>
        <v/>
      </c>
      <c r="AF399" s="74"/>
      <c r="AG399" s="42" t="str">
        <f t="shared" si="92"/>
        <v/>
      </c>
      <c r="AH399" s="43"/>
      <c r="AI399" s="74" t="str">
        <f t="shared" si="103"/>
        <v/>
      </c>
      <c r="AJ399" s="74"/>
      <c r="AK399" s="95" t="str">
        <f t="shared" si="104"/>
        <v/>
      </c>
      <c r="AL399" s="95"/>
      <c r="AM399" s="74" t="str">
        <f t="shared" si="93"/>
        <v/>
      </c>
      <c r="AN399" s="74"/>
      <c r="AO399" s="98" t="str">
        <f t="shared" si="105"/>
        <v/>
      </c>
      <c r="AP399" s="78"/>
      <c r="AQ399" s="74" t="str">
        <f t="shared" si="94"/>
        <v/>
      </c>
      <c r="AR399" s="74"/>
      <c r="AS399" s="74" t="str">
        <f t="shared" si="106"/>
        <v/>
      </c>
      <c r="AT399" s="74"/>
      <c r="AU399" s="74" t="str">
        <f t="shared" si="107"/>
        <v/>
      </c>
      <c r="AV399" s="74"/>
      <c r="AW399" s="74" t="str">
        <f t="shared" si="95"/>
        <v/>
      </c>
      <c r="AX399" s="74"/>
      <c r="AY399" s="74" t="str">
        <f t="shared" si="108"/>
        <v/>
      </c>
      <c r="AZ399" s="74"/>
      <c r="BA399" s="99" t="str">
        <f t="shared" si="96"/>
        <v/>
      </c>
      <c r="BB399" s="99"/>
      <c r="BC399" s="99"/>
      <c r="BD399" s="99" t="str">
        <f t="shared" si="97"/>
        <v/>
      </c>
      <c r="BE399" s="99"/>
      <c r="BF399" s="100"/>
    </row>
    <row r="400" spans="2:58" x14ac:dyDescent="0.25">
      <c r="B400" s="20"/>
      <c r="C400" s="73"/>
      <c r="D400" s="73"/>
      <c r="E400" s="73"/>
      <c r="F400" s="73"/>
      <c r="G400" s="47"/>
      <c r="H400" s="47"/>
      <c r="I400" s="74" t="str">
        <f t="shared" si="98"/>
        <v/>
      </c>
      <c r="J400" s="74"/>
      <c r="K400" s="75"/>
      <c r="L400" s="76"/>
      <c r="M400" s="77" t="str">
        <f t="shared" si="99"/>
        <v/>
      </c>
      <c r="N400" s="78"/>
      <c r="O400" s="75"/>
      <c r="P400" s="76"/>
      <c r="Q400" s="77" t="str">
        <f t="shared" si="100"/>
        <v/>
      </c>
      <c r="R400" s="78"/>
      <c r="S400" s="75"/>
      <c r="T400" s="76"/>
      <c r="U400" s="77" t="str">
        <f t="shared" si="101"/>
        <v/>
      </c>
      <c r="V400" s="78"/>
      <c r="W400" s="75"/>
      <c r="X400" s="76"/>
      <c r="Y400" s="77" t="str">
        <f t="shared" si="102"/>
        <v/>
      </c>
      <c r="Z400" s="78"/>
      <c r="AA400" s="74" t="str">
        <f t="shared" si="89"/>
        <v/>
      </c>
      <c r="AB400" s="74"/>
      <c r="AC400" s="74" t="str">
        <f t="shared" si="90"/>
        <v/>
      </c>
      <c r="AD400" s="74"/>
      <c r="AE400" s="74" t="str">
        <f t="shared" si="91"/>
        <v/>
      </c>
      <c r="AF400" s="74"/>
      <c r="AG400" s="42" t="str">
        <f t="shared" si="92"/>
        <v/>
      </c>
      <c r="AH400" s="43"/>
      <c r="AI400" s="74" t="str">
        <f t="shared" si="103"/>
        <v/>
      </c>
      <c r="AJ400" s="74"/>
      <c r="AK400" s="95" t="str">
        <f t="shared" si="104"/>
        <v/>
      </c>
      <c r="AL400" s="95"/>
      <c r="AM400" s="74" t="str">
        <f t="shared" si="93"/>
        <v/>
      </c>
      <c r="AN400" s="74"/>
      <c r="AO400" s="98" t="str">
        <f t="shared" si="105"/>
        <v/>
      </c>
      <c r="AP400" s="78"/>
      <c r="AQ400" s="74" t="str">
        <f t="shared" si="94"/>
        <v/>
      </c>
      <c r="AR400" s="74"/>
      <c r="AS400" s="74" t="str">
        <f t="shared" si="106"/>
        <v/>
      </c>
      <c r="AT400" s="74"/>
      <c r="AU400" s="74" t="str">
        <f t="shared" si="107"/>
        <v/>
      </c>
      <c r="AV400" s="74"/>
      <c r="AW400" s="74" t="str">
        <f t="shared" si="95"/>
        <v/>
      </c>
      <c r="AX400" s="74"/>
      <c r="AY400" s="74" t="str">
        <f t="shared" si="108"/>
        <v/>
      </c>
      <c r="AZ400" s="74"/>
      <c r="BA400" s="99" t="str">
        <f t="shared" si="96"/>
        <v/>
      </c>
      <c r="BB400" s="99"/>
      <c r="BC400" s="99"/>
      <c r="BD400" s="99" t="str">
        <f t="shared" si="97"/>
        <v/>
      </c>
      <c r="BE400" s="99"/>
      <c r="BF400" s="100"/>
    </row>
    <row r="401" spans="2:58" x14ac:dyDescent="0.25">
      <c r="B401" s="20"/>
      <c r="C401" s="73"/>
      <c r="D401" s="73"/>
      <c r="E401" s="73"/>
      <c r="F401" s="73"/>
      <c r="G401" s="47"/>
      <c r="H401" s="47"/>
      <c r="I401" s="74" t="str">
        <f t="shared" si="98"/>
        <v/>
      </c>
      <c r="J401" s="74"/>
      <c r="K401" s="75"/>
      <c r="L401" s="76"/>
      <c r="M401" s="77" t="str">
        <f t="shared" si="99"/>
        <v/>
      </c>
      <c r="N401" s="78"/>
      <c r="O401" s="75"/>
      <c r="P401" s="76"/>
      <c r="Q401" s="77" t="str">
        <f t="shared" si="100"/>
        <v/>
      </c>
      <c r="R401" s="78"/>
      <c r="S401" s="75"/>
      <c r="T401" s="76"/>
      <c r="U401" s="77" t="str">
        <f t="shared" si="101"/>
        <v/>
      </c>
      <c r="V401" s="78"/>
      <c r="W401" s="75"/>
      <c r="X401" s="76"/>
      <c r="Y401" s="77" t="str">
        <f t="shared" si="102"/>
        <v/>
      </c>
      <c r="Z401" s="78"/>
      <c r="AA401" s="74" t="str">
        <f t="shared" si="89"/>
        <v/>
      </c>
      <c r="AB401" s="74"/>
      <c r="AC401" s="74" t="str">
        <f t="shared" si="90"/>
        <v/>
      </c>
      <c r="AD401" s="74"/>
      <c r="AE401" s="74" t="str">
        <f t="shared" si="91"/>
        <v/>
      </c>
      <c r="AF401" s="74"/>
      <c r="AG401" s="42" t="str">
        <f t="shared" si="92"/>
        <v/>
      </c>
      <c r="AH401" s="43"/>
      <c r="AI401" s="74" t="str">
        <f t="shared" si="103"/>
        <v/>
      </c>
      <c r="AJ401" s="74"/>
      <c r="AK401" s="95" t="str">
        <f t="shared" si="104"/>
        <v/>
      </c>
      <c r="AL401" s="95"/>
      <c r="AM401" s="74" t="str">
        <f t="shared" si="93"/>
        <v/>
      </c>
      <c r="AN401" s="74"/>
      <c r="AO401" s="98" t="str">
        <f t="shared" si="105"/>
        <v/>
      </c>
      <c r="AP401" s="78"/>
      <c r="AQ401" s="74" t="str">
        <f t="shared" si="94"/>
        <v/>
      </c>
      <c r="AR401" s="74"/>
      <c r="AS401" s="74" t="str">
        <f t="shared" si="106"/>
        <v/>
      </c>
      <c r="AT401" s="74"/>
      <c r="AU401" s="74" t="str">
        <f t="shared" si="107"/>
        <v/>
      </c>
      <c r="AV401" s="74"/>
      <c r="AW401" s="74" t="str">
        <f t="shared" si="95"/>
        <v/>
      </c>
      <c r="AX401" s="74"/>
      <c r="AY401" s="74" t="str">
        <f t="shared" si="108"/>
        <v/>
      </c>
      <c r="AZ401" s="74"/>
      <c r="BA401" s="99" t="str">
        <f t="shared" si="96"/>
        <v/>
      </c>
      <c r="BB401" s="99"/>
      <c r="BC401" s="99"/>
      <c r="BD401" s="99" t="str">
        <f t="shared" si="97"/>
        <v/>
      </c>
      <c r="BE401" s="99"/>
      <c r="BF401" s="100"/>
    </row>
    <row r="402" spans="2:58" x14ac:dyDescent="0.25">
      <c r="B402" s="20"/>
      <c r="C402" s="73"/>
      <c r="D402" s="73"/>
      <c r="E402" s="73"/>
      <c r="F402" s="73"/>
      <c r="G402" s="47"/>
      <c r="H402" s="47"/>
      <c r="I402" s="74" t="str">
        <f t="shared" si="98"/>
        <v/>
      </c>
      <c r="J402" s="74"/>
      <c r="K402" s="75"/>
      <c r="L402" s="76"/>
      <c r="M402" s="77" t="str">
        <f t="shared" si="99"/>
        <v/>
      </c>
      <c r="N402" s="78"/>
      <c r="O402" s="75"/>
      <c r="P402" s="76"/>
      <c r="Q402" s="77" t="str">
        <f t="shared" si="100"/>
        <v/>
      </c>
      <c r="R402" s="78"/>
      <c r="S402" s="75"/>
      <c r="T402" s="76"/>
      <c r="U402" s="77" t="str">
        <f t="shared" si="101"/>
        <v/>
      </c>
      <c r="V402" s="78"/>
      <c r="W402" s="75"/>
      <c r="X402" s="76"/>
      <c r="Y402" s="77" t="str">
        <f t="shared" si="102"/>
        <v/>
      </c>
      <c r="Z402" s="78"/>
      <c r="AA402" s="74" t="str">
        <f t="shared" si="89"/>
        <v/>
      </c>
      <c r="AB402" s="74"/>
      <c r="AC402" s="74" t="str">
        <f t="shared" si="90"/>
        <v/>
      </c>
      <c r="AD402" s="74"/>
      <c r="AE402" s="74" t="str">
        <f t="shared" si="91"/>
        <v/>
      </c>
      <c r="AF402" s="74"/>
      <c r="AG402" s="42" t="str">
        <f t="shared" si="92"/>
        <v/>
      </c>
      <c r="AH402" s="43"/>
      <c r="AI402" s="74" t="str">
        <f t="shared" si="103"/>
        <v/>
      </c>
      <c r="AJ402" s="74"/>
      <c r="AK402" s="95" t="str">
        <f t="shared" si="104"/>
        <v/>
      </c>
      <c r="AL402" s="95"/>
      <c r="AM402" s="74" t="str">
        <f t="shared" si="93"/>
        <v/>
      </c>
      <c r="AN402" s="74"/>
      <c r="AO402" s="98" t="str">
        <f t="shared" si="105"/>
        <v/>
      </c>
      <c r="AP402" s="78"/>
      <c r="AQ402" s="74" t="str">
        <f t="shared" si="94"/>
        <v/>
      </c>
      <c r="AR402" s="74"/>
      <c r="AS402" s="74" t="str">
        <f t="shared" si="106"/>
        <v/>
      </c>
      <c r="AT402" s="74"/>
      <c r="AU402" s="74" t="str">
        <f t="shared" si="107"/>
        <v/>
      </c>
      <c r="AV402" s="74"/>
      <c r="AW402" s="74" t="str">
        <f t="shared" si="95"/>
        <v/>
      </c>
      <c r="AX402" s="74"/>
      <c r="AY402" s="74" t="str">
        <f t="shared" si="108"/>
        <v/>
      </c>
      <c r="AZ402" s="74"/>
      <c r="BA402" s="99" t="str">
        <f t="shared" si="96"/>
        <v/>
      </c>
      <c r="BB402" s="99"/>
      <c r="BC402" s="99"/>
      <c r="BD402" s="99" t="str">
        <f t="shared" si="97"/>
        <v/>
      </c>
      <c r="BE402" s="99"/>
      <c r="BF402" s="100"/>
    </row>
    <row r="403" spans="2:58" x14ac:dyDescent="0.25">
      <c r="B403" s="20"/>
      <c r="C403" s="73"/>
      <c r="D403" s="73"/>
      <c r="E403" s="73"/>
      <c r="F403" s="73"/>
      <c r="G403" s="47"/>
      <c r="H403" s="47"/>
      <c r="I403" s="74" t="str">
        <f t="shared" si="98"/>
        <v/>
      </c>
      <c r="J403" s="74"/>
      <c r="K403" s="75"/>
      <c r="L403" s="76"/>
      <c r="M403" s="77" t="str">
        <f t="shared" si="99"/>
        <v/>
      </c>
      <c r="N403" s="78"/>
      <c r="O403" s="75"/>
      <c r="P403" s="76"/>
      <c r="Q403" s="77" t="str">
        <f t="shared" si="100"/>
        <v/>
      </c>
      <c r="R403" s="78"/>
      <c r="S403" s="75"/>
      <c r="T403" s="76"/>
      <c r="U403" s="77" t="str">
        <f t="shared" si="101"/>
        <v/>
      </c>
      <c r="V403" s="78"/>
      <c r="W403" s="75"/>
      <c r="X403" s="76"/>
      <c r="Y403" s="77" t="str">
        <f t="shared" si="102"/>
        <v/>
      </c>
      <c r="Z403" s="78"/>
      <c r="AA403" s="74" t="str">
        <f t="shared" si="89"/>
        <v/>
      </c>
      <c r="AB403" s="74"/>
      <c r="AC403" s="74" t="str">
        <f t="shared" si="90"/>
        <v/>
      </c>
      <c r="AD403" s="74"/>
      <c r="AE403" s="74" t="str">
        <f t="shared" si="91"/>
        <v/>
      </c>
      <c r="AF403" s="74"/>
      <c r="AG403" s="42" t="str">
        <f t="shared" si="92"/>
        <v/>
      </c>
      <c r="AH403" s="43"/>
      <c r="AI403" s="74" t="str">
        <f t="shared" si="103"/>
        <v/>
      </c>
      <c r="AJ403" s="74"/>
      <c r="AK403" s="95" t="str">
        <f t="shared" si="104"/>
        <v/>
      </c>
      <c r="AL403" s="95"/>
      <c r="AM403" s="74" t="str">
        <f t="shared" si="93"/>
        <v/>
      </c>
      <c r="AN403" s="74"/>
      <c r="AO403" s="98" t="str">
        <f t="shared" si="105"/>
        <v/>
      </c>
      <c r="AP403" s="78"/>
      <c r="AQ403" s="74" t="str">
        <f t="shared" si="94"/>
        <v/>
      </c>
      <c r="AR403" s="74"/>
      <c r="AS403" s="74" t="str">
        <f t="shared" si="106"/>
        <v/>
      </c>
      <c r="AT403" s="74"/>
      <c r="AU403" s="74" t="str">
        <f t="shared" si="107"/>
        <v/>
      </c>
      <c r="AV403" s="74"/>
      <c r="AW403" s="74" t="str">
        <f t="shared" si="95"/>
        <v/>
      </c>
      <c r="AX403" s="74"/>
      <c r="AY403" s="74" t="str">
        <f t="shared" si="108"/>
        <v/>
      </c>
      <c r="AZ403" s="74"/>
      <c r="BA403" s="99" t="str">
        <f t="shared" si="96"/>
        <v/>
      </c>
      <c r="BB403" s="99"/>
      <c r="BC403" s="99"/>
      <c r="BD403" s="99" t="str">
        <f t="shared" si="97"/>
        <v/>
      </c>
      <c r="BE403" s="99"/>
      <c r="BF403" s="100"/>
    </row>
    <row r="404" spans="2:58" x14ac:dyDescent="0.25">
      <c r="B404" s="20"/>
      <c r="C404" s="73"/>
      <c r="D404" s="73"/>
      <c r="E404" s="73"/>
      <c r="F404" s="73"/>
      <c r="G404" s="47"/>
      <c r="H404" s="47"/>
      <c r="I404" s="74" t="str">
        <f t="shared" si="98"/>
        <v/>
      </c>
      <c r="J404" s="74"/>
      <c r="K404" s="75"/>
      <c r="L404" s="76"/>
      <c r="M404" s="77" t="str">
        <f t="shared" si="99"/>
        <v/>
      </c>
      <c r="N404" s="78"/>
      <c r="O404" s="75"/>
      <c r="P404" s="76"/>
      <c r="Q404" s="77" t="str">
        <f t="shared" si="100"/>
        <v/>
      </c>
      <c r="R404" s="78"/>
      <c r="S404" s="75"/>
      <c r="T404" s="76"/>
      <c r="U404" s="77" t="str">
        <f t="shared" si="101"/>
        <v/>
      </c>
      <c r="V404" s="78"/>
      <c r="W404" s="75"/>
      <c r="X404" s="76"/>
      <c r="Y404" s="77" t="str">
        <f t="shared" si="102"/>
        <v/>
      </c>
      <c r="Z404" s="78"/>
      <c r="AA404" s="74" t="str">
        <f t="shared" si="89"/>
        <v/>
      </c>
      <c r="AB404" s="74"/>
      <c r="AC404" s="74" t="str">
        <f t="shared" si="90"/>
        <v/>
      </c>
      <c r="AD404" s="74"/>
      <c r="AE404" s="74" t="str">
        <f t="shared" si="91"/>
        <v/>
      </c>
      <c r="AF404" s="74"/>
      <c r="AG404" s="42" t="str">
        <f t="shared" si="92"/>
        <v/>
      </c>
      <c r="AH404" s="43"/>
      <c r="AI404" s="74" t="str">
        <f t="shared" si="103"/>
        <v/>
      </c>
      <c r="AJ404" s="74"/>
      <c r="AK404" s="95" t="str">
        <f t="shared" si="104"/>
        <v/>
      </c>
      <c r="AL404" s="95"/>
      <c r="AM404" s="74" t="str">
        <f t="shared" si="93"/>
        <v/>
      </c>
      <c r="AN404" s="74"/>
      <c r="AO404" s="98" t="str">
        <f t="shared" si="105"/>
        <v/>
      </c>
      <c r="AP404" s="78"/>
      <c r="AQ404" s="74" t="str">
        <f t="shared" si="94"/>
        <v/>
      </c>
      <c r="AR404" s="74"/>
      <c r="AS404" s="74" t="str">
        <f t="shared" si="106"/>
        <v/>
      </c>
      <c r="AT404" s="74"/>
      <c r="AU404" s="74" t="str">
        <f t="shared" si="107"/>
        <v/>
      </c>
      <c r="AV404" s="74"/>
      <c r="AW404" s="74" t="str">
        <f t="shared" si="95"/>
        <v/>
      </c>
      <c r="AX404" s="74"/>
      <c r="AY404" s="74" t="str">
        <f t="shared" si="108"/>
        <v/>
      </c>
      <c r="AZ404" s="74"/>
      <c r="BA404" s="99" t="str">
        <f t="shared" si="96"/>
        <v/>
      </c>
      <c r="BB404" s="99"/>
      <c r="BC404" s="99"/>
      <c r="BD404" s="99" t="str">
        <f t="shared" si="97"/>
        <v/>
      </c>
      <c r="BE404" s="99"/>
      <c r="BF404" s="100"/>
    </row>
    <row r="405" spans="2:58" x14ac:dyDescent="0.25">
      <c r="B405" s="20"/>
      <c r="C405" s="73"/>
      <c r="D405" s="73"/>
      <c r="E405" s="73"/>
      <c r="F405" s="73"/>
      <c r="G405" s="47"/>
      <c r="H405" s="47"/>
      <c r="I405" s="74" t="str">
        <f t="shared" si="98"/>
        <v/>
      </c>
      <c r="J405" s="74"/>
      <c r="K405" s="75"/>
      <c r="L405" s="76"/>
      <c r="M405" s="77" t="str">
        <f t="shared" si="99"/>
        <v/>
      </c>
      <c r="N405" s="78"/>
      <c r="O405" s="75"/>
      <c r="P405" s="76"/>
      <c r="Q405" s="77" t="str">
        <f t="shared" si="100"/>
        <v/>
      </c>
      <c r="R405" s="78"/>
      <c r="S405" s="75"/>
      <c r="T405" s="76"/>
      <c r="U405" s="77" t="str">
        <f t="shared" si="101"/>
        <v/>
      </c>
      <c r="V405" s="78"/>
      <c r="W405" s="75"/>
      <c r="X405" s="76"/>
      <c r="Y405" s="77" t="str">
        <f t="shared" si="102"/>
        <v/>
      </c>
      <c r="Z405" s="78"/>
      <c r="AA405" s="74" t="str">
        <f t="shared" si="89"/>
        <v/>
      </c>
      <c r="AB405" s="74"/>
      <c r="AC405" s="74" t="str">
        <f t="shared" si="90"/>
        <v/>
      </c>
      <c r="AD405" s="74"/>
      <c r="AE405" s="74" t="str">
        <f t="shared" si="91"/>
        <v/>
      </c>
      <c r="AF405" s="74"/>
      <c r="AG405" s="42" t="str">
        <f t="shared" si="92"/>
        <v/>
      </c>
      <c r="AH405" s="43"/>
      <c r="AI405" s="74" t="str">
        <f t="shared" si="103"/>
        <v/>
      </c>
      <c r="AJ405" s="74"/>
      <c r="AK405" s="95" t="str">
        <f t="shared" si="104"/>
        <v/>
      </c>
      <c r="AL405" s="95"/>
      <c r="AM405" s="74" t="str">
        <f t="shared" si="93"/>
        <v/>
      </c>
      <c r="AN405" s="74"/>
      <c r="AO405" s="98" t="str">
        <f t="shared" si="105"/>
        <v/>
      </c>
      <c r="AP405" s="78"/>
      <c r="AQ405" s="74" t="str">
        <f t="shared" si="94"/>
        <v/>
      </c>
      <c r="AR405" s="74"/>
      <c r="AS405" s="74" t="str">
        <f t="shared" si="106"/>
        <v/>
      </c>
      <c r="AT405" s="74"/>
      <c r="AU405" s="74" t="str">
        <f t="shared" si="107"/>
        <v/>
      </c>
      <c r="AV405" s="74"/>
      <c r="AW405" s="74" t="str">
        <f t="shared" si="95"/>
        <v/>
      </c>
      <c r="AX405" s="74"/>
      <c r="AY405" s="74" t="str">
        <f t="shared" si="108"/>
        <v/>
      </c>
      <c r="AZ405" s="74"/>
      <c r="BA405" s="99" t="str">
        <f t="shared" si="96"/>
        <v/>
      </c>
      <c r="BB405" s="99"/>
      <c r="BC405" s="99"/>
      <c r="BD405" s="99" t="str">
        <f t="shared" si="97"/>
        <v/>
      </c>
      <c r="BE405" s="99"/>
      <c r="BF405" s="100"/>
    </row>
    <row r="406" spans="2:58" x14ac:dyDescent="0.25">
      <c r="B406" s="20"/>
      <c r="C406" s="73"/>
      <c r="D406" s="73"/>
      <c r="E406" s="73"/>
      <c r="F406" s="73"/>
      <c r="G406" s="47"/>
      <c r="H406" s="47"/>
      <c r="I406" s="74" t="str">
        <f t="shared" si="98"/>
        <v/>
      </c>
      <c r="J406" s="74"/>
      <c r="K406" s="75"/>
      <c r="L406" s="76"/>
      <c r="M406" s="77" t="str">
        <f t="shared" si="99"/>
        <v/>
      </c>
      <c r="N406" s="78"/>
      <c r="O406" s="75"/>
      <c r="P406" s="76"/>
      <c r="Q406" s="77" t="str">
        <f t="shared" si="100"/>
        <v/>
      </c>
      <c r="R406" s="78"/>
      <c r="S406" s="75"/>
      <c r="T406" s="76"/>
      <c r="U406" s="77" t="str">
        <f t="shared" si="101"/>
        <v/>
      </c>
      <c r="V406" s="78"/>
      <c r="W406" s="75"/>
      <c r="X406" s="76"/>
      <c r="Y406" s="77" t="str">
        <f t="shared" si="102"/>
        <v/>
      </c>
      <c r="Z406" s="78"/>
      <c r="AA406" s="74" t="str">
        <f t="shared" si="89"/>
        <v/>
      </c>
      <c r="AB406" s="74"/>
      <c r="AC406" s="74" t="str">
        <f t="shared" si="90"/>
        <v/>
      </c>
      <c r="AD406" s="74"/>
      <c r="AE406" s="74" t="str">
        <f t="shared" si="91"/>
        <v/>
      </c>
      <c r="AF406" s="74"/>
      <c r="AG406" s="42" t="str">
        <f t="shared" si="92"/>
        <v/>
      </c>
      <c r="AH406" s="43"/>
      <c r="AI406" s="74" t="str">
        <f t="shared" si="103"/>
        <v/>
      </c>
      <c r="AJ406" s="74"/>
      <c r="AK406" s="95" t="str">
        <f t="shared" si="104"/>
        <v/>
      </c>
      <c r="AL406" s="95"/>
      <c r="AM406" s="74" t="str">
        <f t="shared" si="93"/>
        <v/>
      </c>
      <c r="AN406" s="74"/>
      <c r="AO406" s="98" t="str">
        <f t="shared" si="105"/>
        <v/>
      </c>
      <c r="AP406" s="78"/>
      <c r="AQ406" s="74" t="str">
        <f t="shared" si="94"/>
        <v/>
      </c>
      <c r="AR406" s="74"/>
      <c r="AS406" s="74" t="str">
        <f t="shared" si="106"/>
        <v/>
      </c>
      <c r="AT406" s="74"/>
      <c r="AU406" s="74" t="str">
        <f t="shared" si="107"/>
        <v/>
      </c>
      <c r="AV406" s="74"/>
      <c r="AW406" s="74" t="str">
        <f t="shared" si="95"/>
        <v/>
      </c>
      <c r="AX406" s="74"/>
      <c r="AY406" s="74" t="str">
        <f t="shared" si="108"/>
        <v/>
      </c>
      <c r="AZ406" s="74"/>
      <c r="BA406" s="99" t="str">
        <f t="shared" si="96"/>
        <v/>
      </c>
      <c r="BB406" s="99"/>
      <c r="BC406" s="99"/>
      <c r="BD406" s="99" t="str">
        <f t="shared" si="97"/>
        <v/>
      </c>
      <c r="BE406" s="99"/>
      <c r="BF406" s="100"/>
    </row>
    <row r="407" spans="2:58" x14ac:dyDescent="0.25">
      <c r="B407" s="20"/>
      <c r="C407" s="73"/>
      <c r="D407" s="73"/>
      <c r="E407" s="73"/>
      <c r="F407" s="73"/>
      <c r="G407" s="47"/>
      <c r="H407" s="47"/>
      <c r="I407" s="74" t="str">
        <f t="shared" si="98"/>
        <v/>
      </c>
      <c r="J407" s="74"/>
      <c r="K407" s="75"/>
      <c r="L407" s="76"/>
      <c r="M407" s="77" t="str">
        <f t="shared" si="99"/>
        <v/>
      </c>
      <c r="N407" s="78"/>
      <c r="O407" s="75"/>
      <c r="P407" s="76"/>
      <c r="Q407" s="77" t="str">
        <f t="shared" si="100"/>
        <v/>
      </c>
      <c r="R407" s="78"/>
      <c r="S407" s="75"/>
      <c r="T407" s="76"/>
      <c r="U407" s="77" t="str">
        <f t="shared" si="101"/>
        <v/>
      </c>
      <c r="V407" s="78"/>
      <c r="W407" s="75"/>
      <c r="X407" s="76"/>
      <c r="Y407" s="77" t="str">
        <f t="shared" si="102"/>
        <v/>
      </c>
      <c r="Z407" s="78"/>
      <c r="AA407" s="74" t="str">
        <f t="shared" si="89"/>
        <v/>
      </c>
      <c r="AB407" s="74"/>
      <c r="AC407" s="74" t="str">
        <f t="shared" si="90"/>
        <v/>
      </c>
      <c r="AD407" s="74"/>
      <c r="AE407" s="74" t="str">
        <f t="shared" si="91"/>
        <v/>
      </c>
      <c r="AF407" s="74"/>
      <c r="AG407" s="42" t="str">
        <f t="shared" si="92"/>
        <v/>
      </c>
      <c r="AH407" s="43"/>
      <c r="AI407" s="74" t="str">
        <f t="shared" si="103"/>
        <v/>
      </c>
      <c r="AJ407" s="74"/>
      <c r="AK407" s="95" t="str">
        <f t="shared" si="104"/>
        <v/>
      </c>
      <c r="AL407" s="95"/>
      <c r="AM407" s="74" t="str">
        <f t="shared" si="93"/>
        <v/>
      </c>
      <c r="AN407" s="74"/>
      <c r="AO407" s="98" t="str">
        <f t="shared" si="105"/>
        <v/>
      </c>
      <c r="AP407" s="78"/>
      <c r="AQ407" s="74" t="str">
        <f t="shared" si="94"/>
        <v/>
      </c>
      <c r="AR407" s="74"/>
      <c r="AS407" s="74" t="str">
        <f t="shared" si="106"/>
        <v/>
      </c>
      <c r="AT407" s="74"/>
      <c r="AU407" s="74" t="str">
        <f t="shared" si="107"/>
        <v/>
      </c>
      <c r="AV407" s="74"/>
      <c r="AW407" s="74" t="str">
        <f t="shared" si="95"/>
        <v/>
      </c>
      <c r="AX407" s="74"/>
      <c r="AY407" s="74" t="str">
        <f t="shared" si="108"/>
        <v/>
      </c>
      <c r="AZ407" s="74"/>
      <c r="BA407" s="99" t="str">
        <f t="shared" si="96"/>
        <v/>
      </c>
      <c r="BB407" s="99"/>
      <c r="BC407" s="99"/>
      <c r="BD407" s="99" t="str">
        <f t="shared" si="97"/>
        <v/>
      </c>
      <c r="BE407" s="99"/>
      <c r="BF407" s="100"/>
    </row>
    <row r="408" spans="2:58" x14ac:dyDescent="0.25">
      <c r="B408" s="20"/>
      <c r="C408" s="73"/>
      <c r="D408" s="73"/>
      <c r="E408" s="73"/>
      <c r="F408" s="73"/>
      <c r="G408" s="47"/>
      <c r="H408" s="47"/>
      <c r="I408" s="74" t="str">
        <f t="shared" si="98"/>
        <v/>
      </c>
      <c r="J408" s="74"/>
      <c r="K408" s="75"/>
      <c r="L408" s="76"/>
      <c r="M408" s="77" t="str">
        <f t="shared" si="99"/>
        <v/>
      </c>
      <c r="N408" s="78"/>
      <c r="O408" s="75"/>
      <c r="P408" s="76"/>
      <c r="Q408" s="77" t="str">
        <f t="shared" si="100"/>
        <v/>
      </c>
      <c r="R408" s="78"/>
      <c r="S408" s="75"/>
      <c r="T408" s="76"/>
      <c r="U408" s="77" t="str">
        <f t="shared" si="101"/>
        <v/>
      </c>
      <c r="V408" s="78"/>
      <c r="W408" s="75"/>
      <c r="X408" s="76"/>
      <c r="Y408" s="77" t="str">
        <f t="shared" si="102"/>
        <v/>
      </c>
      <c r="Z408" s="78"/>
      <c r="AA408" s="74" t="str">
        <f t="shared" si="89"/>
        <v/>
      </c>
      <c r="AB408" s="74"/>
      <c r="AC408" s="74" t="str">
        <f t="shared" si="90"/>
        <v/>
      </c>
      <c r="AD408" s="74"/>
      <c r="AE408" s="74" t="str">
        <f t="shared" si="91"/>
        <v/>
      </c>
      <c r="AF408" s="74"/>
      <c r="AG408" s="42" t="str">
        <f t="shared" si="92"/>
        <v/>
      </c>
      <c r="AH408" s="43"/>
      <c r="AI408" s="74" t="str">
        <f t="shared" si="103"/>
        <v/>
      </c>
      <c r="AJ408" s="74"/>
      <c r="AK408" s="95" t="str">
        <f t="shared" si="104"/>
        <v/>
      </c>
      <c r="AL408" s="95"/>
      <c r="AM408" s="74" t="str">
        <f t="shared" si="93"/>
        <v/>
      </c>
      <c r="AN408" s="74"/>
      <c r="AO408" s="98" t="str">
        <f t="shared" si="105"/>
        <v/>
      </c>
      <c r="AP408" s="78"/>
      <c r="AQ408" s="74" t="str">
        <f t="shared" si="94"/>
        <v/>
      </c>
      <c r="AR408" s="74"/>
      <c r="AS408" s="74" t="str">
        <f t="shared" si="106"/>
        <v/>
      </c>
      <c r="AT408" s="74"/>
      <c r="AU408" s="74" t="str">
        <f t="shared" si="107"/>
        <v/>
      </c>
      <c r="AV408" s="74"/>
      <c r="AW408" s="74" t="str">
        <f t="shared" si="95"/>
        <v/>
      </c>
      <c r="AX408" s="74"/>
      <c r="AY408" s="74" t="str">
        <f t="shared" si="108"/>
        <v/>
      </c>
      <c r="AZ408" s="74"/>
      <c r="BA408" s="99" t="str">
        <f t="shared" si="96"/>
        <v/>
      </c>
      <c r="BB408" s="99"/>
      <c r="BC408" s="99"/>
      <c r="BD408" s="99" t="str">
        <f t="shared" si="97"/>
        <v/>
      </c>
      <c r="BE408" s="99"/>
      <c r="BF408" s="100"/>
    </row>
    <row r="409" spans="2:58" x14ac:dyDescent="0.25">
      <c r="B409" s="20"/>
      <c r="C409" s="73"/>
      <c r="D409" s="73"/>
      <c r="E409" s="73"/>
      <c r="F409" s="73"/>
      <c r="G409" s="47"/>
      <c r="H409" s="47"/>
      <c r="I409" s="74" t="str">
        <f t="shared" si="98"/>
        <v/>
      </c>
      <c r="J409" s="74"/>
      <c r="K409" s="75"/>
      <c r="L409" s="76"/>
      <c r="M409" s="77" t="str">
        <f t="shared" si="99"/>
        <v/>
      </c>
      <c r="N409" s="78"/>
      <c r="O409" s="75"/>
      <c r="P409" s="76"/>
      <c r="Q409" s="77" t="str">
        <f t="shared" si="100"/>
        <v/>
      </c>
      <c r="R409" s="78"/>
      <c r="S409" s="75"/>
      <c r="T409" s="76"/>
      <c r="U409" s="77" t="str">
        <f t="shared" si="101"/>
        <v/>
      </c>
      <c r="V409" s="78"/>
      <c r="W409" s="75"/>
      <c r="X409" s="76"/>
      <c r="Y409" s="77" t="str">
        <f t="shared" si="102"/>
        <v/>
      </c>
      <c r="Z409" s="78"/>
      <c r="AA409" s="74" t="str">
        <f t="shared" si="89"/>
        <v/>
      </c>
      <c r="AB409" s="74"/>
      <c r="AC409" s="74" t="str">
        <f t="shared" si="90"/>
        <v/>
      </c>
      <c r="AD409" s="74"/>
      <c r="AE409" s="74" t="str">
        <f t="shared" si="91"/>
        <v/>
      </c>
      <c r="AF409" s="74"/>
      <c r="AG409" s="42" t="str">
        <f t="shared" si="92"/>
        <v/>
      </c>
      <c r="AH409" s="43"/>
      <c r="AI409" s="74" t="str">
        <f t="shared" si="103"/>
        <v/>
      </c>
      <c r="AJ409" s="74"/>
      <c r="AK409" s="95" t="str">
        <f t="shared" si="104"/>
        <v/>
      </c>
      <c r="AL409" s="95"/>
      <c r="AM409" s="74" t="str">
        <f t="shared" si="93"/>
        <v/>
      </c>
      <c r="AN409" s="74"/>
      <c r="AO409" s="98" t="str">
        <f t="shared" si="105"/>
        <v/>
      </c>
      <c r="AP409" s="78"/>
      <c r="AQ409" s="74" t="str">
        <f t="shared" si="94"/>
        <v/>
      </c>
      <c r="AR409" s="74"/>
      <c r="AS409" s="74" t="str">
        <f t="shared" si="106"/>
        <v/>
      </c>
      <c r="AT409" s="74"/>
      <c r="AU409" s="74" t="str">
        <f t="shared" si="107"/>
        <v/>
      </c>
      <c r="AV409" s="74"/>
      <c r="AW409" s="74" t="str">
        <f t="shared" si="95"/>
        <v/>
      </c>
      <c r="AX409" s="74"/>
      <c r="AY409" s="74" t="str">
        <f t="shared" si="108"/>
        <v/>
      </c>
      <c r="AZ409" s="74"/>
      <c r="BA409" s="99" t="str">
        <f t="shared" si="96"/>
        <v/>
      </c>
      <c r="BB409" s="99"/>
      <c r="BC409" s="99"/>
      <c r="BD409" s="99" t="str">
        <f t="shared" si="97"/>
        <v/>
      </c>
      <c r="BE409" s="99"/>
      <c r="BF409" s="100"/>
    </row>
    <row r="410" spans="2:58" x14ac:dyDescent="0.25">
      <c r="B410" s="20"/>
      <c r="C410" s="73"/>
      <c r="D410" s="73"/>
      <c r="E410" s="73"/>
      <c r="F410" s="73"/>
      <c r="G410" s="47"/>
      <c r="H410" s="47"/>
      <c r="I410" s="74" t="str">
        <f t="shared" si="98"/>
        <v/>
      </c>
      <c r="J410" s="74"/>
      <c r="K410" s="75"/>
      <c r="L410" s="76"/>
      <c r="M410" s="77" t="str">
        <f t="shared" si="99"/>
        <v/>
      </c>
      <c r="N410" s="78"/>
      <c r="O410" s="75"/>
      <c r="P410" s="76"/>
      <c r="Q410" s="77" t="str">
        <f t="shared" si="100"/>
        <v/>
      </c>
      <c r="R410" s="78"/>
      <c r="S410" s="75"/>
      <c r="T410" s="76"/>
      <c r="U410" s="77" t="str">
        <f t="shared" si="101"/>
        <v/>
      </c>
      <c r="V410" s="78"/>
      <c r="W410" s="75"/>
      <c r="X410" s="76"/>
      <c r="Y410" s="77" t="str">
        <f t="shared" si="102"/>
        <v/>
      </c>
      <c r="Z410" s="78"/>
      <c r="AA410" s="74" t="str">
        <f t="shared" si="89"/>
        <v/>
      </c>
      <c r="AB410" s="74"/>
      <c r="AC410" s="74" t="str">
        <f t="shared" si="90"/>
        <v/>
      </c>
      <c r="AD410" s="74"/>
      <c r="AE410" s="74" t="str">
        <f t="shared" si="91"/>
        <v/>
      </c>
      <c r="AF410" s="74"/>
      <c r="AG410" s="42" t="str">
        <f t="shared" si="92"/>
        <v/>
      </c>
      <c r="AH410" s="43"/>
      <c r="AI410" s="74" t="str">
        <f t="shared" si="103"/>
        <v/>
      </c>
      <c r="AJ410" s="74"/>
      <c r="AK410" s="95" t="str">
        <f t="shared" si="104"/>
        <v/>
      </c>
      <c r="AL410" s="95"/>
      <c r="AM410" s="74" t="str">
        <f t="shared" si="93"/>
        <v/>
      </c>
      <c r="AN410" s="74"/>
      <c r="AO410" s="98" t="str">
        <f t="shared" si="105"/>
        <v/>
      </c>
      <c r="AP410" s="78"/>
      <c r="AQ410" s="74" t="str">
        <f t="shared" si="94"/>
        <v/>
      </c>
      <c r="AR410" s="74"/>
      <c r="AS410" s="74" t="str">
        <f t="shared" si="106"/>
        <v/>
      </c>
      <c r="AT410" s="74"/>
      <c r="AU410" s="74" t="str">
        <f t="shared" si="107"/>
        <v/>
      </c>
      <c r="AV410" s="74"/>
      <c r="AW410" s="74" t="str">
        <f t="shared" si="95"/>
        <v/>
      </c>
      <c r="AX410" s="74"/>
      <c r="AY410" s="74" t="str">
        <f t="shared" si="108"/>
        <v/>
      </c>
      <c r="AZ410" s="74"/>
      <c r="BA410" s="99" t="str">
        <f t="shared" si="96"/>
        <v/>
      </c>
      <c r="BB410" s="99"/>
      <c r="BC410" s="99"/>
      <c r="BD410" s="99" t="str">
        <f t="shared" si="97"/>
        <v/>
      </c>
      <c r="BE410" s="99"/>
      <c r="BF410" s="100"/>
    </row>
    <row r="411" spans="2:58" x14ac:dyDescent="0.25">
      <c r="B411" s="20"/>
      <c r="C411" s="73"/>
      <c r="D411" s="73"/>
      <c r="E411" s="73"/>
      <c r="F411" s="73"/>
      <c r="G411" s="47"/>
      <c r="H411" s="47"/>
      <c r="I411" s="74" t="str">
        <f t="shared" si="98"/>
        <v/>
      </c>
      <c r="J411" s="74"/>
      <c r="K411" s="75"/>
      <c r="L411" s="76"/>
      <c r="M411" s="77" t="str">
        <f t="shared" si="99"/>
        <v/>
      </c>
      <c r="N411" s="78"/>
      <c r="O411" s="75"/>
      <c r="P411" s="76"/>
      <c r="Q411" s="77" t="str">
        <f t="shared" si="100"/>
        <v/>
      </c>
      <c r="R411" s="78"/>
      <c r="S411" s="75"/>
      <c r="T411" s="76"/>
      <c r="U411" s="77" t="str">
        <f t="shared" si="101"/>
        <v/>
      </c>
      <c r="V411" s="78"/>
      <c r="W411" s="75"/>
      <c r="X411" s="76"/>
      <c r="Y411" s="77" t="str">
        <f t="shared" si="102"/>
        <v/>
      </c>
      <c r="Z411" s="78"/>
      <c r="AA411" s="74" t="str">
        <f t="shared" si="89"/>
        <v/>
      </c>
      <c r="AB411" s="74"/>
      <c r="AC411" s="74" t="str">
        <f t="shared" si="90"/>
        <v/>
      </c>
      <c r="AD411" s="74"/>
      <c r="AE411" s="74" t="str">
        <f t="shared" si="91"/>
        <v/>
      </c>
      <c r="AF411" s="74"/>
      <c r="AG411" s="42" t="str">
        <f t="shared" si="92"/>
        <v/>
      </c>
      <c r="AH411" s="43"/>
      <c r="AI411" s="74" t="str">
        <f t="shared" si="103"/>
        <v/>
      </c>
      <c r="AJ411" s="74"/>
      <c r="AK411" s="95" t="str">
        <f t="shared" si="104"/>
        <v/>
      </c>
      <c r="AL411" s="95"/>
      <c r="AM411" s="74" t="str">
        <f t="shared" si="93"/>
        <v/>
      </c>
      <c r="AN411" s="74"/>
      <c r="AO411" s="98" t="str">
        <f t="shared" si="105"/>
        <v/>
      </c>
      <c r="AP411" s="78"/>
      <c r="AQ411" s="74" t="str">
        <f t="shared" si="94"/>
        <v/>
      </c>
      <c r="AR411" s="74"/>
      <c r="AS411" s="74" t="str">
        <f t="shared" si="106"/>
        <v/>
      </c>
      <c r="AT411" s="74"/>
      <c r="AU411" s="74" t="str">
        <f t="shared" si="107"/>
        <v/>
      </c>
      <c r="AV411" s="74"/>
      <c r="AW411" s="74" t="str">
        <f t="shared" si="95"/>
        <v/>
      </c>
      <c r="AX411" s="74"/>
      <c r="AY411" s="74" t="str">
        <f t="shared" si="108"/>
        <v/>
      </c>
      <c r="AZ411" s="74"/>
      <c r="BA411" s="99" t="str">
        <f t="shared" si="96"/>
        <v/>
      </c>
      <c r="BB411" s="99"/>
      <c r="BC411" s="99"/>
      <c r="BD411" s="99" t="str">
        <f t="shared" si="97"/>
        <v/>
      </c>
      <c r="BE411" s="99"/>
      <c r="BF411" s="100"/>
    </row>
    <row r="412" spans="2:58" x14ac:dyDescent="0.25">
      <c r="B412" s="20"/>
      <c r="C412" s="73"/>
      <c r="D412" s="73"/>
      <c r="E412" s="73"/>
      <c r="F412" s="73"/>
      <c r="G412" s="47"/>
      <c r="H412" s="47"/>
      <c r="I412" s="74" t="str">
        <f t="shared" si="98"/>
        <v/>
      </c>
      <c r="J412" s="74"/>
      <c r="K412" s="75"/>
      <c r="L412" s="76"/>
      <c r="M412" s="77" t="str">
        <f t="shared" si="99"/>
        <v/>
      </c>
      <c r="N412" s="78"/>
      <c r="O412" s="75"/>
      <c r="P412" s="76"/>
      <c r="Q412" s="77" t="str">
        <f t="shared" si="100"/>
        <v/>
      </c>
      <c r="R412" s="78"/>
      <c r="S412" s="75"/>
      <c r="T412" s="76"/>
      <c r="U412" s="77" t="str">
        <f t="shared" si="101"/>
        <v/>
      </c>
      <c r="V412" s="78"/>
      <c r="W412" s="75"/>
      <c r="X412" s="76"/>
      <c r="Y412" s="77" t="str">
        <f t="shared" si="102"/>
        <v/>
      </c>
      <c r="Z412" s="78"/>
      <c r="AA412" s="74" t="str">
        <f t="shared" si="89"/>
        <v/>
      </c>
      <c r="AB412" s="74"/>
      <c r="AC412" s="74" t="str">
        <f t="shared" si="90"/>
        <v/>
      </c>
      <c r="AD412" s="74"/>
      <c r="AE412" s="74" t="str">
        <f t="shared" si="91"/>
        <v/>
      </c>
      <c r="AF412" s="74"/>
      <c r="AG412" s="42" t="str">
        <f t="shared" si="92"/>
        <v/>
      </c>
      <c r="AH412" s="43"/>
      <c r="AI412" s="74" t="str">
        <f t="shared" si="103"/>
        <v/>
      </c>
      <c r="AJ412" s="74"/>
      <c r="AK412" s="95" t="str">
        <f t="shared" si="104"/>
        <v/>
      </c>
      <c r="AL412" s="95"/>
      <c r="AM412" s="74" t="str">
        <f t="shared" si="93"/>
        <v/>
      </c>
      <c r="AN412" s="74"/>
      <c r="AO412" s="98" t="str">
        <f t="shared" si="105"/>
        <v/>
      </c>
      <c r="AP412" s="78"/>
      <c r="AQ412" s="74" t="str">
        <f t="shared" si="94"/>
        <v/>
      </c>
      <c r="AR412" s="74"/>
      <c r="AS412" s="74" t="str">
        <f t="shared" si="106"/>
        <v/>
      </c>
      <c r="AT412" s="74"/>
      <c r="AU412" s="74" t="str">
        <f t="shared" si="107"/>
        <v/>
      </c>
      <c r="AV412" s="74"/>
      <c r="AW412" s="74" t="str">
        <f t="shared" si="95"/>
        <v/>
      </c>
      <c r="AX412" s="74"/>
      <c r="AY412" s="74" t="str">
        <f t="shared" si="108"/>
        <v/>
      </c>
      <c r="AZ412" s="74"/>
      <c r="BA412" s="99" t="str">
        <f t="shared" si="96"/>
        <v/>
      </c>
      <c r="BB412" s="99"/>
      <c r="BC412" s="99"/>
      <c r="BD412" s="99" t="str">
        <f t="shared" si="97"/>
        <v/>
      </c>
      <c r="BE412" s="99"/>
      <c r="BF412" s="100"/>
    </row>
    <row r="413" spans="2:58" x14ac:dyDescent="0.25">
      <c r="B413" s="20"/>
      <c r="C413" s="73"/>
      <c r="D413" s="73"/>
      <c r="E413" s="73"/>
      <c r="F413" s="73"/>
      <c r="G413" s="47"/>
      <c r="H413" s="47"/>
      <c r="I413" s="74" t="str">
        <f t="shared" si="98"/>
        <v/>
      </c>
      <c r="J413" s="74"/>
      <c r="K413" s="75"/>
      <c r="L413" s="76"/>
      <c r="M413" s="77" t="str">
        <f t="shared" si="99"/>
        <v/>
      </c>
      <c r="N413" s="78"/>
      <c r="O413" s="75"/>
      <c r="P413" s="76"/>
      <c r="Q413" s="77" t="str">
        <f t="shared" si="100"/>
        <v/>
      </c>
      <c r="R413" s="78"/>
      <c r="S413" s="75"/>
      <c r="T413" s="76"/>
      <c r="U413" s="77" t="str">
        <f t="shared" si="101"/>
        <v/>
      </c>
      <c r="V413" s="78"/>
      <c r="W413" s="75"/>
      <c r="X413" s="76"/>
      <c r="Y413" s="77" t="str">
        <f t="shared" si="102"/>
        <v/>
      </c>
      <c r="Z413" s="78"/>
      <c r="AA413" s="74" t="str">
        <f t="shared" si="89"/>
        <v/>
      </c>
      <c r="AB413" s="74"/>
      <c r="AC413" s="74" t="str">
        <f t="shared" si="90"/>
        <v/>
      </c>
      <c r="AD413" s="74"/>
      <c r="AE413" s="74" t="str">
        <f t="shared" si="91"/>
        <v/>
      </c>
      <c r="AF413" s="74"/>
      <c r="AG413" s="42" t="str">
        <f t="shared" si="92"/>
        <v/>
      </c>
      <c r="AH413" s="43"/>
      <c r="AI413" s="74" t="str">
        <f t="shared" si="103"/>
        <v/>
      </c>
      <c r="AJ413" s="74"/>
      <c r="AK413" s="95" t="str">
        <f t="shared" si="104"/>
        <v/>
      </c>
      <c r="AL413" s="95"/>
      <c r="AM413" s="74" t="str">
        <f t="shared" si="93"/>
        <v/>
      </c>
      <c r="AN413" s="74"/>
      <c r="AO413" s="98" t="str">
        <f t="shared" si="105"/>
        <v/>
      </c>
      <c r="AP413" s="78"/>
      <c r="AQ413" s="74" t="str">
        <f t="shared" si="94"/>
        <v/>
      </c>
      <c r="AR413" s="74"/>
      <c r="AS413" s="74" t="str">
        <f t="shared" si="106"/>
        <v/>
      </c>
      <c r="AT413" s="74"/>
      <c r="AU413" s="74" t="str">
        <f t="shared" si="107"/>
        <v/>
      </c>
      <c r="AV413" s="74"/>
      <c r="AW413" s="74" t="str">
        <f t="shared" si="95"/>
        <v/>
      </c>
      <c r="AX413" s="74"/>
      <c r="AY413" s="74" t="str">
        <f t="shared" si="108"/>
        <v/>
      </c>
      <c r="AZ413" s="74"/>
      <c r="BA413" s="99" t="str">
        <f t="shared" si="96"/>
        <v/>
      </c>
      <c r="BB413" s="99"/>
      <c r="BC413" s="99"/>
      <c r="BD413" s="99" t="str">
        <f t="shared" si="97"/>
        <v/>
      </c>
      <c r="BE413" s="99"/>
      <c r="BF413" s="100"/>
    </row>
    <row r="414" spans="2:58" x14ac:dyDescent="0.25">
      <c r="B414" s="20"/>
      <c r="C414" s="73"/>
      <c r="D414" s="73"/>
      <c r="E414" s="73"/>
      <c r="F414" s="73"/>
      <c r="G414" s="47"/>
      <c r="H414" s="47"/>
      <c r="I414" s="74" t="str">
        <f t="shared" si="98"/>
        <v/>
      </c>
      <c r="J414" s="74"/>
      <c r="K414" s="75"/>
      <c r="L414" s="76"/>
      <c r="M414" s="77" t="str">
        <f t="shared" si="99"/>
        <v/>
      </c>
      <c r="N414" s="78"/>
      <c r="O414" s="75"/>
      <c r="P414" s="76"/>
      <c r="Q414" s="77" t="str">
        <f t="shared" si="100"/>
        <v/>
      </c>
      <c r="R414" s="78"/>
      <c r="S414" s="75"/>
      <c r="T414" s="76"/>
      <c r="U414" s="77" t="str">
        <f t="shared" si="101"/>
        <v/>
      </c>
      <c r="V414" s="78"/>
      <c r="W414" s="75"/>
      <c r="X414" s="76"/>
      <c r="Y414" s="77" t="str">
        <f t="shared" si="102"/>
        <v/>
      </c>
      <c r="Z414" s="78"/>
      <c r="AA414" s="74" t="str">
        <f t="shared" si="89"/>
        <v/>
      </c>
      <c r="AB414" s="74"/>
      <c r="AC414" s="74" t="str">
        <f t="shared" si="90"/>
        <v/>
      </c>
      <c r="AD414" s="74"/>
      <c r="AE414" s="74" t="str">
        <f t="shared" si="91"/>
        <v/>
      </c>
      <c r="AF414" s="74"/>
      <c r="AG414" s="42" t="str">
        <f t="shared" si="92"/>
        <v/>
      </c>
      <c r="AH414" s="43"/>
      <c r="AI414" s="74" t="str">
        <f t="shared" si="103"/>
        <v/>
      </c>
      <c r="AJ414" s="74"/>
      <c r="AK414" s="95" t="str">
        <f t="shared" si="104"/>
        <v/>
      </c>
      <c r="AL414" s="95"/>
      <c r="AM414" s="74" t="str">
        <f t="shared" si="93"/>
        <v/>
      </c>
      <c r="AN414" s="74"/>
      <c r="AO414" s="98" t="str">
        <f t="shared" si="105"/>
        <v/>
      </c>
      <c r="AP414" s="78"/>
      <c r="AQ414" s="74" t="str">
        <f t="shared" si="94"/>
        <v/>
      </c>
      <c r="AR414" s="74"/>
      <c r="AS414" s="74" t="str">
        <f t="shared" si="106"/>
        <v/>
      </c>
      <c r="AT414" s="74"/>
      <c r="AU414" s="74" t="str">
        <f t="shared" si="107"/>
        <v/>
      </c>
      <c r="AV414" s="74"/>
      <c r="AW414" s="74" t="str">
        <f t="shared" si="95"/>
        <v/>
      </c>
      <c r="AX414" s="74"/>
      <c r="AY414" s="74" t="str">
        <f t="shared" si="108"/>
        <v/>
      </c>
      <c r="AZ414" s="74"/>
      <c r="BA414" s="99" t="str">
        <f t="shared" si="96"/>
        <v/>
      </c>
      <c r="BB414" s="99"/>
      <c r="BC414" s="99"/>
      <c r="BD414" s="99" t="str">
        <f t="shared" si="97"/>
        <v/>
      </c>
      <c r="BE414" s="99"/>
      <c r="BF414" s="100"/>
    </row>
    <row r="415" spans="2:58" x14ac:dyDescent="0.25">
      <c r="B415" s="20"/>
      <c r="C415" s="73"/>
      <c r="D415" s="73"/>
      <c r="E415" s="73"/>
      <c r="F415" s="73"/>
      <c r="G415" s="47"/>
      <c r="H415" s="47"/>
      <c r="I415" s="74" t="str">
        <f t="shared" si="98"/>
        <v/>
      </c>
      <c r="J415" s="74"/>
      <c r="K415" s="75"/>
      <c r="L415" s="76"/>
      <c r="M415" s="77" t="str">
        <f t="shared" si="99"/>
        <v/>
      </c>
      <c r="N415" s="78"/>
      <c r="O415" s="75"/>
      <c r="P415" s="76"/>
      <c r="Q415" s="77" t="str">
        <f t="shared" si="100"/>
        <v/>
      </c>
      <c r="R415" s="78"/>
      <c r="S415" s="75"/>
      <c r="T415" s="76"/>
      <c r="U415" s="77" t="str">
        <f t="shared" si="101"/>
        <v/>
      </c>
      <c r="V415" s="78"/>
      <c r="W415" s="75"/>
      <c r="X415" s="76"/>
      <c r="Y415" s="77" t="str">
        <f t="shared" si="102"/>
        <v/>
      </c>
      <c r="Z415" s="78"/>
      <c r="AA415" s="74" t="str">
        <f t="shared" si="89"/>
        <v/>
      </c>
      <c r="AB415" s="74"/>
      <c r="AC415" s="74" t="str">
        <f t="shared" si="90"/>
        <v/>
      </c>
      <c r="AD415" s="74"/>
      <c r="AE415" s="74" t="str">
        <f t="shared" si="91"/>
        <v/>
      </c>
      <c r="AF415" s="74"/>
      <c r="AG415" s="42" t="str">
        <f t="shared" si="92"/>
        <v/>
      </c>
      <c r="AH415" s="43"/>
      <c r="AI415" s="74" t="str">
        <f t="shared" si="103"/>
        <v/>
      </c>
      <c r="AJ415" s="74"/>
      <c r="AK415" s="95" t="str">
        <f t="shared" si="104"/>
        <v/>
      </c>
      <c r="AL415" s="95"/>
      <c r="AM415" s="74" t="str">
        <f t="shared" si="93"/>
        <v/>
      </c>
      <c r="AN415" s="74"/>
      <c r="AO415" s="98" t="str">
        <f t="shared" si="105"/>
        <v/>
      </c>
      <c r="AP415" s="78"/>
      <c r="AQ415" s="74" t="str">
        <f t="shared" si="94"/>
        <v/>
      </c>
      <c r="AR415" s="74"/>
      <c r="AS415" s="74" t="str">
        <f t="shared" si="106"/>
        <v/>
      </c>
      <c r="AT415" s="74"/>
      <c r="AU415" s="74" t="str">
        <f t="shared" si="107"/>
        <v/>
      </c>
      <c r="AV415" s="74"/>
      <c r="AW415" s="74" t="str">
        <f t="shared" si="95"/>
        <v/>
      </c>
      <c r="AX415" s="74"/>
      <c r="AY415" s="74" t="str">
        <f t="shared" si="108"/>
        <v/>
      </c>
      <c r="AZ415" s="74"/>
      <c r="BA415" s="99" t="str">
        <f t="shared" si="96"/>
        <v/>
      </c>
      <c r="BB415" s="99"/>
      <c r="BC415" s="99"/>
      <c r="BD415" s="99" t="str">
        <f t="shared" si="97"/>
        <v/>
      </c>
      <c r="BE415" s="99"/>
      <c r="BF415" s="100"/>
    </row>
    <row r="416" spans="2:58" x14ac:dyDescent="0.25">
      <c r="B416" s="20"/>
      <c r="C416" s="73"/>
      <c r="D416" s="73"/>
      <c r="E416" s="73"/>
      <c r="F416" s="73"/>
      <c r="G416" s="47"/>
      <c r="H416" s="47"/>
      <c r="I416" s="74" t="str">
        <f t="shared" si="98"/>
        <v/>
      </c>
      <c r="J416" s="74"/>
      <c r="K416" s="75"/>
      <c r="L416" s="76"/>
      <c r="M416" s="77" t="str">
        <f t="shared" si="99"/>
        <v/>
      </c>
      <c r="N416" s="78"/>
      <c r="O416" s="75"/>
      <c r="P416" s="76"/>
      <c r="Q416" s="77" t="str">
        <f t="shared" si="100"/>
        <v/>
      </c>
      <c r="R416" s="78"/>
      <c r="S416" s="75"/>
      <c r="T416" s="76"/>
      <c r="U416" s="77" t="str">
        <f t="shared" si="101"/>
        <v/>
      </c>
      <c r="V416" s="78"/>
      <c r="W416" s="75"/>
      <c r="X416" s="76"/>
      <c r="Y416" s="77" t="str">
        <f t="shared" si="102"/>
        <v/>
      </c>
      <c r="Z416" s="78"/>
      <c r="AA416" s="74" t="str">
        <f t="shared" si="89"/>
        <v/>
      </c>
      <c r="AB416" s="74"/>
      <c r="AC416" s="74" t="str">
        <f t="shared" si="90"/>
        <v/>
      </c>
      <c r="AD416" s="74"/>
      <c r="AE416" s="74" t="str">
        <f t="shared" si="91"/>
        <v/>
      </c>
      <c r="AF416" s="74"/>
      <c r="AG416" s="42" t="str">
        <f t="shared" si="92"/>
        <v/>
      </c>
      <c r="AH416" s="43"/>
      <c r="AI416" s="74" t="str">
        <f t="shared" si="103"/>
        <v/>
      </c>
      <c r="AJ416" s="74"/>
      <c r="AK416" s="95" t="str">
        <f t="shared" si="104"/>
        <v/>
      </c>
      <c r="AL416" s="95"/>
      <c r="AM416" s="74" t="str">
        <f t="shared" si="93"/>
        <v/>
      </c>
      <c r="AN416" s="74"/>
      <c r="AO416" s="98" t="str">
        <f t="shared" si="105"/>
        <v/>
      </c>
      <c r="AP416" s="78"/>
      <c r="AQ416" s="74" t="str">
        <f t="shared" si="94"/>
        <v/>
      </c>
      <c r="AR416" s="74"/>
      <c r="AS416" s="74" t="str">
        <f t="shared" si="106"/>
        <v/>
      </c>
      <c r="AT416" s="74"/>
      <c r="AU416" s="74" t="str">
        <f t="shared" si="107"/>
        <v/>
      </c>
      <c r="AV416" s="74"/>
      <c r="AW416" s="74" t="str">
        <f t="shared" si="95"/>
        <v/>
      </c>
      <c r="AX416" s="74"/>
      <c r="AY416" s="74" t="str">
        <f t="shared" si="108"/>
        <v/>
      </c>
      <c r="AZ416" s="74"/>
      <c r="BA416" s="99" t="str">
        <f t="shared" si="96"/>
        <v/>
      </c>
      <c r="BB416" s="99"/>
      <c r="BC416" s="99"/>
      <c r="BD416" s="99" t="str">
        <f t="shared" si="97"/>
        <v/>
      </c>
      <c r="BE416" s="99"/>
      <c r="BF416" s="100"/>
    </row>
    <row r="417" spans="2:58" x14ac:dyDescent="0.25">
      <c r="B417" s="20"/>
      <c r="C417" s="73"/>
      <c r="D417" s="73"/>
      <c r="E417" s="73"/>
      <c r="F417" s="73"/>
      <c r="G417" s="47"/>
      <c r="H417" s="47"/>
      <c r="I417" s="74" t="str">
        <f t="shared" si="98"/>
        <v/>
      </c>
      <c r="J417" s="74"/>
      <c r="K417" s="75"/>
      <c r="L417" s="76"/>
      <c r="M417" s="77" t="str">
        <f t="shared" si="99"/>
        <v/>
      </c>
      <c r="N417" s="78"/>
      <c r="O417" s="75"/>
      <c r="P417" s="76"/>
      <c r="Q417" s="77" t="str">
        <f t="shared" si="100"/>
        <v/>
      </c>
      <c r="R417" s="78"/>
      <c r="S417" s="75"/>
      <c r="T417" s="76"/>
      <c r="U417" s="77" t="str">
        <f t="shared" si="101"/>
        <v/>
      </c>
      <c r="V417" s="78"/>
      <c r="W417" s="75"/>
      <c r="X417" s="76"/>
      <c r="Y417" s="77" t="str">
        <f t="shared" si="102"/>
        <v/>
      </c>
      <c r="Z417" s="78"/>
      <c r="AA417" s="74" t="str">
        <f t="shared" si="89"/>
        <v/>
      </c>
      <c r="AB417" s="74"/>
      <c r="AC417" s="74" t="str">
        <f t="shared" si="90"/>
        <v/>
      </c>
      <c r="AD417" s="74"/>
      <c r="AE417" s="74" t="str">
        <f t="shared" si="91"/>
        <v/>
      </c>
      <c r="AF417" s="74"/>
      <c r="AG417" s="42" t="str">
        <f t="shared" si="92"/>
        <v/>
      </c>
      <c r="AH417" s="43"/>
      <c r="AI417" s="74" t="str">
        <f t="shared" si="103"/>
        <v/>
      </c>
      <c r="AJ417" s="74"/>
      <c r="AK417" s="95" t="str">
        <f t="shared" si="104"/>
        <v/>
      </c>
      <c r="AL417" s="95"/>
      <c r="AM417" s="74" t="str">
        <f t="shared" si="93"/>
        <v/>
      </c>
      <c r="AN417" s="74"/>
      <c r="AO417" s="98" t="str">
        <f t="shared" si="105"/>
        <v/>
      </c>
      <c r="AP417" s="78"/>
      <c r="AQ417" s="74" t="str">
        <f t="shared" si="94"/>
        <v/>
      </c>
      <c r="AR417" s="74"/>
      <c r="AS417" s="74" t="str">
        <f t="shared" si="106"/>
        <v/>
      </c>
      <c r="AT417" s="74"/>
      <c r="AU417" s="74" t="str">
        <f t="shared" si="107"/>
        <v/>
      </c>
      <c r="AV417" s="74"/>
      <c r="AW417" s="74" t="str">
        <f t="shared" si="95"/>
        <v/>
      </c>
      <c r="AX417" s="74"/>
      <c r="AY417" s="74" t="str">
        <f t="shared" si="108"/>
        <v/>
      </c>
      <c r="AZ417" s="74"/>
      <c r="BA417" s="99" t="str">
        <f t="shared" si="96"/>
        <v/>
      </c>
      <c r="BB417" s="99"/>
      <c r="BC417" s="99"/>
      <c r="BD417" s="99" t="str">
        <f t="shared" si="97"/>
        <v/>
      </c>
      <c r="BE417" s="99"/>
      <c r="BF417" s="100"/>
    </row>
    <row r="418" spans="2:58" x14ac:dyDescent="0.25">
      <c r="B418" s="20"/>
      <c r="C418" s="73"/>
      <c r="D418" s="73"/>
      <c r="E418" s="73"/>
      <c r="F418" s="73"/>
      <c r="G418" s="47"/>
      <c r="H418" s="47"/>
      <c r="I418" s="74" t="str">
        <f t="shared" ref="I418:I425" si="109">IF(OR(E418=0,E418=""),"",INDEX($M$16:$M$215,MATCH(E418,$C$16:$C$215,0),0))</f>
        <v/>
      </c>
      <c r="J418" s="74"/>
      <c r="K418" s="75"/>
      <c r="L418" s="76"/>
      <c r="M418" s="77" t="str">
        <f t="shared" ref="M418:M425" si="110">IF(OR(C418=0,C418=""),"",IF(OR(K418=0,K418=""),0,INDEX($AD$16:$AD$215,MATCH(K418,$P$16:$P$215,0),0)))</f>
        <v/>
      </c>
      <c r="N418" s="78"/>
      <c r="O418" s="75"/>
      <c r="P418" s="76"/>
      <c r="Q418" s="77" t="str">
        <f t="shared" ref="Q418:Q425" si="111">IF(OR(C418=0,C418=""),"",IF(OR(O418=0,O418=""),0,INDEX($AD$16:$AD$215,MATCH(O418,$P$16:$P$215,0),0)))</f>
        <v/>
      </c>
      <c r="R418" s="78"/>
      <c r="S418" s="75"/>
      <c r="T418" s="76"/>
      <c r="U418" s="77" t="str">
        <f t="shared" ref="U418:U425" si="112">IF(OR(C418=0,C418=""),"",IF(OR(S418=0,S418=""),0,INDEX($AD$16:$AD$215,MATCH(S418,$P$16:$P$215,0),0)))</f>
        <v/>
      </c>
      <c r="V418" s="78"/>
      <c r="W418" s="75"/>
      <c r="X418" s="76"/>
      <c r="Y418" s="77" t="str">
        <f t="shared" ref="Y418:Y425" si="113">IF(OR(C418=0,C418=""),"",IF(OR(W418=0,W418=""),0,INDEX($AD$16:$AD$215,MATCH(W418,$P$16:$P$215,0),0)))</f>
        <v/>
      </c>
      <c r="Z418" s="78"/>
      <c r="AA418" s="74" t="str">
        <f t="shared" si="89"/>
        <v/>
      </c>
      <c r="AB418" s="74"/>
      <c r="AC418" s="74" t="str">
        <f t="shared" si="90"/>
        <v/>
      </c>
      <c r="AD418" s="74"/>
      <c r="AE418" s="74" t="str">
        <f t="shared" si="91"/>
        <v/>
      </c>
      <c r="AF418" s="74"/>
      <c r="AG418" s="42" t="str">
        <f t="shared" si="92"/>
        <v/>
      </c>
      <c r="AH418" s="43"/>
      <c r="AI418" s="74" t="str">
        <f t="shared" ref="AI418:AI425" si="114">IF(OR(C418=0,C418=""),"",AE418/SUMIF($C$226:$C$425,C418,$AG$226:$AG$425))</f>
        <v/>
      </c>
      <c r="AJ418" s="74"/>
      <c r="AK418" s="95" t="str">
        <f t="shared" ref="AK418:AK425" si="115">IF(OR(C418=0,C418=""),"",INDEX($AK$18:$AK$32,MATCH(C418,$AI$18:$AI$32,0),0))</f>
        <v/>
      </c>
      <c r="AL418" s="95"/>
      <c r="AM418" s="74" t="str">
        <f t="shared" si="93"/>
        <v/>
      </c>
      <c r="AN418" s="74"/>
      <c r="AO418" s="98" t="str">
        <f t="shared" ref="AO418:AO425" si="116">IF(OR(C418=0,C418=""),"",INDEX($E$431:$AF$755,(MATCH(MAX($AI$18:$AI$32),$C$431:$C$755,0)+MAX($AI$18:$AI$32)-C418),MATCH(AA418,$E$430:$AF$430,1)))</f>
        <v/>
      </c>
      <c r="AP418" s="78"/>
      <c r="AQ418" s="74" t="str">
        <f t="shared" si="94"/>
        <v/>
      </c>
      <c r="AR418" s="74"/>
      <c r="AS418" s="74" t="str">
        <f t="shared" ref="AS418:AS425" si="117">IF(OR(C418=0,C418=""),"",IF(C418=MAX($AI$18:$AI$32),0,INDEX($E$779:$AF$787,MATCH(IF(((INDEX($E$16:$E$215,MATCH(IF(LEN(E418)=5,CONCATENATE("S",(RIGHT(LEFT(E418,3),2)+1),RIGHT(E418,2)),CONCATENATE("S",(RIGHT(LEFT(E418,2),1)+1),RIGHT(E418,2))),$C$16:$C$215,0),0)/100)/(INDEX($E$16:$E$215,MATCH(E418,$C$16:$C$215,0),0)/100))&lt;0.4,0.4,IF(((INDEX($E$16:$E$215,MATCH(IF(LEN(E418)=5,CONCATENATE("S",(RIGHT(LEFT(E418,3),2)+1),RIGHT(E418,2)),CONCATENATE("S",(RIGHT(LEFT(E418,2),1)+1),RIGHT(E418,2))),$C$16:$C$215,0),0)/100)/(INDEX($E$16:$E$215,MATCH(E418,$C$16:$C$215,0),0)/100))&gt;2,2,((INDEX($E$16:$E$215,MATCH(IF(LEN(E418)=5,CONCATENATE("S",(RIGHT(LEFT(E418,3),2)+1),RIGHT(E418,2)),CONCATENATE("S",(RIGHT(LEFT(E418,2),1)+1),RIGHT(E418,2))),$C$16:$C$215,0),0)/100)/(INDEX($E$16:$E$215,MATCH(E418,$C$16:$C$215,0),0)/100)))),$C$779:$C$787,1),MATCH(AA418,$E$778:$AF$778,1))))</f>
        <v/>
      </c>
      <c r="AT418" s="74"/>
      <c r="AU418" s="74" t="str">
        <f t="shared" ref="AU418:AU425" si="118">IF(OR(C418=0,C418=""),"",IF(C418=1,0,INDEX($E$791:$AF$799,MATCH(IF(((INDEX($E$16:$E$215,MATCH(IF(LEN(E418)=5,CONCATENATE("S",(RIGHT(LEFT(E418,3),2)-1),RIGHT(E418,2)),CONCATENATE("S",(RIGHT(LEFT(E418,2),1)-1),RIGHT(E418,2))),$C$16:$C$215,0),0)/100)/(INDEX($E$16:$E$215,MATCH(E418,$C$16:$C$215,0),0)/100))&lt;0.4,0.4,IF(((INDEX($E$16:$E$215,MATCH(IF(LEN(E418)=5,CONCATENATE("S",(RIGHT(LEFT(E418,3),2)-1),RIGHT(E418,2)),CONCATENATE("S",(RIGHT(LEFT(E418,2),1)-1),RIGHT(E418,2))),$C$16:$C$215,0),0)/100)/(INDEX($E$16:$E$215,MATCH(E418,$C$16:$C$215,0),0)/100))&gt;2,2,((INDEX($E$16:$E$215,MATCH(IF(LEN(E418)=5,CONCATENATE("S",(RIGHT(LEFT(E418,3),2)-1),RIGHT(E418,2)),CONCATENATE("S",(RIGHT(LEFT(E418,2),1)-1),RIGHT(E418,2))),$C$16:$C$215,0),0)/100)/(INDEX($E$16:$E$215,MATCH(E418,$C$16:$C$215,0),0)/100)))),$C$791:$C$799,1),MATCH(AA418,$E$790:$AF$790,1))))</f>
        <v/>
      </c>
      <c r="AV418" s="74"/>
      <c r="AW418" s="74" t="str">
        <f t="shared" si="95"/>
        <v/>
      </c>
      <c r="AX418" s="74"/>
      <c r="AY418" s="74" t="str">
        <f t="shared" ref="AY418:AY425" si="119">IF(OR(C418=0,C418=""),"",INDEX($E$16:$E$215,MATCH(E418,$C$16:$C$215,0),0)/100)</f>
        <v/>
      </c>
      <c r="AZ418" s="74"/>
      <c r="BA418" s="99" t="str">
        <f t="shared" si="96"/>
        <v/>
      </c>
      <c r="BB418" s="99"/>
      <c r="BC418" s="99"/>
      <c r="BD418" s="99" t="str">
        <f t="shared" si="97"/>
        <v/>
      </c>
      <c r="BE418" s="99"/>
      <c r="BF418" s="100"/>
    </row>
    <row r="419" spans="2:58" x14ac:dyDescent="0.25">
      <c r="B419" s="20"/>
      <c r="C419" s="73"/>
      <c r="D419" s="73"/>
      <c r="E419" s="73"/>
      <c r="F419" s="73"/>
      <c r="G419" s="47"/>
      <c r="H419" s="47"/>
      <c r="I419" s="74" t="str">
        <f t="shared" si="109"/>
        <v/>
      </c>
      <c r="J419" s="74"/>
      <c r="K419" s="75"/>
      <c r="L419" s="76"/>
      <c r="M419" s="77" t="str">
        <f t="shared" si="110"/>
        <v/>
      </c>
      <c r="N419" s="78"/>
      <c r="O419" s="75"/>
      <c r="P419" s="76"/>
      <c r="Q419" s="77" t="str">
        <f t="shared" si="111"/>
        <v/>
      </c>
      <c r="R419" s="78"/>
      <c r="S419" s="75"/>
      <c r="T419" s="76"/>
      <c r="U419" s="77" t="str">
        <f t="shared" si="112"/>
        <v/>
      </c>
      <c r="V419" s="78"/>
      <c r="W419" s="75"/>
      <c r="X419" s="76"/>
      <c r="Y419" s="77" t="str">
        <f t="shared" si="113"/>
        <v/>
      </c>
      <c r="Z419" s="78"/>
      <c r="AA419" s="74" t="str">
        <f t="shared" ref="AA419:AA425" si="120">IF(OR(C419=0,C419=""),"",IF(C419=1,(M419+Q419+U419+Y419)/I419,(M419+Q419+U419+Y419)/(2*I419)))</f>
        <v/>
      </c>
      <c r="AB419" s="74"/>
      <c r="AC419" s="74" t="str">
        <f t="shared" ref="AC419:AC425" si="121">IF(OR(C419=0,C419=""),"",IF(C419=1,(0.5+AA419)/(2+AA419),AA419/(2+AA419)))</f>
        <v/>
      </c>
      <c r="AD419" s="74"/>
      <c r="AE419" s="74" t="str">
        <f t="shared" ref="AE419:AE425" si="122">IF(OR(C419=0,C419=""),"",+AC419*I419)</f>
        <v/>
      </c>
      <c r="AF419" s="74"/>
      <c r="AG419" s="42" t="str">
        <f t="shared" ref="AG419:AG425" si="123">IF(OR(C419=0,C419=""),"",AE419*G419)</f>
        <v/>
      </c>
      <c r="AH419" s="43"/>
      <c r="AI419" s="74" t="str">
        <f t="shared" si="114"/>
        <v/>
      </c>
      <c r="AJ419" s="74"/>
      <c r="AK419" s="95" t="str">
        <f t="shared" si="115"/>
        <v/>
      </c>
      <c r="AL419" s="95"/>
      <c r="AM419" s="74" t="str">
        <f t="shared" ref="AM419:AM425" si="124">IF(OR(C419=0,C419=""),"",+AK419*AI419)</f>
        <v/>
      </c>
      <c r="AN419" s="74"/>
      <c r="AO419" s="98" t="str">
        <f t="shared" si="116"/>
        <v/>
      </c>
      <c r="AP419" s="78"/>
      <c r="AQ419" s="74" t="str">
        <f t="shared" ref="AQ419:AQ425" si="125">IF(OR(C419=0,C419=""),"",IF(C419=1,0,IF((M419+Q419)&gt;(U419+Y419),-INDEX($E$761:$AF$766,MATCH(IF((U419+Y419)&gt;(M419+Q419),(M419+Q419)/(U419+Y419),(U419+Y419)/(M419+Q419)),$C$761:$C$766,1),MATCH(AA419,$E$760:$AF$760,1)),INDEX($E$761:$AF$766,MATCH(IF((U419+Y419)&gt;(M419+Q419),(M419+Q419)/(U419+Y419),(U419+Y419)/(M419+Q419)),$C$761:$C$766,1),MATCH(AA419,$E$760:$AF$760,1)))))</f>
        <v/>
      </c>
      <c r="AR419" s="74"/>
      <c r="AS419" s="74" t="str">
        <f t="shared" si="117"/>
        <v/>
      </c>
      <c r="AT419" s="74"/>
      <c r="AU419" s="74" t="str">
        <f t="shared" si="118"/>
        <v/>
      </c>
      <c r="AV419" s="74"/>
      <c r="AW419" s="74" t="str">
        <f t="shared" ref="AW419:AW425" si="126">IF(OR(C419=0,C419=""),"",+AO419+AQ419+AS419+AU419)</f>
        <v/>
      </c>
      <c r="AX419" s="74"/>
      <c r="AY419" s="74" t="str">
        <f t="shared" si="119"/>
        <v/>
      </c>
      <c r="AZ419" s="74"/>
      <c r="BA419" s="99" t="str">
        <f t="shared" ref="BA419:BA425" si="127">IF(OR(C419=0,C419=""),"",AW419*AY419*AM419)</f>
        <v/>
      </c>
      <c r="BB419" s="99"/>
      <c r="BC419" s="99"/>
      <c r="BD419" s="99" t="str">
        <f t="shared" ref="BD419:BD425" si="128">IF(OR(C419=0,C419=""),"",(1-AW419)*AY419*AM419)</f>
        <v/>
      </c>
      <c r="BE419" s="99"/>
      <c r="BF419" s="100"/>
    </row>
    <row r="420" spans="2:58" x14ac:dyDescent="0.25">
      <c r="B420" s="20"/>
      <c r="C420" s="73"/>
      <c r="D420" s="73"/>
      <c r="E420" s="73"/>
      <c r="F420" s="73"/>
      <c r="G420" s="47"/>
      <c r="H420" s="47"/>
      <c r="I420" s="74" t="str">
        <f t="shared" si="109"/>
        <v/>
      </c>
      <c r="J420" s="74"/>
      <c r="K420" s="75"/>
      <c r="L420" s="76"/>
      <c r="M420" s="77" t="str">
        <f t="shared" si="110"/>
        <v/>
      </c>
      <c r="N420" s="78"/>
      <c r="O420" s="75"/>
      <c r="P420" s="76"/>
      <c r="Q420" s="77" t="str">
        <f t="shared" si="111"/>
        <v/>
      </c>
      <c r="R420" s="78"/>
      <c r="S420" s="75"/>
      <c r="T420" s="76"/>
      <c r="U420" s="77" t="str">
        <f t="shared" si="112"/>
        <v/>
      </c>
      <c r="V420" s="78"/>
      <c r="W420" s="75"/>
      <c r="X420" s="76"/>
      <c r="Y420" s="77" t="str">
        <f t="shared" si="113"/>
        <v/>
      </c>
      <c r="Z420" s="78"/>
      <c r="AA420" s="74" t="str">
        <f t="shared" si="120"/>
        <v/>
      </c>
      <c r="AB420" s="74"/>
      <c r="AC420" s="74" t="str">
        <f t="shared" si="121"/>
        <v/>
      </c>
      <c r="AD420" s="74"/>
      <c r="AE420" s="74" t="str">
        <f t="shared" si="122"/>
        <v/>
      </c>
      <c r="AF420" s="74"/>
      <c r="AG420" s="42" t="str">
        <f t="shared" si="123"/>
        <v/>
      </c>
      <c r="AH420" s="43"/>
      <c r="AI420" s="74" t="str">
        <f t="shared" si="114"/>
        <v/>
      </c>
      <c r="AJ420" s="74"/>
      <c r="AK420" s="95" t="str">
        <f t="shared" si="115"/>
        <v/>
      </c>
      <c r="AL420" s="95"/>
      <c r="AM420" s="74" t="str">
        <f t="shared" si="124"/>
        <v/>
      </c>
      <c r="AN420" s="74"/>
      <c r="AO420" s="98" t="str">
        <f t="shared" si="116"/>
        <v/>
      </c>
      <c r="AP420" s="78"/>
      <c r="AQ420" s="74" t="str">
        <f t="shared" si="125"/>
        <v/>
      </c>
      <c r="AR420" s="74"/>
      <c r="AS420" s="74" t="str">
        <f t="shared" si="117"/>
        <v/>
      </c>
      <c r="AT420" s="74"/>
      <c r="AU420" s="74" t="str">
        <f t="shared" si="118"/>
        <v/>
      </c>
      <c r="AV420" s="74"/>
      <c r="AW420" s="74" t="str">
        <f t="shared" si="126"/>
        <v/>
      </c>
      <c r="AX420" s="74"/>
      <c r="AY420" s="74" t="str">
        <f t="shared" si="119"/>
        <v/>
      </c>
      <c r="AZ420" s="74"/>
      <c r="BA420" s="99" t="str">
        <f t="shared" si="127"/>
        <v/>
      </c>
      <c r="BB420" s="99"/>
      <c r="BC420" s="99"/>
      <c r="BD420" s="99" t="str">
        <f t="shared" si="128"/>
        <v/>
      </c>
      <c r="BE420" s="99"/>
      <c r="BF420" s="100"/>
    </row>
    <row r="421" spans="2:58" x14ac:dyDescent="0.25">
      <c r="B421" s="20"/>
      <c r="C421" s="73"/>
      <c r="D421" s="73"/>
      <c r="E421" s="73"/>
      <c r="F421" s="73"/>
      <c r="G421" s="47"/>
      <c r="H421" s="47"/>
      <c r="I421" s="74" t="str">
        <f t="shared" si="109"/>
        <v/>
      </c>
      <c r="J421" s="74"/>
      <c r="K421" s="75"/>
      <c r="L421" s="76"/>
      <c r="M421" s="77" t="str">
        <f t="shared" si="110"/>
        <v/>
      </c>
      <c r="N421" s="78"/>
      <c r="O421" s="75"/>
      <c r="P421" s="76"/>
      <c r="Q421" s="77" t="str">
        <f t="shared" si="111"/>
        <v/>
      </c>
      <c r="R421" s="78"/>
      <c r="S421" s="75"/>
      <c r="T421" s="76"/>
      <c r="U421" s="77" t="str">
        <f t="shared" si="112"/>
        <v/>
      </c>
      <c r="V421" s="78"/>
      <c r="W421" s="75"/>
      <c r="X421" s="76"/>
      <c r="Y421" s="77" t="str">
        <f t="shared" si="113"/>
        <v/>
      </c>
      <c r="Z421" s="78"/>
      <c r="AA421" s="74" t="str">
        <f t="shared" si="120"/>
        <v/>
      </c>
      <c r="AB421" s="74"/>
      <c r="AC421" s="74" t="str">
        <f t="shared" si="121"/>
        <v/>
      </c>
      <c r="AD421" s="74"/>
      <c r="AE421" s="74" t="str">
        <f t="shared" si="122"/>
        <v/>
      </c>
      <c r="AF421" s="74"/>
      <c r="AG421" s="42" t="str">
        <f t="shared" si="123"/>
        <v/>
      </c>
      <c r="AH421" s="43"/>
      <c r="AI421" s="74" t="str">
        <f t="shared" si="114"/>
        <v/>
      </c>
      <c r="AJ421" s="74"/>
      <c r="AK421" s="95" t="str">
        <f t="shared" si="115"/>
        <v/>
      </c>
      <c r="AL421" s="95"/>
      <c r="AM421" s="74" t="str">
        <f t="shared" si="124"/>
        <v/>
      </c>
      <c r="AN421" s="74"/>
      <c r="AO421" s="98" t="str">
        <f t="shared" si="116"/>
        <v/>
      </c>
      <c r="AP421" s="78"/>
      <c r="AQ421" s="74" t="str">
        <f t="shared" si="125"/>
        <v/>
      </c>
      <c r="AR421" s="74"/>
      <c r="AS421" s="74" t="str">
        <f t="shared" si="117"/>
        <v/>
      </c>
      <c r="AT421" s="74"/>
      <c r="AU421" s="74" t="str">
        <f t="shared" si="118"/>
        <v/>
      </c>
      <c r="AV421" s="74"/>
      <c r="AW421" s="74" t="str">
        <f t="shared" si="126"/>
        <v/>
      </c>
      <c r="AX421" s="74"/>
      <c r="AY421" s="74" t="str">
        <f t="shared" si="119"/>
        <v/>
      </c>
      <c r="AZ421" s="74"/>
      <c r="BA421" s="99" t="str">
        <f t="shared" si="127"/>
        <v/>
      </c>
      <c r="BB421" s="99"/>
      <c r="BC421" s="99"/>
      <c r="BD421" s="99" t="str">
        <f t="shared" si="128"/>
        <v/>
      </c>
      <c r="BE421" s="99"/>
      <c r="BF421" s="100"/>
    </row>
    <row r="422" spans="2:58" x14ac:dyDescent="0.25">
      <c r="B422" s="20"/>
      <c r="C422" s="73"/>
      <c r="D422" s="73"/>
      <c r="E422" s="73"/>
      <c r="F422" s="73"/>
      <c r="G422" s="47"/>
      <c r="H422" s="47"/>
      <c r="I422" s="74" t="str">
        <f t="shared" si="109"/>
        <v/>
      </c>
      <c r="J422" s="74"/>
      <c r="K422" s="75"/>
      <c r="L422" s="76"/>
      <c r="M422" s="77" t="str">
        <f t="shared" si="110"/>
        <v/>
      </c>
      <c r="N422" s="78"/>
      <c r="O422" s="75"/>
      <c r="P422" s="76"/>
      <c r="Q422" s="77" t="str">
        <f t="shared" si="111"/>
        <v/>
      </c>
      <c r="R422" s="78"/>
      <c r="S422" s="75"/>
      <c r="T422" s="76"/>
      <c r="U422" s="77" t="str">
        <f t="shared" si="112"/>
        <v/>
      </c>
      <c r="V422" s="78"/>
      <c r="W422" s="75"/>
      <c r="X422" s="76"/>
      <c r="Y422" s="77" t="str">
        <f t="shared" si="113"/>
        <v/>
      </c>
      <c r="Z422" s="78"/>
      <c r="AA422" s="74" t="str">
        <f t="shared" si="120"/>
        <v/>
      </c>
      <c r="AB422" s="74"/>
      <c r="AC422" s="74" t="str">
        <f t="shared" si="121"/>
        <v/>
      </c>
      <c r="AD422" s="74"/>
      <c r="AE422" s="74" t="str">
        <f t="shared" si="122"/>
        <v/>
      </c>
      <c r="AF422" s="74"/>
      <c r="AG422" s="42" t="str">
        <f t="shared" si="123"/>
        <v/>
      </c>
      <c r="AH422" s="43"/>
      <c r="AI422" s="74" t="str">
        <f t="shared" si="114"/>
        <v/>
      </c>
      <c r="AJ422" s="74"/>
      <c r="AK422" s="95" t="str">
        <f t="shared" si="115"/>
        <v/>
      </c>
      <c r="AL422" s="95"/>
      <c r="AM422" s="74" t="str">
        <f t="shared" si="124"/>
        <v/>
      </c>
      <c r="AN422" s="74"/>
      <c r="AO422" s="98" t="str">
        <f t="shared" si="116"/>
        <v/>
      </c>
      <c r="AP422" s="78"/>
      <c r="AQ422" s="74" t="str">
        <f t="shared" si="125"/>
        <v/>
      </c>
      <c r="AR422" s="74"/>
      <c r="AS422" s="74" t="str">
        <f t="shared" si="117"/>
        <v/>
      </c>
      <c r="AT422" s="74"/>
      <c r="AU422" s="74" t="str">
        <f t="shared" si="118"/>
        <v/>
      </c>
      <c r="AV422" s="74"/>
      <c r="AW422" s="74" t="str">
        <f t="shared" si="126"/>
        <v/>
      </c>
      <c r="AX422" s="74"/>
      <c r="AY422" s="74" t="str">
        <f t="shared" si="119"/>
        <v/>
      </c>
      <c r="AZ422" s="74"/>
      <c r="BA422" s="99" t="str">
        <f t="shared" si="127"/>
        <v/>
      </c>
      <c r="BB422" s="99"/>
      <c r="BC422" s="99"/>
      <c r="BD422" s="99" t="str">
        <f t="shared" si="128"/>
        <v/>
      </c>
      <c r="BE422" s="99"/>
      <c r="BF422" s="100"/>
    </row>
    <row r="423" spans="2:58" x14ac:dyDescent="0.25">
      <c r="B423" s="20"/>
      <c r="C423" s="73"/>
      <c r="D423" s="73"/>
      <c r="E423" s="73"/>
      <c r="F423" s="73"/>
      <c r="G423" s="47"/>
      <c r="H423" s="47"/>
      <c r="I423" s="74" t="str">
        <f t="shared" si="109"/>
        <v/>
      </c>
      <c r="J423" s="74"/>
      <c r="K423" s="75"/>
      <c r="L423" s="76"/>
      <c r="M423" s="77" t="str">
        <f t="shared" si="110"/>
        <v/>
      </c>
      <c r="N423" s="78"/>
      <c r="O423" s="75"/>
      <c r="P423" s="76"/>
      <c r="Q423" s="77" t="str">
        <f t="shared" si="111"/>
        <v/>
      </c>
      <c r="R423" s="78"/>
      <c r="S423" s="75"/>
      <c r="T423" s="76"/>
      <c r="U423" s="77" t="str">
        <f t="shared" si="112"/>
        <v/>
      </c>
      <c r="V423" s="78"/>
      <c r="W423" s="75"/>
      <c r="X423" s="76"/>
      <c r="Y423" s="77" t="str">
        <f t="shared" si="113"/>
        <v/>
      </c>
      <c r="Z423" s="78"/>
      <c r="AA423" s="74" t="str">
        <f t="shared" si="120"/>
        <v/>
      </c>
      <c r="AB423" s="74"/>
      <c r="AC423" s="74" t="str">
        <f t="shared" si="121"/>
        <v/>
      </c>
      <c r="AD423" s="74"/>
      <c r="AE423" s="74" t="str">
        <f t="shared" si="122"/>
        <v/>
      </c>
      <c r="AF423" s="74"/>
      <c r="AG423" s="42" t="str">
        <f t="shared" si="123"/>
        <v/>
      </c>
      <c r="AH423" s="43"/>
      <c r="AI423" s="74" t="str">
        <f t="shared" si="114"/>
        <v/>
      </c>
      <c r="AJ423" s="74"/>
      <c r="AK423" s="95" t="str">
        <f t="shared" si="115"/>
        <v/>
      </c>
      <c r="AL423" s="95"/>
      <c r="AM423" s="74" t="str">
        <f t="shared" si="124"/>
        <v/>
      </c>
      <c r="AN423" s="74"/>
      <c r="AO423" s="98" t="str">
        <f t="shared" si="116"/>
        <v/>
      </c>
      <c r="AP423" s="78"/>
      <c r="AQ423" s="74" t="str">
        <f t="shared" si="125"/>
        <v/>
      </c>
      <c r="AR423" s="74"/>
      <c r="AS423" s="74" t="str">
        <f t="shared" si="117"/>
        <v/>
      </c>
      <c r="AT423" s="74"/>
      <c r="AU423" s="74" t="str">
        <f t="shared" si="118"/>
        <v/>
      </c>
      <c r="AV423" s="74"/>
      <c r="AW423" s="74" t="str">
        <f t="shared" si="126"/>
        <v/>
      </c>
      <c r="AX423" s="74"/>
      <c r="AY423" s="74" t="str">
        <f t="shared" si="119"/>
        <v/>
      </c>
      <c r="AZ423" s="74"/>
      <c r="BA423" s="99" t="str">
        <f t="shared" si="127"/>
        <v/>
      </c>
      <c r="BB423" s="99"/>
      <c r="BC423" s="99"/>
      <c r="BD423" s="99" t="str">
        <f t="shared" si="128"/>
        <v/>
      </c>
      <c r="BE423" s="99"/>
      <c r="BF423" s="100"/>
    </row>
    <row r="424" spans="2:58" x14ac:dyDescent="0.25">
      <c r="B424" s="20"/>
      <c r="C424" s="73"/>
      <c r="D424" s="73"/>
      <c r="E424" s="73"/>
      <c r="F424" s="73"/>
      <c r="G424" s="47"/>
      <c r="H424" s="47"/>
      <c r="I424" s="74" t="str">
        <f t="shared" si="109"/>
        <v/>
      </c>
      <c r="J424" s="74"/>
      <c r="K424" s="75"/>
      <c r="L424" s="76"/>
      <c r="M424" s="77" t="str">
        <f t="shared" si="110"/>
        <v/>
      </c>
      <c r="N424" s="78"/>
      <c r="O424" s="75"/>
      <c r="P424" s="76"/>
      <c r="Q424" s="77" t="str">
        <f t="shared" si="111"/>
        <v/>
      </c>
      <c r="R424" s="78"/>
      <c r="S424" s="75"/>
      <c r="T424" s="76"/>
      <c r="U424" s="77" t="str">
        <f t="shared" si="112"/>
        <v/>
      </c>
      <c r="V424" s="78"/>
      <c r="W424" s="75"/>
      <c r="X424" s="76"/>
      <c r="Y424" s="77" t="str">
        <f t="shared" si="113"/>
        <v/>
      </c>
      <c r="Z424" s="78"/>
      <c r="AA424" s="74" t="str">
        <f t="shared" si="120"/>
        <v/>
      </c>
      <c r="AB424" s="74"/>
      <c r="AC424" s="74" t="str">
        <f t="shared" si="121"/>
        <v/>
      </c>
      <c r="AD424" s="74"/>
      <c r="AE424" s="74" t="str">
        <f t="shared" si="122"/>
        <v/>
      </c>
      <c r="AF424" s="74"/>
      <c r="AG424" s="42" t="str">
        <f t="shared" si="123"/>
        <v/>
      </c>
      <c r="AH424" s="43"/>
      <c r="AI424" s="74" t="str">
        <f t="shared" si="114"/>
        <v/>
      </c>
      <c r="AJ424" s="74"/>
      <c r="AK424" s="95" t="str">
        <f t="shared" si="115"/>
        <v/>
      </c>
      <c r="AL424" s="95"/>
      <c r="AM424" s="74" t="str">
        <f t="shared" si="124"/>
        <v/>
      </c>
      <c r="AN424" s="74"/>
      <c r="AO424" s="98" t="str">
        <f t="shared" si="116"/>
        <v/>
      </c>
      <c r="AP424" s="78"/>
      <c r="AQ424" s="74" t="str">
        <f t="shared" si="125"/>
        <v/>
      </c>
      <c r="AR424" s="74"/>
      <c r="AS424" s="74" t="str">
        <f t="shared" si="117"/>
        <v/>
      </c>
      <c r="AT424" s="74"/>
      <c r="AU424" s="74" t="str">
        <f t="shared" si="118"/>
        <v/>
      </c>
      <c r="AV424" s="74"/>
      <c r="AW424" s="74" t="str">
        <f t="shared" si="126"/>
        <v/>
      </c>
      <c r="AX424" s="74"/>
      <c r="AY424" s="74" t="str">
        <f t="shared" si="119"/>
        <v/>
      </c>
      <c r="AZ424" s="74"/>
      <c r="BA424" s="99" t="str">
        <f t="shared" si="127"/>
        <v/>
      </c>
      <c r="BB424" s="99"/>
      <c r="BC424" s="99"/>
      <c r="BD424" s="99" t="str">
        <f t="shared" si="128"/>
        <v/>
      </c>
      <c r="BE424" s="99"/>
      <c r="BF424" s="100"/>
    </row>
    <row r="425" spans="2:58" x14ac:dyDescent="0.25">
      <c r="B425" s="20"/>
      <c r="C425" s="73"/>
      <c r="D425" s="73"/>
      <c r="E425" s="73"/>
      <c r="F425" s="73"/>
      <c r="G425" s="47"/>
      <c r="H425" s="47"/>
      <c r="I425" s="74" t="str">
        <f t="shared" si="109"/>
        <v/>
      </c>
      <c r="J425" s="74"/>
      <c r="K425" s="75"/>
      <c r="L425" s="76"/>
      <c r="M425" s="77" t="str">
        <f t="shared" si="110"/>
        <v/>
      </c>
      <c r="N425" s="78"/>
      <c r="O425" s="75"/>
      <c r="P425" s="76"/>
      <c r="Q425" s="77" t="str">
        <f t="shared" si="111"/>
        <v/>
      </c>
      <c r="R425" s="78"/>
      <c r="S425" s="75"/>
      <c r="T425" s="76"/>
      <c r="U425" s="77" t="str">
        <f t="shared" si="112"/>
        <v/>
      </c>
      <c r="V425" s="78"/>
      <c r="W425" s="75"/>
      <c r="X425" s="76"/>
      <c r="Y425" s="77" t="str">
        <f t="shared" si="113"/>
        <v/>
      </c>
      <c r="Z425" s="78"/>
      <c r="AA425" s="74" t="str">
        <f t="shared" si="120"/>
        <v/>
      </c>
      <c r="AB425" s="74"/>
      <c r="AC425" s="74" t="str">
        <f t="shared" si="121"/>
        <v/>
      </c>
      <c r="AD425" s="74"/>
      <c r="AE425" s="74" t="str">
        <f t="shared" si="122"/>
        <v/>
      </c>
      <c r="AF425" s="74"/>
      <c r="AG425" s="42" t="str">
        <f t="shared" si="123"/>
        <v/>
      </c>
      <c r="AH425" s="43"/>
      <c r="AI425" s="74" t="str">
        <f t="shared" si="114"/>
        <v/>
      </c>
      <c r="AJ425" s="74"/>
      <c r="AK425" s="95" t="str">
        <f t="shared" si="115"/>
        <v/>
      </c>
      <c r="AL425" s="95"/>
      <c r="AM425" s="74" t="str">
        <f t="shared" si="124"/>
        <v/>
      </c>
      <c r="AN425" s="74"/>
      <c r="AO425" s="98" t="str">
        <f t="shared" si="116"/>
        <v/>
      </c>
      <c r="AP425" s="78"/>
      <c r="AQ425" s="74" t="str">
        <f t="shared" si="125"/>
        <v/>
      </c>
      <c r="AR425" s="74"/>
      <c r="AS425" s="74" t="str">
        <f t="shared" si="117"/>
        <v/>
      </c>
      <c r="AT425" s="74"/>
      <c r="AU425" s="74" t="str">
        <f t="shared" si="118"/>
        <v/>
      </c>
      <c r="AV425" s="74"/>
      <c r="AW425" s="74" t="str">
        <f t="shared" si="126"/>
        <v/>
      </c>
      <c r="AX425" s="74"/>
      <c r="AY425" s="74" t="str">
        <f t="shared" si="119"/>
        <v/>
      </c>
      <c r="AZ425" s="74"/>
      <c r="BA425" s="99" t="str">
        <f t="shared" si="127"/>
        <v/>
      </c>
      <c r="BB425" s="99"/>
      <c r="BC425" s="99"/>
      <c r="BD425" s="99" t="str">
        <f t="shared" si="128"/>
        <v/>
      </c>
      <c r="BE425" s="99"/>
      <c r="BF425" s="100"/>
    </row>
    <row r="426" spans="2:58" x14ac:dyDescent="0.25"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35"/>
      <c r="BE426" s="35"/>
      <c r="BF426" s="36"/>
    </row>
    <row r="427" spans="2:58" x14ac:dyDescent="0.25"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2"/>
    </row>
    <row r="428" spans="2:58" ht="10.15" customHeight="1" x14ac:dyDescent="0.25">
      <c r="B428" s="20"/>
      <c r="C428" s="82" t="s">
        <v>104</v>
      </c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2"/>
    </row>
    <row r="429" spans="2:58" ht="10.15" customHeight="1" x14ac:dyDescent="0.25">
      <c r="B429" s="20"/>
      <c r="C429" s="79" t="s">
        <v>105</v>
      </c>
      <c r="D429" s="81" t="s">
        <v>106</v>
      </c>
      <c r="E429" s="57" t="s">
        <v>103</v>
      </c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2"/>
    </row>
    <row r="430" spans="2:58" ht="10.15" customHeight="1" x14ac:dyDescent="0.25">
      <c r="B430" s="20"/>
      <c r="C430" s="80"/>
      <c r="D430" s="82"/>
      <c r="E430" s="63">
        <v>0.1</v>
      </c>
      <c r="F430" s="65"/>
      <c r="G430" s="63">
        <v>0.2</v>
      </c>
      <c r="H430" s="65"/>
      <c r="I430" s="63">
        <v>0.3</v>
      </c>
      <c r="J430" s="65"/>
      <c r="K430" s="63">
        <v>0.4</v>
      </c>
      <c r="L430" s="65"/>
      <c r="M430" s="63">
        <v>0.5</v>
      </c>
      <c r="N430" s="65"/>
      <c r="O430" s="63">
        <v>0.6</v>
      </c>
      <c r="P430" s="65"/>
      <c r="Q430" s="63">
        <v>0.7</v>
      </c>
      <c r="R430" s="65"/>
      <c r="S430" s="63">
        <v>0.8</v>
      </c>
      <c r="T430" s="65"/>
      <c r="U430" s="63">
        <v>0.9</v>
      </c>
      <c r="V430" s="65"/>
      <c r="W430" s="63">
        <v>1</v>
      </c>
      <c r="X430" s="65"/>
      <c r="Y430" s="63">
        <v>2</v>
      </c>
      <c r="Z430" s="65"/>
      <c r="AA430" s="63">
        <v>3</v>
      </c>
      <c r="AB430" s="65"/>
      <c r="AC430" s="63">
        <v>4</v>
      </c>
      <c r="AD430" s="65"/>
      <c r="AE430" s="63">
        <v>5</v>
      </c>
      <c r="AF430" s="65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2"/>
    </row>
    <row r="431" spans="2:58" ht="10.15" customHeight="1" x14ac:dyDescent="0.25">
      <c r="B431" s="20"/>
      <c r="C431" s="1">
        <v>1</v>
      </c>
      <c r="D431" s="1">
        <v>1</v>
      </c>
      <c r="E431" s="54">
        <v>0.8</v>
      </c>
      <c r="F431" s="55"/>
      <c r="G431" s="54">
        <v>0.75</v>
      </c>
      <c r="H431" s="55"/>
      <c r="I431" s="54">
        <v>0.7</v>
      </c>
      <c r="J431" s="55"/>
      <c r="K431" s="54">
        <v>0.65</v>
      </c>
      <c r="L431" s="55"/>
      <c r="M431" s="54">
        <v>0.65</v>
      </c>
      <c r="N431" s="55"/>
      <c r="O431" s="54">
        <v>0.6</v>
      </c>
      <c r="P431" s="55"/>
      <c r="Q431" s="54">
        <v>0.6</v>
      </c>
      <c r="R431" s="55"/>
      <c r="S431" s="54">
        <v>0.6</v>
      </c>
      <c r="T431" s="55"/>
      <c r="U431" s="54">
        <v>0.6</v>
      </c>
      <c r="V431" s="55"/>
      <c r="W431" s="54">
        <v>0.55000000000000004</v>
      </c>
      <c r="X431" s="55"/>
      <c r="Y431" s="54">
        <v>0.55000000000000004</v>
      </c>
      <c r="Z431" s="55"/>
      <c r="AA431" s="54">
        <v>0.55000000000000004</v>
      </c>
      <c r="AB431" s="55"/>
      <c r="AC431" s="54">
        <v>0.55000000000000004</v>
      </c>
      <c r="AD431" s="55"/>
      <c r="AE431" s="54">
        <v>0.55000000000000004</v>
      </c>
      <c r="AF431" s="55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2"/>
    </row>
    <row r="432" spans="2:58" ht="10.15" customHeight="1" x14ac:dyDescent="0.25">
      <c r="B432" s="20"/>
      <c r="C432" s="1">
        <v>2</v>
      </c>
      <c r="D432" s="1">
        <v>2</v>
      </c>
      <c r="E432" s="54">
        <v>0.5</v>
      </c>
      <c r="F432" s="55"/>
      <c r="G432" s="54">
        <v>0.45</v>
      </c>
      <c r="H432" s="55"/>
      <c r="I432" s="54">
        <v>0.4</v>
      </c>
      <c r="J432" s="55"/>
      <c r="K432" s="54">
        <v>0.4</v>
      </c>
      <c r="L432" s="55"/>
      <c r="M432" s="54">
        <v>0.4</v>
      </c>
      <c r="N432" s="55"/>
      <c r="O432" s="54">
        <v>0.4</v>
      </c>
      <c r="P432" s="55"/>
      <c r="Q432" s="54">
        <v>0.4</v>
      </c>
      <c r="R432" s="55"/>
      <c r="S432" s="54">
        <v>0.4</v>
      </c>
      <c r="T432" s="55"/>
      <c r="U432" s="54">
        <v>0.4</v>
      </c>
      <c r="V432" s="55"/>
      <c r="W432" s="54">
        <v>0.45</v>
      </c>
      <c r="X432" s="55"/>
      <c r="Y432" s="54">
        <v>0.45</v>
      </c>
      <c r="Z432" s="55"/>
      <c r="AA432" s="54">
        <v>0.45</v>
      </c>
      <c r="AB432" s="55"/>
      <c r="AC432" s="54">
        <v>0.45</v>
      </c>
      <c r="AD432" s="55"/>
      <c r="AE432" s="54">
        <v>0.5</v>
      </c>
      <c r="AF432" s="55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2"/>
    </row>
    <row r="433" spans="2:58" ht="10.15" customHeight="1" x14ac:dyDescent="0.25">
      <c r="B433" s="20"/>
      <c r="C433" s="1">
        <v>2</v>
      </c>
      <c r="D433" s="1">
        <v>1</v>
      </c>
      <c r="E433" s="54">
        <v>1</v>
      </c>
      <c r="F433" s="55"/>
      <c r="G433" s="54">
        <v>0.85</v>
      </c>
      <c r="H433" s="55"/>
      <c r="I433" s="54">
        <v>0.75</v>
      </c>
      <c r="J433" s="55"/>
      <c r="K433" s="54">
        <v>0.7</v>
      </c>
      <c r="L433" s="55"/>
      <c r="M433" s="54">
        <v>0.7</v>
      </c>
      <c r="N433" s="55"/>
      <c r="O433" s="54">
        <v>0.65</v>
      </c>
      <c r="P433" s="55"/>
      <c r="Q433" s="54">
        <v>0.65</v>
      </c>
      <c r="R433" s="55"/>
      <c r="S433" s="54">
        <v>0.65</v>
      </c>
      <c r="T433" s="55"/>
      <c r="U433" s="54">
        <v>0.6</v>
      </c>
      <c r="V433" s="55"/>
      <c r="W433" s="54">
        <v>0.6</v>
      </c>
      <c r="X433" s="55"/>
      <c r="Y433" s="54">
        <v>0.55000000000000004</v>
      </c>
      <c r="Z433" s="55"/>
      <c r="AA433" s="54">
        <v>0.55000000000000004</v>
      </c>
      <c r="AB433" s="55"/>
      <c r="AC433" s="54">
        <v>0.55000000000000004</v>
      </c>
      <c r="AD433" s="55"/>
      <c r="AE433" s="54">
        <v>0.55000000000000004</v>
      </c>
      <c r="AF433" s="55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2"/>
    </row>
    <row r="434" spans="2:58" ht="10.15" customHeight="1" x14ac:dyDescent="0.25">
      <c r="B434" s="20"/>
      <c r="C434" s="1">
        <v>3</v>
      </c>
      <c r="D434" s="1">
        <v>3</v>
      </c>
      <c r="E434" s="54">
        <v>0.25</v>
      </c>
      <c r="F434" s="55"/>
      <c r="G434" s="54">
        <v>0.25</v>
      </c>
      <c r="H434" s="55"/>
      <c r="I434" s="54">
        <v>0.25</v>
      </c>
      <c r="J434" s="55"/>
      <c r="K434" s="54">
        <v>0.3</v>
      </c>
      <c r="L434" s="55"/>
      <c r="M434" s="54">
        <v>0.3</v>
      </c>
      <c r="N434" s="55"/>
      <c r="O434" s="54">
        <v>0.35</v>
      </c>
      <c r="P434" s="55"/>
      <c r="Q434" s="54">
        <v>0.35</v>
      </c>
      <c r="R434" s="55"/>
      <c r="S434" s="54">
        <v>0.35</v>
      </c>
      <c r="T434" s="55"/>
      <c r="U434" s="54">
        <v>0.4</v>
      </c>
      <c r="V434" s="55"/>
      <c r="W434" s="54">
        <v>0.4</v>
      </c>
      <c r="X434" s="55"/>
      <c r="Y434" s="54">
        <v>0.45</v>
      </c>
      <c r="Z434" s="55"/>
      <c r="AA434" s="54">
        <v>0.45</v>
      </c>
      <c r="AB434" s="55"/>
      <c r="AC434" s="54">
        <v>0.45</v>
      </c>
      <c r="AD434" s="55"/>
      <c r="AE434" s="54">
        <v>0.5</v>
      </c>
      <c r="AF434" s="55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2"/>
    </row>
    <row r="435" spans="2:58" ht="10.15" customHeight="1" x14ac:dyDescent="0.25">
      <c r="B435" s="20"/>
      <c r="C435" s="1">
        <v>3</v>
      </c>
      <c r="D435" s="1">
        <v>2</v>
      </c>
      <c r="E435" s="54">
        <v>0.6</v>
      </c>
      <c r="F435" s="55"/>
      <c r="G435" s="54">
        <v>0.5</v>
      </c>
      <c r="H435" s="55"/>
      <c r="I435" s="54">
        <v>0.5</v>
      </c>
      <c r="J435" s="55"/>
      <c r="K435" s="54">
        <v>0.5</v>
      </c>
      <c r="L435" s="55"/>
      <c r="M435" s="54">
        <v>0.5</v>
      </c>
      <c r="N435" s="55"/>
      <c r="O435" s="54">
        <v>0.45</v>
      </c>
      <c r="P435" s="55"/>
      <c r="Q435" s="54">
        <v>0.45</v>
      </c>
      <c r="R435" s="55"/>
      <c r="S435" s="54">
        <v>0.45</v>
      </c>
      <c r="T435" s="55"/>
      <c r="U435" s="54">
        <v>0.45</v>
      </c>
      <c r="V435" s="55"/>
      <c r="W435" s="54">
        <v>0.45</v>
      </c>
      <c r="X435" s="55"/>
      <c r="Y435" s="54">
        <v>0.5</v>
      </c>
      <c r="Z435" s="55"/>
      <c r="AA435" s="54">
        <v>0.5</v>
      </c>
      <c r="AB435" s="55"/>
      <c r="AC435" s="54">
        <v>0.5</v>
      </c>
      <c r="AD435" s="55"/>
      <c r="AE435" s="54">
        <v>0.5</v>
      </c>
      <c r="AF435" s="55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2"/>
    </row>
    <row r="436" spans="2:58" ht="10.15" customHeight="1" x14ac:dyDescent="0.25">
      <c r="B436" s="20"/>
      <c r="C436" s="1">
        <v>3</v>
      </c>
      <c r="D436" s="1">
        <v>1</v>
      </c>
      <c r="E436" s="54">
        <v>1.1499999999999999</v>
      </c>
      <c r="F436" s="55"/>
      <c r="G436" s="54">
        <v>0.9</v>
      </c>
      <c r="H436" s="55"/>
      <c r="I436" s="54">
        <v>0.8</v>
      </c>
      <c r="J436" s="55"/>
      <c r="K436" s="54">
        <v>0.75</v>
      </c>
      <c r="L436" s="55"/>
      <c r="M436" s="54">
        <v>0.75</v>
      </c>
      <c r="N436" s="55"/>
      <c r="O436" s="54">
        <v>0.7</v>
      </c>
      <c r="P436" s="55"/>
      <c r="Q436" s="54">
        <v>0.7</v>
      </c>
      <c r="R436" s="55"/>
      <c r="S436" s="54">
        <v>0.65</v>
      </c>
      <c r="T436" s="55"/>
      <c r="U436" s="54">
        <v>0.65</v>
      </c>
      <c r="V436" s="55"/>
      <c r="W436" s="54">
        <v>0.65</v>
      </c>
      <c r="X436" s="55"/>
      <c r="Y436" s="54">
        <v>0.6</v>
      </c>
      <c r="Z436" s="55"/>
      <c r="AA436" s="54">
        <v>0.55000000000000004</v>
      </c>
      <c r="AB436" s="55"/>
      <c r="AC436" s="54">
        <v>0.55000000000000004</v>
      </c>
      <c r="AD436" s="55"/>
      <c r="AE436" s="54">
        <v>0.55000000000000004</v>
      </c>
      <c r="AF436" s="55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2"/>
    </row>
    <row r="437" spans="2:58" ht="10.15" customHeight="1" x14ac:dyDescent="0.25">
      <c r="B437" s="20"/>
      <c r="C437" s="1">
        <v>4</v>
      </c>
      <c r="D437" s="1">
        <v>4</v>
      </c>
      <c r="E437" s="54">
        <v>0.1</v>
      </c>
      <c r="F437" s="55"/>
      <c r="G437" s="54">
        <v>0.15</v>
      </c>
      <c r="H437" s="55"/>
      <c r="I437" s="54">
        <v>0.2</v>
      </c>
      <c r="J437" s="55"/>
      <c r="K437" s="54">
        <v>0.25</v>
      </c>
      <c r="L437" s="55"/>
      <c r="M437" s="54">
        <v>0.3</v>
      </c>
      <c r="N437" s="55"/>
      <c r="O437" s="54">
        <v>0.3</v>
      </c>
      <c r="P437" s="55"/>
      <c r="Q437" s="54">
        <v>0.35</v>
      </c>
      <c r="R437" s="55"/>
      <c r="S437" s="54">
        <v>0.35</v>
      </c>
      <c r="T437" s="55"/>
      <c r="U437" s="54">
        <v>0.35</v>
      </c>
      <c r="V437" s="55"/>
      <c r="W437" s="54">
        <v>0.4</v>
      </c>
      <c r="X437" s="55"/>
      <c r="Y437" s="54">
        <v>0.45</v>
      </c>
      <c r="Z437" s="55"/>
      <c r="AA437" s="54">
        <v>0.45</v>
      </c>
      <c r="AB437" s="55"/>
      <c r="AC437" s="54">
        <v>0.45</v>
      </c>
      <c r="AD437" s="55"/>
      <c r="AE437" s="54">
        <v>0.45</v>
      </c>
      <c r="AF437" s="55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2"/>
    </row>
    <row r="438" spans="2:58" ht="10.15" customHeight="1" x14ac:dyDescent="0.25">
      <c r="B438" s="20"/>
      <c r="C438" s="1">
        <v>4</v>
      </c>
      <c r="D438" s="1">
        <v>3</v>
      </c>
      <c r="E438" s="54">
        <v>0.35</v>
      </c>
      <c r="F438" s="55"/>
      <c r="G438" s="54">
        <v>0.35</v>
      </c>
      <c r="H438" s="55"/>
      <c r="I438" s="54">
        <v>0.35</v>
      </c>
      <c r="J438" s="55"/>
      <c r="K438" s="54">
        <v>0.4</v>
      </c>
      <c r="L438" s="55"/>
      <c r="M438" s="54">
        <v>0.4</v>
      </c>
      <c r="N438" s="55"/>
      <c r="O438" s="54">
        <v>0.4</v>
      </c>
      <c r="P438" s="55"/>
      <c r="Q438" s="54">
        <v>0.4</v>
      </c>
      <c r="R438" s="55"/>
      <c r="S438" s="54">
        <v>0.45</v>
      </c>
      <c r="T438" s="55"/>
      <c r="U438" s="54">
        <v>0.45</v>
      </c>
      <c r="V438" s="55"/>
      <c r="W438" s="54">
        <v>0.45</v>
      </c>
      <c r="X438" s="55"/>
      <c r="Y438" s="54">
        <v>0.45</v>
      </c>
      <c r="Z438" s="55"/>
      <c r="AA438" s="54">
        <v>0.5</v>
      </c>
      <c r="AB438" s="55"/>
      <c r="AC438" s="54">
        <v>0.5</v>
      </c>
      <c r="AD438" s="55"/>
      <c r="AE438" s="54">
        <v>0.5</v>
      </c>
      <c r="AF438" s="55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2"/>
    </row>
    <row r="439" spans="2:58" ht="10.15" customHeight="1" x14ac:dyDescent="0.25">
      <c r="B439" s="20"/>
      <c r="C439" s="1">
        <v>4</v>
      </c>
      <c r="D439" s="1">
        <v>2</v>
      </c>
      <c r="E439" s="54">
        <v>0.7</v>
      </c>
      <c r="F439" s="55"/>
      <c r="G439" s="54">
        <v>0.6</v>
      </c>
      <c r="H439" s="55"/>
      <c r="I439" s="54">
        <v>0.55000000000000004</v>
      </c>
      <c r="J439" s="55"/>
      <c r="K439" s="54">
        <v>0.5</v>
      </c>
      <c r="L439" s="55"/>
      <c r="M439" s="54">
        <v>0.5</v>
      </c>
      <c r="N439" s="55"/>
      <c r="O439" s="54">
        <v>0.5</v>
      </c>
      <c r="P439" s="55"/>
      <c r="Q439" s="54">
        <v>0.5</v>
      </c>
      <c r="R439" s="55"/>
      <c r="S439" s="54">
        <v>0.5</v>
      </c>
      <c r="T439" s="55"/>
      <c r="U439" s="54">
        <v>0.5</v>
      </c>
      <c r="V439" s="55"/>
      <c r="W439" s="54">
        <v>0.5</v>
      </c>
      <c r="X439" s="55"/>
      <c r="Y439" s="54">
        <v>0.5</v>
      </c>
      <c r="Z439" s="55"/>
      <c r="AA439" s="54">
        <v>0.5</v>
      </c>
      <c r="AB439" s="55"/>
      <c r="AC439" s="54">
        <v>0.5</v>
      </c>
      <c r="AD439" s="55"/>
      <c r="AE439" s="54">
        <v>0.5</v>
      </c>
      <c r="AF439" s="55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2"/>
    </row>
    <row r="440" spans="2:58" ht="10.15" customHeight="1" x14ac:dyDescent="0.25">
      <c r="B440" s="20"/>
      <c r="C440" s="1">
        <v>4</v>
      </c>
      <c r="D440" s="1">
        <v>1</v>
      </c>
      <c r="E440" s="54">
        <v>1.2</v>
      </c>
      <c r="F440" s="55"/>
      <c r="G440" s="54">
        <v>0.95</v>
      </c>
      <c r="H440" s="55"/>
      <c r="I440" s="54">
        <v>0.85</v>
      </c>
      <c r="J440" s="55"/>
      <c r="K440" s="54">
        <v>0.8</v>
      </c>
      <c r="L440" s="55"/>
      <c r="M440" s="54">
        <v>0.75</v>
      </c>
      <c r="N440" s="55"/>
      <c r="O440" s="54">
        <v>0.7</v>
      </c>
      <c r="P440" s="55"/>
      <c r="Q440" s="54">
        <v>0.7</v>
      </c>
      <c r="R440" s="55"/>
      <c r="S440" s="54">
        <v>0.7</v>
      </c>
      <c r="T440" s="55"/>
      <c r="U440" s="54">
        <v>0.65</v>
      </c>
      <c r="V440" s="55"/>
      <c r="W440" s="54">
        <v>0.65</v>
      </c>
      <c r="X440" s="55"/>
      <c r="Y440" s="54">
        <v>0.55000000000000004</v>
      </c>
      <c r="Z440" s="55"/>
      <c r="AA440" s="54">
        <v>0.55000000000000004</v>
      </c>
      <c r="AB440" s="55"/>
      <c r="AC440" s="54">
        <v>0.55000000000000004</v>
      </c>
      <c r="AD440" s="55"/>
      <c r="AE440" s="54">
        <v>0.55000000000000004</v>
      </c>
      <c r="AF440" s="55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2"/>
    </row>
    <row r="441" spans="2:58" ht="10.15" customHeight="1" x14ac:dyDescent="0.25">
      <c r="B441" s="20"/>
      <c r="C441" s="1">
        <v>5</v>
      </c>
      <c r="D441" s="1">
        <v>5</v>
      </c>
      <c r="E441" s="54">
        <v>-0.05</v>
      </c>
      <c r="F441" s="55"/>
      <c r="G441" s="54">
        <v>0.1</v>
      </c>
      <c r="H441" s="55"/>
      <c r="I441" s="54">
        <v>0.2</v>
      </c>
      <c r="J441" s="55"/>
      <c r="K441" s="54">
        <v>0.25</v>
      </c>
      <c r="L441" s="55"/>
      <c r="M441" s="54">
        <v>0.3</v>
      </c>
      <c r="N441" s="55"/>
      <c r="O441" s="54">
        <v>0.3</v>
      </c>
      <c r="P441" s="55"/>
      <c r="Q441" s="54">
        <v>0.35</v>
      </c>
      <c r="R441" s="55"/>
      <c r="S441" s="54">
        <v>0.35</v>
      </c>
      <c r="T441" s="55"/>
      <c r="U441" s="54">
        <v>0.35</v>
      </c>
      <c r="V441" s="55"/>
      <c r="W441" s="54">
        <v>0.35</v>
      </c>
      <c r="X441" s="55"/>
      <c r="Y441" s="54">
        <v>0.4</v>
      </c>
      <c r="Z441" s="55"/>
      <c r="AA441" s="54">
        <v>0.45</v>
      </c>
      <c r="AB441" s="55"/>
      <c r="AC441" s="54">
        <v>0.45</v>
      </c>
      <c r="AD441" s="55"/>
      <c r="AE441" s="54">
        <v>0.45</v>
      </c>
      <c r="AF441" s="55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2"/>
    </row>
    <row r="442" spans="2:58" ht="10.15" customHeight="1" x14ac:dyDescent="0.25">
      <c r="B442" s="20"/>
      <c r="C442" s="1">
        <v>5</v>
      </c>
      <c r="D442" s="1">
        <v>4</v>
      </c>
      <c r="E442" s="54">
        <v>0.2</v>
      </c>
      <c r="F442" s="55"/>
      <c r="G442" s="54">
        <v>0.25</v>
      </c>
      <c r="H442" s="55"/>
      <c r="I442" s="54">
        <v>0.35</v>
      </c>
      <c r="J442" s="55"/>
      <c r="K442" s="54">
        <v>0.35</v>
      </c>
      <c r="L442" s="55"/>
      <c r="M442" s="54">
        <v>0.4</v>
      </c>
      <c r="N442" s="55"/>
      <c r="O442" s="54">
        <v>0.4</v>
      </c>
      <c r="P442" s="55"/>
      <c r="Q442" s="54">
        <v>0.4</v>
      </c>
      <c r="R442" s="55"/>
      <c r="S442" s="54">
        <v>0.4</v>
      </c>
      <c r="T442" s="55"/>
      <c r="U442" s="54">
        <v>0.4</v>
      </c>
      <c r="V442" s="55"/>
      <c r="W442" s="54">
        <v>0.45</v>
      </c>
      <c r="X442" s="55"/>
      <c r="Y442" s="54">
        <v>0.45</v>
      </c>
      <c r="Z442" s="55"/>
      <c r="AA442" s="54">
        <v>0.5</v>
      </c>
      <c r="AB442" s="55"/>
      <c r="AC442" s="54">
        <v>0.5</v>
      </c>
      <c r="AD442" s="55"/>
      <c r="AE442" s="54">
        <v>0.5</v>
      </c>
      <c r="AF442" s="55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2"/>
    </row>
    <row r="443" spans="2:58" ht="10.15" customHeight="1" x14ac:dyDescent="0.25">
      <c r="B443" s="20"/>
      <c r="C443" s="1">
        <v>5</v>
      </c>
      <c r="D443" s="1">
        <v>3</v>
      </c>
      <c r="E443" s="54">
        <v>0.45</v>
      </c>
      <c r="F443" s="55"/>
      <c r="G443" s="54">
        <v>0.45</v>
      </c>
      <c r="H443" s="55"/>
      <c r="I443" s="54">
        <v>0.45</v>
      </c>
      <c r="J443" s="55"/>
      <c r="K443" s="54">
        <v>0.45</v>
      </c>
      <c r="L443" s="55"/>
      <c r="M443" s="54">
        <v>0.45</v>
      </c>
      <c r="N443" s="55"/>
      <c r="O443" s="54">
        <v>0.45</v>
      </c>
      <c r="P443" s="55"/>
      <c r="Q443" s="54">
        <v>0.45</v>
      </c>
      <c r="R443" s="55"/>
      <c r="S443" s="54">
        <v>0.45</v>
      </c>
      <c r="T443" s="55"/>
      <c r="U443" s="54">
        <v>0.45</v>
      </c>
      <c r="V443" s="55"/>
      <c r="W443" s="54">
        <v>0.45</v>
      </c>
      <c r="X443" s="55"/>
      <c r="Y443" s="54">
        <v>0.5</v>
      </c>
      <c r="Z443" s="55"/>
      <c r="AA443" s="54">
        <v>0.5</v>
      </c>
      <c r="AB443" s="55"/>
      <c r="AC443" s="54">
        <v>0.5</v>
      </c>
      <c r="AD443" s="55"/>
      <c r="AE443" s="54">
        <v>0.5</v>
      </c>
      <c r="AF443" s="55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2"/>
    </row>
    <row r="444" spans="2:58" ht="10.15" customHeight="1" x14ac:dyDescent="0.25">
      <c r="B444" s="20"/>
      <c r="C444" s="1">
        <v>5</v>
      </c>
      <c r="D444" s="1">
        <v>2</v>
      </c>
      <c r="E444" s="54">
        <v>0.75</v>
      </c>
      <c r="F444" s="55"/>
      <c r="G444" s="54">
        <v>0.6</v>
      </c>
      <c r="H444" s="55"/>
      <c r="I444" s="54">
        <v>0.55000000000000004</v>
      </c>
      <c r="J444" s="55"/>
      <c r="K444" s="54">
        <v>0.55000000000000004</v>
      </c>
      <c r="L444" s="55"/>
      <c r="M444" s="54">
        <v>0.5</v>
      </c>
      <c r="N444" s="55"/>
      <c r="O444" s="54">
        <v>0.5</v>
      </c>
      <c r="P444" s="55"/>
      <c r="Q444" s="54">
        <v>0.5</v>
      </c>
      <c r="R444" s="55"/>
      <c r="S444" s="54">
        <v>0.5</v>
      </c>
      <c r="T444" s="55"/>
      <c r="U444" s="54">
        <v>0.5</v>
      </c>
      <c r="V444" s="55"/>
      <c r="W444" s="54">
        <v>0.5</v>
      </c>
      <c r="X444" s="55"/>
      <c r="Y444" s="54">
        <v>0.5</v>
      </c>
      <c r="Z444" s="55"/>
      <c r="AA444" s="54">
        <v>0.5</v>
      </c>
      <c r="AB444" s="55"/>
      <c r="AC444" s="54">
        <v>0.5</v>
      </c>
      <c r="AD444" s="55"/>
      <c r="AE444" s="54">
        <v>0.5</v>
      </c>
      <c r="AF444" s="55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2"/>
    </row>
    <row r="445" spans="2:58" ht="10.15" customHeight="1" x14ac:dyDescent="0.25">
      <c r="B445" s="20"/>
      <c r="C445" s="1">
        <v>5</v>
      </c>
      <c r="D445" s="1">
        <v>1</v>
      </c>
      <c r="E445" s="54">
        <v>1.3</v>
      </c>
      <c r="F445" s="55"/>
      <c r="G445" s="54">
        <v>1</v>
      </c>
      <c r="H445" s="55"/>
      <c r="I445" s="54">
        <v>0.85</v>
      </c>
      <c r="J445" s="55"/>
      <c r="K445" s="54">
        <v>0.8</v>
      </c>
      <c r="L445" s="55"/>
      <c r="M445" s="54">
        <v>0.75</v>
      </c>
      <c r="N445" s="55"/>
      <c r="O445" s="54">
        <v>0.7</v>
      </c>
      <c r="P445" s="55"/>
      <c r="Q445" s="54">
        <v>0.7</v>
      </c>
      <c r="R445" s="55"/>
      <c r="S445" s="54">
        <v>0.65</v>
      </c>
      <c r="T445" s="55"/>
      <c r="U445" s="54">
        <v>0.65</v>
      </c>
      <c r="V445" s="55"/>
      <c r="W445" s="54">
        <v>0.65</v>
      </c>
      <c r="X445" s="55"/>
      <c r="Y445" s="54">
        <v>0.6</v>
      </c>
      <c r="Z445" s="55"/>
      <c r="AA445" s="54">
        <v>0.55000000000000004</v>
      </c>
      <c r="AB445" s="55"/>
      <c r="AC445" s="54">
        <v>0.55000000000000004</v>
      </c>
      <c r="AD445" s="55"/>
      <c r="AE445" s="54">
        <v>0.55000000000000004</v>
      </c>
      <c r="AF445" s="55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2"/>
    </row>
    <row r="446" spans="2:58" ht="10.15" customHeight="1" x14ac:dyDescent="0.25">
      <c r="B446" s="20"/>
      <c r="C446" s="1">
        <v>6</v>
      </c>
      <c r="D446" s="1">
        <v>6</v>
      </c>
      <c r="E446" s="54">
        <v>-0.15</v>
      </c>
      <c r="F446" s="55"/>
      <c r="G446" s="54">
        <v>0.05</v>
      </c>
      <c r="H446" s="55"/>
      <c r="I446" s="54">
        <v>0.15</v>
      </c>
      <c r="J446" s="55"/>
      <c r="K446" s="54">
        <v>0.2</v>
      </c>
      <c r="L446" s="55"/>
      <c r="M446" s="54">
        <v>0.25</v>
      </c>
      <c r="N446" s="55"/>
      <c r="O446" s="54">
        <v>0.3</v>
      </c>
      <c r="P446" s="55"/>
      <c r="Q446" s="54">
        <v>0.3</v>
      </c>
      <c r="R446" s="55"/>
      <c r="S446" s="54">
        <v>0.35</v>
      </c>
      <c r="T446" s="55"/>
      <c r="U446" s="54">
        <v>0.35</v>
      </c>
      <c r="V446" s="55"/>
      <c r="W446" s="54">
        <v>0.35</v>
      </c>
      <c r="X446" s="55"/>
      <c r="Y446" s="54">
        <v>0.4</v>
      </c>
      <c r="Z446" s="55"/>
      <c r="AA446" s="54">
        <v>0.45</v>
      </c>
      <c r="AB446" s="55"/>
      <c r="AC446" s="54">
        <v>0.45</v>
      </c>
      <c r="AD446" s="55"/>
      <c r="AE446" s="54">
        <v>0.45</v>
      </c>
      <c r="AF446" s="55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2"/>
    </row>
    <row r="447" spans="2:58" ht="10.15" customHeight="1" x14ac:dyDescent="0.25">
      <c r="B447" s="20"/>
      <c r="C447" s="1">
        <v>6</v>
      </c>
      <c r="D447" s="1">
        <v>5</v>
      </c>
      <c r="E447" s="54">
        <v>0.1</v>
      </c>
      <c r="F447" s="55"/>
      <c r="G447" s="54">
        <v>0.25</v>
      </c>
      <c r="H447" s="55"/>
      <c r="I447" s="54">
        <v>0.3</v>
      </c>
      <c r="J447" s="55"/>
      <c r="K447" s="54">
        <v>0.35</v>
      </c>
      <c r="L447" s="55"/>
      <c r="M447" s="54">
        <v>0.35</v>
      </c>
      <c r="N447" s="55"/>
      <c r="O447" s="54">
        <v>0.4</v>
      </c>
      <c r="P447" s="55"/>
      <c r="Q447" s="54">
        <v>0.4</v>
      </c>
      <c r="R447" s="55"/>
      <c r="S447" s="54">
        <v>0.4</v>
      </c>
      <c r="T447" s="55"/>
      <c r="U447" s="54">
        <v>0.45</v>
      </c>
      <c r="V447" s="55"/>
      <c r="W447" s="54">
        <v>0.45</v>
      </c>
      <c r="X447" s="55"/>
      <c r="Y447" s="54">
        <v>0.45</v>
      </c>
      <c r="Z447" s="55"/>
      <c r="AA447" s="54">
        <v>0.5</v>
      </c>
      <c r="AB447" s="55"/>
      <c r="AC447" s="54">
        <v>0.5</v>
      </c>
      <c r="AD447" s="55"/>
      <c r="AE447" s="54">
        <v>0.5</v>
      </c>
      <c r="AF447" s="55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2"/>
    </row>
    <row r="448" spans="2:58" ht="10.15" customHeight="1" x14ac:dyDescent="0.25">
      <c r="B448" s="20"/>
      <c r="C448" s="1">
        <v>6</v>
      </c>
      <c r="D448" s="1">
        <v>4</v>
      </c>
      <c r="E448" s="54">
        <v>0.3</v>
      </c>
      <c r="F448" s="55"/>
      <c r="G448" s="54">
        <v>0.35</v>
      </c>
      <c r="H448" s="55"/>
      <c r="I448" s="54">
        <v>0.4</v>
      </c>
      <c r="J448" s="55"/>
      <c r="K448" s="54">
        <v>0.4</v>
      </c>
      <c r="L448" s="55"/>
      <c r="M448" s="54">
        <v>0.45</v>
      </c>
      <c r="N448" s="55"/>
      <c r="O448" s="54">
        <v>0.45</v>
      </c>
      <c r="P448" s="55"/>
      <c r="Q448" s="54">
        <v>0.45</v>
      </c>
      <c r="R448" s="55"/>
      <c r="S448" s="54">
        <v>0.45</v>
      </c>
      <c r="T448" s="55"/>
      <c r="U448" s="54">
        <v>0.45</v>
      </c>
      <c r="V448" s="55"/>
      <c r="W448" s="54">
        <v>0.45</v>
      </c>
      <c r="X448" s="55"/>
      <c r="Y448" s="54">
        <v>0.5</v>
      </c>
      <c r="Z448" s="55"/>
      <c r="AA448" s="54">
        <v>0.5</v>
      </c>
      <c r="AB448" s="55"/>
      <c r="AC448" s="54">
        <v>0.5</v>
      </c>
      <c r="AD448" s="55"/>
      <c r="AE448" s="54">
        <v>0.5</v>
      </c>
      <c r="AF448" s="55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2"/>
    </row>
    <row r="449" spans="2:58" ht="10.15" customHeight="1" x14ac:dyDescent="0.25">
      <c r="B449" s="20"/>
      <c r="C449" s="1">
        <v>6</v>
      </c>
      <c r="D449" s="1">
        <v>3</v>
      </c>
      <c r="E449" s="54">
        <v>0.5</v>
      </c>
      <c r="F449" s="55"/>
      <c r="G449" s="54">
        <v>0.45</v>
      </c>
      <c r="H449" s="55"/>
      <c r="I449" s="54">
        <v>0.45</v>
      </c>
      <c r="J449" s="55"/>
      <c r="K449" s="54">
        <v>0.45</v>
      </c>
      <c r="L449" s="55"/>
      <c r="M449" s="54">
        <v>0.45</v>
      </c>
      <c r="N449" s="55"/>
      <c r="O449" s="54">
        <v>0.45</v>
      </c>
      <c r="P449" s="55"/>
      <c r="Q449" s="54">
        <v>0.45</v>
      </c>
      <c r="R449" s="55"/>
      <c r="S449" s="54">
        <v>0.45</v>
      </c>
      <c r="T449" s="55"/>
      <c r="U449" s="54">
        <v>0.45</v>
      </c>
      <c r="V449" s="55"/>
      <c r="W449" s="54">
        <v>0.5</v>
      </c>
      <c r="X449" s="55"/>
      <c r="Y449" s="54">
        <v>0.5</v>
      </c>
      <c r="Z449" s="55"/>
      <c r="AA449" s="54">
        <v>0.5</v>
      </c>
      <c r="AB449" s="55"/>
      <c r="AC449" s="54">
        <v>0.5</v>
      </c>
      <c r="AD449" s="55"/>
      <c r="AE449" s="54">
        <v>0.5</v>
      </c>
      <c r="AF449" s="55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2"/>
    </row>
    <row r="450" spans="2:58" ht="10.15" customHeight="1" x14ac:dyDescent="0.25">
      <c r="B450" s="20"/>
      <c r="C450" s="1">
        <v>6</v>
      </c>
      <c r="D450" s="1">
        <v>2</v>
      </c>
      <c r="E450" s="54">
        <v>0.8</v>
      </c>
      <c r="F450" s="55"/>
      <c r="G450" s="54">
        <v>0.65</v>
      </c>
      <c r="H450" s="55"/>
      <c r="I450" s="54">
        <v>0.55000000000000004</v>
      </c>
      <c r="J450" s="55"/>
      <c r="K450" s="54">
        <v>0.55000000000000004</v>
      </c>
      <c r="L450" s="55"/>
      <c r="M450" s="54">
        <v>0.55000000000000004</v>
      </c>
      <c r="N450" s="55"/>
      <c r="O450" s="54">
        <v>0.55000000000000004</v>
      </c>
      <c r="P450" s="55"/>
      <c r="Q450" s="54">
        <v>0.5</v>
      </c>
      <c r="R450" s="55"/>
      <c r="S450" s="54">
        <v>0.5</v>
      </c>
      <c r="T450" s="55"/>
      <c r="U450" s="54">
        <v>0.5</v>
      </c>
      <c r="V450" s="55"/>
      <c r="W450" s="54">
        <v>0.5</v>
      </c>
      <c r="X450" s="55"/>
      <c r="Y450" s="54">
        <v>0.5</v>
      </c>
      <c r="Z450" s="55"/>
      <c r="AA450" s="54">
        <v>0.5</v>
      </c>
      <c r="AB450" s="55"/>
      <c r="AC450" s="54">
        <v>0.5</v>
      </c>
      <c r="AD450" s="55"/>
      <c r="AE450" s="54">
        <v>0.5</v>
      </c>
      <c r="AF450" s="55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2"/>
    </row>
    <row r="451" spans="2:58" ht="10.15" customHeight="1" x14ac:dyDescent="0.25">
      <c r="B451" s="20"/>
      <c r="C451" s="1">
        <v>6</v>
      </c>
      <c r="D451" s="1">
        <v>1</v>
      </c>
      <c r="E451" s="54">
        <v>1.3</v>
      </c>
      <c r="F451" s="55"/>
      <c r="G451" s="54">
        <v>1</v>
      </c>
      <c r="H451" s="55"/>
      <c r="I451" s="54">
        <v>0.85</v>
      </c>
      <c r="J451" s="55"/>
      <c r="K451" s="54">
        <v>0.8</v>
      </c>
      <c r="L451" s="55"/>
      <c r="M451" s="54">
        <v>0.75</v>
      </c>
      <c r="N451" s="55"/>
      <c r="O451" s="54">
        <v>0.7</v>
      </c>
      <c r="P451" s="55"/>
      <c r="Q451" s="54">
        <v>0.7</v>
      </c>
      <c r="R451" s="55"/>
      <c r="S451" s="54">
        <v>0.65</v>
      </c>
      <c r="T451" s="55"/>
      <c r="U451" s="54">
        <v>0.65</v>
      </c>
      <c r="V451" s="55"/>
      <c r="W451" s="54">
        <v>0.65</v>
      </c>
      <c r="X451" s="55"/>
      <c r="Y451" s="54">
        <v>0.6</v>
      </c>
      <c r="Z451" s="55"/>
      <c r="AA451" s="54">
        <v>0.55000000000000004</v>
      </c>
      <c r="AB451" s="55"/>
      <c r="AC451" s="54">
        <v>0.55000000000000004</v>
      </c>
      <c r="AD451" s="55"/>
      <c r="AE451" s="54">
        <v>0.55000000000000004</v>
      </c>
      <c r="AF451" s="55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2"/>
    </row>
    <row r="452" spans="2:58" ht="10.15" customHeight="1" x14ac:dyDescent="0.25">
      <c r="B452" s="20"/>
      <c r="C452" s="1">
        <v>7</v>
      </c>
      <c r="D452" s="1">
        <v>7</v>
      </c>
      <c r="E452" s="54">
        <v>-0.2</v>
      </c>
      <c r="F452" s="55"/>
      <c r="G452" s="54">
        <v>0.05</v>
      </c>
      <c r="H452" s="55"/>
      <c r="I452" s="54">
        <v>0.15</v>
      </c>
      <c r="J452" s="55"/>
      <c r="K452" s="54">
        <v>0.2</v>
      </c>
      <c r="L452" s="55"/>
      <c r="M452" s="54">
        <v>0.25</v>
      </c>
      <c r="N452" s="55"/>
      <c r="O452" s="54">
        <v>0.3</v>
      </c>
      <c r="P452" s="55"/>
      <c r="Q452" s="54">
        <v>0.3</v>
      </c>
      <c r="R452" s="55"/>
      <c r="S452" s="54">
        <v>0.35</v>
      </c>
      <c r="T452" s="55"/>
      <c r="U452" s="54">
        <v>0.35</v>
      </c>
      <c r="V452" s="55"/>
      <c r="W452" s="54">
        <v>0.35</v>
      </c>
      <c r="X452" s="55"/>
      <c r="Y452" s="54">
        <v>0.45</v>
      </c>
      <c r="Z452" s="55"/>
      <c r="AA452" s="54">
        <v>0.45</v>
      </c>
      <c r="AB452" s="55"/>
      <c r="AC452" s="54">
        <v>0.45</v>
      </c>
      <c r="AD452" s="55"/>
      <c r="AE452" s="54">
        <v>0.45</v>
      </c>
      <c r="AF452" s="55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2"/>
    </row>
    <row r="453" spans="2:58" ht="10.15" customHeight="1" x14ac:dyDescent="0.25">
      <c r="B453" s="20"/>
      <c r="C453" s="1">
        <v>7</v>
      </c>
      <c r="D453" s="1">
        <v>6</v>
      </c>
      <c r="E453" s="54">
        <v>0.05</v>
      </c>
      <c r="F453" s="55"/>
      <c r="G453" s="54">
        <v>0.2</v>
      </c>
      <c r="H453" s="55"/>
      <c r="I453" s="54">
        <v>0.3</v>
      </c>
      <c r="J453" s="55"/>
      <c r="K453" s="54">
        <v>0.35</v>
      </c>
      <c r="L453" s="55"/>
      <c r="M453" s="54">
        <v>0.35</v>
      </c>
      <c r="N453" s="55"/>
      <c r="O453" s="54">
        <v>0.4</v>
      </c>
      <c r="P453" s="55"/>
      <c r="Q453" s="54">
        <v>0.4</v>
      </c>
      <c r="R453" s="55"/>
      <c r="S453" s="54">
        <v>0.4</v>
      </c>
      <c r="T453" s="55"/>
      <c r="U453" s="54">
        <v>0.4</v>
      </c>
      <c r="V453" s="55"/>
      <c r="W453" s="54">
        <v>0.45</v>
      </c>
      <c r="X453" s="55"/>
      <c r="Y453" s="54">
        <v>0.45</v>
      </c>
      <c r="Z453" s="55"/>
      <c r="AA453" s="54">
        <v>0.5</v>
      </c>
      <c r="AB453" s="55"/>
      <c r="AC453" s="54">
        <v>0.5</v>
      </c>
      <c r="AD453" s="55"/>
      <c r="AE453" s="54">
        <v>0.5</v>
      </c>
      <c r="AF453" s="55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2"/>
    </row>
    <row r="454" spans="2:58" ht="10.15" customHeight="1" x14ac:dyDescent="0.25">
      <c r="B454" s="20"/>
      <c r="C454" s="1">
        <v>7</v>
      </c>
      <c r="D454" s="1">
        <v>5</v>
      </c>
      <c r="E454" s="54">
        <v>0.2</v>
      </c>
      <c r="F454" s="55"/>
      <c r="G454" s="54">
        <v>0.3</v>
      </c>
      <c r="H454" s="55"/>
      <c r="I454" s="54">
        <v>0.35</v>
      </c>
      <c r="J454" s="55"/>
      <c r="K454" s="54">
        <v>0.4</v>
      </c>
      <c r="L454" s="55"/>
      <c r="M454" s="54">
        <v>0.4</v>
      </c>
      <c r="N454" s="55"/>
      <c r="O454" s="54">
        <v>0.45</v>
      </c>
      <c r="P454" s="55"/>
      <c r="Q454" s="54">
        <v>0.45</v>
      </c>
      <c r="R454" s="55"/>
      <c r="S454" s="54">
        <v>0.45</v>
      </c>
      <c r="T454" s="55"/>
      <c r="U454" s="54">
        <v>0.45</v>
      </c>
      <c r="V454" s="55"/>
      <c r="W454" s="54">
        <v>0.45</v>
      </c>
      <c r="X454" s="55"/>
      <c r="Y454" s="54">
        <v>0.5</v>
      </c>
      <c r="Z454" s="55"/>
      <c r="AA454" s="54">
        <v>0.5</v>
      </c>
      <c r="AB454" s="55"/>
      <c r="AC454" s="54">
        <v>0.5</v>
      </c>
      <c r="AD454" s="55"/>
      <c r="AE454" s="54">
        <v>0.5</v>
      </c>
      <c r="AF454" s="55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2"/>
    </row>
    <row r="455" spans="2:58" ht="10.15" customHeight="1" x14ac:dyDescent="0.25">
      <c r="B455" s="20"/>
      <c r="C455" s="1">
        <v>7</v>
      </c>
      <c r="D455" s="1">
        <v>4</v>
      </c>
      <c r="E455" s="54">
        <v>0.35</v>
      </c>
      <c r="F455" s="55"/>
      <c r="G455" s="54">
        <v>0.4</v>
      </c>
      <c r="H455" s="55"/>
      <c r="I455" s="54">
        <v>0.4</v>
      </c>
      <c r="J455" s="55"/>
      <c r="K455" s="54">
        <v>0.45</v>
      </c>
      <c r="L455" s="55"/>
      <c r="M455" s="54">
        <v>0.45</v>
      </c>
      <c r="N455" s="55"/>
      <c r="O455" s="54">
        <v>0.45</v>
      </c>
      <c r="P455" s="55"/>
      <c r="Q455" s="54">
        <v>0.45</v>
      </c>
      <c r="R455" s="55"/>
      <c r="S455" s="54">
        <v>0.45</v>
      </c>
      <c r="T455" s="55"/>
      <c r="U455" s="54">
        <v>0.45</v>
      </c>
      <c r="V455" s="55"/>
      <c r="W455" s="54">
        <v>0.45</v>
      </c>
      <c r="X455" s="55"/>
      <c r="Y455" s="54">
        <v>0.5</v>
      </c>
      <c r="Z455" s="55"/>
      <c r="AA455" s="54">
        <v>0.5</v>
      </c>
      <c r="AB455" s="55"/>
      <c r="AC455" s="54">
        <v>0.5</v>
      </c>
      <c r="AD455" s="55"/>
      <c r="AE455" s="54">
        <v>0.5</v>
      </c>
      <c r="AF455" s="55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2"/>
    </row>
    <row r="456" spans="2:58" ht="10.15" customHeight="1" x14ac:dyDescent="0.25">
      <c r="B456" s="20"/>
      <c r="C456" s="1">
        <v>7</v>
      </c>
      <c r="D456" s="1">
        <v>3</v>
      </c>
      <c r="E456" s="54">
        <v>0.55000000000000004</v>
      </c>
      <c r="F456" s="55"/>
      <c r="G456" s="54">
        <v>0.5</v>
      </c>
      <c r="H456" s="55"/>
      <c r="I456" s="54">
        <v>0.5</v>
      </c>
      <c r="J456" s="55"/>
      <c r="K456" s="54">
        <v>0.5</v>
      </c>
      <c r="L456" s="55"/>
      <c r="M456" s="54">
        <v>0.5</v>
      </c>
      <c r="N456" s="55"/>
      <c r="O456" s="54">
        <v>0.5</v>
      </c>
      <c r="P456" s="55"/>
      <c r="Q456" s="54">
        <v>0.5</v>
      </c>
      <c r="R456" s="55"/>
      <c r="S456" s="54">
        <v>0.5</v>
      </c>
      <c r="T456" s="55"/>
      <c r="U456" s="54">
        <v>0.5</v>
      </c>
      <c r="V456" s="55"/>
      <c r="W456" s="54">
        <v>0.5</v>
      </c>
      <c r="X456" s="55"/>
      <c r="Y456" s="54">
        <v>0.5</v>
      </c>
      <c r="Z456" s="55"/>
      <c r="AA456" s="54">
        <v>0.5</v>
      </c>
      <c r="AB456" s="55"/>
      <c r="AC456" s="54">
        <v>0.5</v>
      </c>
      <c r="AD456" s="55"/>
      <c r="AE456" s="54">
        <v>0.5</v>
      </c>
      <c r="AF456" s="55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2"/>
    </row>
    <row r="457" spans="2:58" ht="10.15" customHeight="1" x14ac:dyDescent="0.25">
      <c r="B457" s="20"/>
      <c r="C457" s="1">
        <v>7</v>
      </c>
      <c r="D457" s="1">
        <v>2</v>
      </c>
      <c r="E457" s="54">
        <v>0.8</v>
      </c>
      <c r="F457" s="55"/>
      <c r="G457" s="54">
        <v>0.65</v>
      </c>
      <c r="H457" s="55"/>
      <c r="I457" s="54">
        <v>0.6</v>
      </c>
      <c r="J457" s="55"/>
      <c r="K457" s="54">
        <v>0.55000000000000004</v>
      </c>
      <c r="L457" s="55"/>
      <c r="M457" s="54">
        <v>0.55000000000000004</v>
      </c>
      <c r="N457" s="55"/>
      <c r="O457" s="54">
        <v>0.55000000000000004</v>
      </c>
      <c r="P457" s="55"/>
      <c r="Q457" s="54">
        <v>0.5</v>
      </c>
      <c r="R457" s="55"/>
      <c r="S457" s="54">
        <v>0.5</v>
      </c>
      <c r="T457" s="55"/>
      <c r="U457" s="54">
        <v>0.5</v>
      </c>
      <c r="V457" s="55"/>
      <c r="W457" s="54">
        <v>0.5</v>
      </c>
      <c r="X457" s="55"/>
      <c r="Y457" s="54">
        <v>0.5</v>
      </c>
      <c r="Z457" s="55"/>
      <c r="AA457" s="54">
        <v>0.5</v>
      </c>
      <c r="AB457" s="55"/>
      <c r="AC457" s="54">
        <v>0.5</v>
      </c>
      <c r="AD457" s="55"/>
      <c r="AE457" s="54">
        <v>0.5</v>
      </c>
      <c r="AF457" s="55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2"/>
    </row>
    <row r="458" spans="2:58" ht="10.15" customHeight="1" x14ac:dyDescent="0.25">
      <c r="B458" s="20"/>
      <c r="C458" s="1">
        <v>7</v>
      </c>
      <c r="D458" s="1">
        <v>1</v>
      </c>
      <c r="E458" s="54">
        <v>1.3</v>
      </c>
      <c r="F458" s="55"/>
      <c r="G458" s="54">
        <v>1</v>
      </c>
      <c r="H458" s="55"/>
      <c r="I458" s="54">
        <v>0.9</v>
      </c>
      <c r="J458" s="55"/>
      <c r="K458" s="54">
        <v>0.8</v>
      </c>
      <c r="L458" s="55"/>
      <c r="M458" s="54">
        <v>0.75</v>
      </c>
      <c r="N458" s="55"/>
      <c r="O458" s="54">
        <v>0.7</v>
      </c>
      <c r="P458" s="55"/>
      <c r="Q458" s="54">
        <v>0.7</v>
      </c>
      <c r="R458" s="55"/>
      <c r="S458" s="54">
        <v>0.7</v>
      </c>
      <c r="T458" s="55"/>
      <c r="U458" s="54">
        <v>0.65</v>
      </c>
      <c r="V458" s="55"/>
      <c r="W458" s="54">
        <v>0.65</v>
      </c>
      <c r="X458" s="55"/>
      <c r="Y458" s="54">
        <v>0.6</v>
      </c>
      <c r="Z458" s="55"/>
      <c r="AA458" s="54">
        <v>0.55000000000000004</v>
      </c>
      <c r="AB458" s="55"/>
      <c r="AC458" s="54">
        <v>0.55000000000000004</v>
      </c>
      <c r="AD458" s="55"/>
      <c r="AE458" s="54">
        <v>0.55000000000000004</v>
      </c>
      <c r="AF458" s="55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2"/>
    </row>
    <row r="459" spans="2:58" ht="10.15" customHeight="1" x14ac:dyDescent="0.25">
      <c r="B459" s="20"/>
      <c r="C459" s="1">
        <v>8</v>
      </c>
      <c r="D459" s="1">
        <v>8</v>
      </c>
      <c r="E459" s="54">
        <v>-0.2</v>
      </c>
      <c r="F459" s="55"/>
      <c r="G459" s="54">
        <v>0.05</v>
      </c>
      <c r="H459" s="55"/>
      <c r="I459" s="54">
        <v>0.15</v>
      </c>
      <c r="J459" s="55"/>
      <c r="K459" s="54">
        <v>0.2</v>
      </c>
      <c r="L459" s="55"/>
      <c r="M459" s="54">
        <v>0.25</v>
      </c>
      <c r="N459" s="55"/>
      <c r="O459" s="54">
        <v>0.3</v>
      </c>
      <c r="P459" s="55"/>
      <c r="Q459" s="54">
        <v>0.3</v>
      </c>
      <c r="R459" s="55"/>
      <c r="S459" s="54">
        <v>0.35</v>
      </c>
      <c r="T459" s="55"/>
      <c r="U459" s="54">
        <v>0.35</v>
      </c>
      <c r="V459" s="55"/>
      <c r="W459" s="54">
        <v>0.35</v>
      </c>
      <c r="X459" s="55"/>
      <c r="Y459" s="54">
        <v>0.45</v>
      </c>
      <c r="Z459" s="55"/>
      <c r="AA459" s="54">
        <v>0.45</v>
      </c>
      <c r="AB459" s="55"/>
      <c r="AC459" s="54">
        <v>0.45</v>
      </c>
      <c r="AD459" s="55"/>
      <c r="AE459" s="54">
        <v>0.45</v>
      </c>
      <c r="AF459" s="55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2"/>
    </row>
    <row r="460" spans="2:58" ht="10.15" customHeight="1" x14ac:dyDescent="0.25">
      <c r="B460" s="20"/>
      <c r="C460" s="1">
        <v>8</v>
      </c>
      <c r="D460" s="1">
        <v>7</v>
      </c>
      <c r="E460" s="54">
        <v>0</v>
      </c>
      <c r="F460" s="55"/>
      <c r="G460" s="54">
        <v>0.2</v>
      </c>
      <c r="H460" s="55"/>
      <c r="I460" s="54">
        <v>0.3</v>
      </c>
      <c r="J460" s="55"/>
      <c r="K460" s="54">
        <v>0.35</v>
      </c>
      <c r="L460" s="55"/>
      <c r="M460" s="54">
        <v>0.35</v>
      </c>
      <c r="N460" s="55"/>
      <c r="O460" s="54">
        <v>0.4</v>
      </c>
      <c r="P460" s="55"/>
      <c r="Q460" s="54">
        <v>0.4</v>
      </c>
      <c r="R460" s="55"/>
      <c r="S460" s="54">
        <v>0.4</v>
      </c>
      <c r="T460" s="55"/>
      <c r="U460" s="54">
        <v>0.4</v>
      </c>
      <c r="V460" s="55"/>
      <c r="W460" s="54">
        <v>0.45</v>
      </c>
      <c r="X460" s="55"/>
      <c r="Y460" s="54">
        <v>0.45</v>
      </c>
      <c r="Z460" s="55"/>
      <c r="AA460" s="54">
        <v>0.5</v>
      </c>
      <c r="AB460" s="55"/>
      <c r="AC460" s="54">
        <v>0.5</v>
      </c>
      <c r="AD460" s="55"/>
      <c r="AE460" s="54">
        <v>0.5</v>
      </c>
      <c r="AF460" s="55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2"/>
    </row>
    <row r="461" spans="2:58" ht="10.15" customHeight="1" x14ac:dyDescent="0.25">
      <c r="B461" s="20"/>
      <c r="C461" s="1">
        <v>8</v>
      </c>
      <c r="D461" s="1">
        <v>6</v>
      </c>
      <c r="E461" s="54">
        <v>0.15</v>
      </c>
      <c r="F461" s="55"/>
      <c r="G461" s="54">
        <v>0.3</v>
      </c>
      <c r="H461" s="55"/>
      <c r="I461" s="54">
        <v>0.35</v>
      </c>
      <c r="J461" s="55"/>
      <c r="K461" s="54">
        <v>0.4</v>
      </c>
      <c r="L461" s="55"/>
      <c r="M461" s="54">
        <v>0.4</v>
      </c>
      <c r="N461" s="55"/>
      <c r="O461" s="54">
        <v>0.45</v>
      </c>
      <c r="P461" s="55"/>
      <c r="Q461" s="54">
        <v>0.45</v>
      </c>
      <c r="R461" s="55"/>
      <c r="S461" s="54">
        <v>0.45</v>
      </c>
      <c r="T461" s="55"/>
      <c r="U461" s="54">
        <v>0.45</v>
      </c>
      <c r="V461" s="55"/>
      <c r="W461" s="54">
        <v>0.45</v>
      </c>
      <c r="X461" s="55"/>
      <c r="Y461" s="54">
        <v>0.5</v>
      </c>
      <c r="Z461" s="55"/>
      <c r="AA461" s="54">
        <v>0.5</v>
      </c>
      <c r="AB461" s="55"/>
      <c r="AC461" s="54">
        <v>0.5</v>
      </c>
      <c r="AD461" s="55"/>
      <c r="AE461" s="54">
        <v>0.5</v>
      </c>
      <c r="AF461" s="55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2"/>
    </row>
    <row r="462" spans="2:58" ht="10.15" customHeight="1" x14ac:dyDescent="0.25">
      <c r="B462" s="20"/>
      <c r="C462" s="1">
        <v>8</v>
      </c>
      <c r="D462" s="1">
        <v>5</v>
      </c>
      <c r="E462" s="54">
        <v>0.3</v>
      </c>
      <c r="F462" s="55"/>
      <c r="G462" s="54">
        <v>0.35</v>
      </c>
      <c r="H462" s="55"/>
      <c r="I462" s="54">
        <v>0.4</v>
      </c>
      <c r="J462" s="55"/>
      <c r="K462" s="54">
        <v>0.45</v>
      </c>
      <c r="L462" s="55"/>
      <c r="M462" s="54">
        <v>0.45</v>
      </c>
      <c r="N462" s="55"/>
      <c r="O462" s="54">
        <v>0.45</v>
      </c>
      <c r="P462" s="55"/>
      <c r="Q462" s="54">
        <v>0.45</v>
      </c>
      <c r="R462" s="55"/>
      <c r="S462" s="54">
        <v>0.45</v>
      </c>
      <c r="T462" s="55"/>
      <c r="U462" s="54">
        <v>0.45</v>
      </c>
      <c r="V462" s="55"/>
      <c r="W462" s="54">
        <v>0.45</v>
      </c>
      <c r="X462" s="55"/>
      <c r="Y462" s="54">
        <v>0.5</v>
      </c>
      <c r="Z462" s="55"/>
      <c r="AA462" s="54">
        <v>0.5</v>
      </c>
      <c r="AB462" s="55"/>
      <c r="AC462" s="54">
        <v>0.5</v>
      </c>
      <c r="AD462" s="55"/>
      <c r="AE462" s="54">
        <v>0.5</v>
      </c>
      <c r="AF462" s="55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2"/>
    </row>
    <row r="463" spans="2:58" ht="10.15" customHeight="1" x14ac:dyDescent="0.25">
      <c r="B463" s="20"/>
      <c r="C463" s="1">
        <v>8</v>
      </c>
      <c r="D463" s="1">
        <v>4</v>
      </c>
      <c r="E463" s="54">
        <v>0.4</v>
      </c>
      <c r="F463" s="55"/>
      <c r="G463" s="54">
        <v>0.45</v>
      </c>
      <c r="H463" s="55"/>
      <c r="I463" s="54">
        <v>0.45</v>
      </c>
      <c r="J463" s="55"/>
      <c r="K463" s="54">
        <v>0.45</v>
      </c>
      <c r="L463" s="55"/>
      <c r="M463" s="54">
        <v>0.45</v>
      </c>
      <c r="N463" s="55"/>
      <c r="O463" s="54">
        <v>0.45</v>
      </c>
      <c r="P463" s="55"/>
      <c r="Q463" s="54">
        <v>0.45</v>
      </c>
      <c r="R463" s="55"/>
      <c r="S463" s="54">
        <v>0.5</v>
      </c>
      <c r="T463" s="55"/>
      <c r="U463" s="54">
        <v>0.5</v>
      </c>
      <c r="V463" s="55"/>
      <c r="W463" s="54">
        <v>0.5</v>
      </c>
      <c r="X463" s="55"/>
      <c r="Y463" s="54">
        <v>0.5</v>
      </c>
      <c r="Z463" s="55"/>
      <c r="AA463" s="54">
        <v>0.5</v>
      </c>
      <c r="AB463" s="55"/>
      <c r="AC463" s="54">
        <v>0.5</v>
      </c>
      <c r="AD463" s="55"/>
      <c r="AE463" s="54">
        <v>0.5</v>
      </c>
      <c r="AF463" s="55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2"/>
    </row>
    <row r="464" spans="2:58" ht="10.15" customHeight="1" x14ac:dyDescent="0.25">
      <c r="B464" s="20"/>
      <c r="C464" s="1">
        <v>8</v>
      </c>
      <c r="D464" s="1">
        <v>3</v>
      </c>
      <c r="E464" s="54">
        <v>0.6</v>
      </c>
      <c r="F464" s="55"/>
      <c r="G464" s="54">
        <v>0.5</v>
      </c>
      <c r="H464" s="55"/>
      <c r="I464" s="54">
        <v>0.5</v>
      </c>
      <c r="J464" s="55"/>
      <c r="K464" s="54">
        <v>0.5</v>
      </c>
      <c r="L464" s="55"/>
      <c r="M464" s="54">
        <v>0.5</v>
      </c>
      <c r="N464" s="55"/>
      <c r="O464" s="54">
        <v>0.5</v>
      </c>
      <c r="P464" s="55"/>
      <c r="Q464" s="54">
        <v>0.5</v>
      </c>
      <c r="R464" s="55"/>
      <c r="S464" s="54">
        <v>0.5</v>
      </c>
      <c r="T464" s="55"/>
      <c r="U464" s="54">
        <v>0.5</v>
      </c>
      <c r="V464" s="55"/>
      <c r="W464" s="54">
        <v>0.5</v>
      </c>
      <c r="X464" s="55"/>
      <c r="Y464" s="54">
        <v>0.5</v>
      </c>
      <c r="Z464" s="55"/>
      <c r="AA464" s="54">
        <v>0.5</v>
      </c>
      <c r="AB464" s="55"/>
      <c r="AC464" s="54">
        <v>0.5</v>
      </c>
      <c r="AD464" s="55"/>
      <c r="AE464" s="54">
        <v>0.5</v>
      </c>
      <c r="AF464" s="55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2"/>
    </row>
    <row r="465" spans="2:58" ht="10.15" customHeight="1" x14ac:dyDescent="0.25">
      <c r="B465" s="20"/>
      <c r="C465" s="1">
        <v>8</v>
      </c>
      <c r="D465" s="1">
        <v>2</v>
      </c>
      <c r="E465" s="54">
        <v>0.85</v>
      </c>
      <c r="F465" s="55"/>
      <c r="G465" s="54">
        <v>0.65</v>
      </c>
      <c r="H465" s="55"/>
      <c r="I465" s="54">
        <v>0.6</v>
      </c>
      <c r="J465" s="55"/>
      <c r="K465" s="54">
        <v>0.55000000000000004</v>
      </c>
      <c r="L465" s="55"/>
      <c r="M465" s="54">
        <v>0.55000000000000004</v>
      </c>
      <c r="N465" s="55"/>
      <c r="O465" s="54">
        <v>0.55000000000000004</v>
      </c>
      <c r="P465" s="55"/>
      <c r="Q465" s="54">
        <v>0.5</v>
      </c>
      <c r="R465" s="55"/>
      <c r="S465" s="54">
        <v>0.5</v>
      </c>
      <c r="T465" s="55"/>
      <c r="U465" s="54">
        <v>0.5</v>
      </c>
      <c r="V465" s="55"/>
      <c r="W465" s="54">
        <v>0.5</v>
      </c>
      <c r="X465" s="55"/>
      <c r="Y465" s="54">
        <v>0.5</v>
      </c>
      <c r="Z465" s="55"/>
      <c r="AA465" s="54">
        <v>0.5</v>
      </c>
      <c r="AB465" s="55"/>
      <c r="AC465" s="54">
        <v>0.5</v>
      </c>
      <c r="AD465" s="55"/>
      <c r="AE465" s="54">
        <v>0.5</v>
      </c>
      <c r="AF465" s="55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2"/>
    </row>
    <row r="466" spans="2:58" ht="10.15" customHeight="1" x14ac:dyDescent="0.25">
      <c r="B466" s="20"/>
      <c r="C466" s="1">
        <v>8</v>
      </c>
      <c r="D466" s="1">
        <v>1</v>
      </c>
      <c r="E466" s="54">
        <v>1.3</v>
      </c>
      <c r="F466" s="55"/>
      <c r="G466" s="54">
        <v>1</v>
      </c>
      <c r="H466" s="55"/>
      <c r="I466" s="54">
        <v>0.9</v>
      </c>
      <c r="J466" s="55"/>
      <c r="K466" s="54">
        <v>0.8</v>
      </c>
      <c r="L466" s="55"/>
      <c r="M466" s="54">
        <v>0.75</v>
      </c>
      <c r="N466" s="55"/>
      <c r="O466" s="54">
        <v>0.7</v>
      </c>
      <c r="P466" s="55"/>
      <c r="Q466" s="54">
        <v>0.7</v>
      </c>
      <c r="R466" s="55"/>
      <c r="S466" s="54">
        <v>0.7</v>
      </c>
      <c r="T466" s="55"/>
      <c r="U466" s="54">
        <v>0.65</v>
      </c>
      <c r="V466" s="55"/>
      <c r="W466" s="54">
        <v>0.65</v>
      </c>
      <c r="X466" s="55"/>
      <c r="Y466" s="54">
        <v>0.6</v>
      </c>
      <c r="Z466" s="55"/>
      <c r="AA466" s="54">
        <v>0.55000000000000004</v>
      </c>
      <c r="AB466" s="55"/>
      <c r="AC466" s="54">
        <v>0.55000000000000004</v>
      </c>
      <c r="AD466" s="55"/>
      <c r="AE466" s="54">
        <v>0.55000000000000004</v>
      </c>
      <c r="AF466" s="55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2"/>
    </row>
    <row r="467" spans="2:58" ht="10.15" customHeight="1" x14ac:dyDescent="0.25">
      <c r="B467" s="20"/>
      <c r="C467" s="1">
        <v>9</v>
      </c>
      <c r="D467" s="1">
        <v>9</v>
      </c>
      <c r="E467" s="54">
        <v>-0.25</v>
      </c>
      <c r="F467" s="55"/>
      <c r="G467" s="54">
        <v>0</v>
      </c>
      <c r="H467" s="55"/>
      <c r="I467" s="54">
        <v>0.15</v>
      </c>
      <c r="J467" s="55"/>
      <c r="K467" s="54">
        <v>0.2</v>
      </c>
      <c r="L467" s="55"/>
      <c r="M467" s="54">
        <v>0.25</v>
      </c>
      <c r="N467" s="55"/>
      <c r="O467" s="54">
        <v>0.3</v>
      </c>
      <c r="P467" s="55"/>
      <c r="Q467" s="54">
        <v>0.3</v>
      </c>
      <c r="R467" s="55"/>
      <c r="S467" s="54">
        <v>0.35</v>
      </c>
      <c r="T467" s="55"/>
      <c r="U467" s="54">
        <v>0.35</v>
      </c>
      <c r="V467" s="55"/>
      <c r="W467" s="54">
        <v>0.4</v>
      </c>
      <c r="X467" s="55"/>
      <c r="Y467" s="54">
        <v>0.45</v>
      </c>
      <c r="Z467" s="55"/>
      <c r="AA467" s="54">
        <v>0.45</v>
      </c>
      <c r="AB467" s="55"/>
      <c r="AC467" s="54">
        <v>0.45</v>
      </c>
      <c r="AD467" s="55"/>
      <c r="AE467" s="54">
        <v>0.45</v>
      </c>
      <c r="AF467" s="55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2"/>
    </row>
    <row r="468" spans="2:58" ht="10.15" customHeight="1" x14ac:dyDescent="0.25">
      <c r="B468" s="20"/>
      <c r="C468" s="1">
        <v>9</v>
      </c>
      <c r="D468" s="1">
        <v>8</v>
      </c>
      <c r="E468" s="54">
        <v>0</v>
      </c>
      <c r="F468" s="55"/>
      <c r="G468" s="54">
        <v>0.2</v>
      </c>
      <c r="H468" s="55"/>
      <c r="I468" s="54">
        <v>0.3</v>
      </c>
      <c r="J468" s="55"/>
      <c r="K468" s="54">
        <v>0.35</v>
      </c>
      <c r="L468" s="55"/>
      <c r="M468" s="54">
        <v>0.35</v>
      </c>
      <c r="N468" s="55"/>
      <c r="O468" s="54">
        <v>0.4</v>
      </c>
      <c r="P468" s="55"/>
      <c r="Q468" s="54">
        <v>0.4</v>
      </c>
      <c r="R468" s="55"/>
      <c r="S468" s="54">
        <v>0.4</v>
      </c>
      <c r="T468" s="55"/>
      <c r="U468" s="54">
        <v>0.4</v>
      </c>
      <c r="V468" s="55"/>
      <c r="W468" s="54">
        <v>0.45</v>
      </c>
      <c r="X468" s="55"/>
      <c r="Y468" s="54">
        <v>0.45</v>
      </c>
      <c r="Z468" s="55"/>
      <c r="AA468" s="54">
        <v>0.5</v>
      </c>
      <c r="AB468" s="55"/>
      <c r="AC468" s="54">
        <v>0.5</v>
      </c>
      <c r="AD468" s="55"/>
      <c r="AE468" s="54">
        <v>0.5</v>
      </c>
      <c r="AF468" s="55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2"/>
    </row>
    <row r="469" spans="2:58" ht="10.15" customHeight="1" x14ac:dyDescent="0.25">
      <c r="B469" s="20"/>
      <c r="C469" s="1">
        <v>9</v>
      </c>
      <c r="D469" s="1">
        <v>7</v>
      </c>
      <c r="E469" s="54">
        <v>0.15</v>
      </c>
      <c r="F469" s="55"/>
      <c r="G469" s="54">
        <v>0.3</v>
      </c>
      <c r="H469" s="55"/>
      <c r="I469" s="54">
        <v>0.35</v>
      </c>
      <c r="J469" s="55"/>
      <c r="K469" s="54">
        <v>0.4</v>
      </c>
      <c r="L469" s="55"/>
      <c r="M469" s="54">
        <v>0.4</v>
      </c>
      <c r="N469" s="55"/>
      <c r="O469" s="54">
        <v>0.45</v>
      </c>
      <c r="P469" s="55"/>
      <c r="Q469" s="54">
        <v>0.45</v>
      </c>
      <c r="R469" s="55"/>
      <c r="S469" s="54">
        <v>0.45</v>
      </c>
      <c r="T469" s="55"/>
      <c r="U469" s="54">
        <v>0.45</v>
      </c>
      <c r="V469" s="55"/>
      <c r="W469" s="54">
        <v>0.45</v>
      </c>
      <c r="X469" s="55"/>
      <c r="Y469" s="54">
        <v>0.5</v>
      </c>
      <c r="Z469" s="55"/>
      <c r="AA469" s="54">
        <v>0.5</v>
      </c>
      <c r="AB469" s="55"/>
      <c r="AC469" s="54">
        <v>0.5</v>
      </c>
      <c r="AD469" s="55"/>
      <c r="AE469" s="54">
        <v>0.5</v>
      </c>
      <c r="AF469" s="55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2"/>
    </row>
    <row r="470" spans="2:58" ht="10.15" customHeight="1" x14ac:dyDescent="0.25">
      <c r="B470" s="20"/>
      <c r="C470" s="1">
        <v>9</v>
      </c>
      <c r="D470" s="1">
        <v>6</v>
      </c>
      <c r="E470" s="54">
        <v>0.25</v>
      </c>
      <c r="F470" s="55"/>
      <c r="G470" s="54">
        <v>0.35</v>
      </c>
      <c r="H470" s="55"/>
      <c r="I470" s="54">
        <v>0.4</v>
      </c>
      <c r="J470" s="55"/>
      <c r="K470" s="54">
        <v>0.4</v>
      </c>
      <c r="L470" s="55"/>
      <c r="M470" s="54">
        <v>0.45</v>
      </c>
      <c r="N470" s="55"/>
      <c r="O470" s="54">
        <v>0.45</v>
      </c>
      <c r="P470" s="55"/>
      <c r="Q470" s="54">
        <v>0.45</v>
      </c>
      <c r="R470" s="55"/>
      <c r="S470" s="54">
        <v>0.45</v>
      </c>
      <c r="T470" s="55"/>
      <c r="U470" s="54">
        <v>0.45</v>
      </c>
      <c r="V470" s="55"/>
      <c r="W470" s="54">
        <v>0.5</v>
      </c>
      <c r="X470" s="55"/>
      <c r="Y470" s="54">
        <v>0.5</v>
      </c>
      <c r="Z470" s="55"/>
      <c r="AA470" s="54">
        <v>0.5</v>
      </c>
      <c r="AB470" s="55"/>
      <c r="AC470" s="54">
        <v>0.5</v>
      </c>
      <c r="AD470" s="55"/>
      <c r="AE470" s="54">
        <v>0.5</v>
      </c>
      <c r="AF470" s="55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2"/>
    </row>
    <row r="471" spans="2:58" ht="10.15" customHeight="1" x14ac:dyDescent="0.25">
      <c r="B471" s="20"/>
      <c r="C471" s="1">
        <v>9</v>
      </c>
      <c r="D471" s="1">
        <v>5</v>
      </c>
      <c r="E471" s="54">
        <v>0.35</v>
      </c>
      <c r="F471" s="55"/>
      <c r="G471" s="54">
        <v>0.4</v>
      </c>
      <c r="H471" s="55"/>
      <c r="I471" s="54">
        <v>0.45</v>
      </c>
      <c r="J471" s="55"/>
      <c r="K471" s="54">
        <v>0.45</v>
      </c>
      <c r="L471" s="55"/>
      <c r="M471" s="54">
        <v>0.45</v>
      </c>
      <c r="N471" s="55"/>
      <c r="O471" s="54">
        <v>0.45</v>
      </c>
      <c r="P471" s="55"/>
      <c r="Q471" s="54">
        <v>0.45</v>
      </c>
      <c r="R471" s="55"/>
      <c r="S471" s="54">
        <v>0.45</v>
      </c>
      <c r="T471" s="55"/>
      <c r="U471" s="54">
        <v>0.5</v>
      </c>
      <c r="V471" s="55"/>
      <c r="W471" s="54">
        <v>0.5</v>
      </c>
      <c r="X471" s="55"/>
      <c r="Y471" s="54">
        <v>0.5</v>
      </c>
      <c r="Z471" s="55"/>
      <c r="AA471" s="54">
        <v>0.5</v>
      </c>
      <c r="AB471" s="55"/>
      <c r="AC471" s="54">
        <v>0.5</v>
      </c>
      <c r="AD471" s="55"/>
      <c r="AE471" s="54">
        <v>0.5</v>
      </c>
      <c r="AF471" s="55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2"/>
    </row>
    <row r="472" spans="2:58" ht="10.15" customHeight="1" x14ac:dyDescent="0.25">
      <c r="B472" s="20"/>
      <c r="C472" s="1">
        <v>9</v>
      </c>
      <c r="D472" s="1">
        <v>4</v>
      </c>
      <c r="E472" s="54">
        <v>0.45</v>
      </c>
      <c r="F472" s="55"/>
      <c r="G472" s="54">
        <v>0.45</v>
      </c>
      <c r="H472" s="55"/>
      <c r="I472" s="54">
        <v>0.45</v>
      </c>
      <c r="J472" s="55"/>
      <c r="K472" s="54">
        <v>0.45</v>
      </c>
      <c r="L472" s="55"/>
      <c r="M472" s="54">
        <v>0.45</v>
      </c>
      <c r="N472" s="55"/>
      <c r="O472" s="54">
        <v>0.5</v>
      </c>
      <c r="P472" s="55"/>
      <c r="Q472" s="54">
        <v>0.5</v>
      </c>
      <c r="R472" s="55"/>
      <c r="S472" s="54">
        <v>0.5</v>
      </c>
      <c r="T472" s="55"/>
      <c r="U472" s="54">
        <v>0.5</v>
      </c>
      <c r="V472" s="55"/>
      <c r="W472" s="54">
        <v>0.5</v>
      </c>
      <c r="X472" s="55"/>
      <c r="Y472" s="54">
        <v>0.5</v>
      </c>
      <c r="Z472" s="55"/>
      <c r="AA472" s="54">
        <v>0.5</v>
      </c>
      <c r="AB472" s="55"/>
      <c r="AC472" s="54">
        <v>0.5</v>
      </c>
      <c r="AD472" s="55"/>
      <c r="AE472" s="54">
        <v>0.5</v>
      </c>
      <c r="AF472" s="55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2"/>
    </row>
    <row r="473" spans="2:58" ht="10.15" customHeight="1" x14ac:dyDescent="0.25">
      <c r="B473" s="20"/>
      <c r="C473" s="1">
        <v>9</v>
      </c>
      <c r="D473" s="1">
        <v>3</v>
      </c>
      <c r="E473" s="54">
        <v>0.6</v>
      </c>
      <c r="F473" s="55"/>
      <c r="G473" s="54">
        <v>0.5</v>
      </c>
      <c r="H473" s="55"/>
      <c r="I473" s="54">
        <v>0.5</v>
      </c>
      <c r="J473" s="55"/>
      <c r="K473" s="54">
        <v>0.5</v>
      </c>
      <c r="L473" s="55"/>
      <c r="M473" s="54">
        <v>0.5</v>
      </c>
      <c r="N473" s="55"/>
      <c r="O473" s="54">
        <v>0.5</v>
      </c>
      <c r="P473" s="55"/>
      <c r="Q473" s="54">
        <v>0.5</v>
      </c>
      <c r="R473" s="55"/>
      <c r="S473" s="54">
        <v>0.5</v>
      </c>
      <c r="T473" s="55"/>
      <c r="U473" s="54">
        <v>0.5</v>
      </c>
      <c r="V473" s="55"/>
      <c r="W473" s="54">
        <v>0.5</v>
      </c>
      <c r="X473" s="55"/>
      <c r="Y473" s="54">
        <v>0.5</v>
      </c>
      <c r="Z473" s="55"/>
      <c r="AA473" s="54">
        <v>0.5</v>
      </c>
      <c r="AB473" s="55"/>
      <c r="AC473" s="54">
        <v>0.5</v>
      </c>
      <c r="AD473" s="55"/>
      <c r="AE473" s="54">
        <v>0.5</v>
      </c>
      <c r="AF473" s="55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2"/>
    </row>
    <row r="474" spans="2:58" ht="10.15" customHeight="1" x14ac:dyDescent="0.25">
      <c r="B474" s="20"/>
      <c r="C474" s="1">
        <v>9</v>
      </c>
      <c r="D474" s="1">
        <v>2</v>
      </c>
      <c r="E474" s="54">
        <v>0.85</v>
      </c>
      <c r="F474" s="55"/>
      <c r="G474" s="54">
        <v>0.65</v>
      </c>
      <c r="H474" s="55"/>
      <c r="I474" s="54">
        <v>0.6</v>
      </c>
      <c r="J474" s="55"/>
      <c r="K474" s="54">
        <v>0.55000000000000004</v>
      </c>
      <c r="L474" s="55"/>
      <c r="M474" s="54">
        <v>0.55000000000000004</v>
      </c>
      <c r="N474" s="55"/>
      <c r="O474" s="54">
        <v>0.55000000000000004</v>
      </c>
      <c r="P474" s="55"/>
      <c r="Q474" s="54">
        <v>0.55000000000000004</v>
      </c>
      <c r="R474" s="55"/>
      <c r="S474" s="54">
        <v>0.5</v>
      </c>
      <c r="T474" s="55"/>
      <c r="U474" s="54">
        <v>0.5</v>
      </c>
      <c r="V474" s="55"/>
      <c r="W474" s="54">
        <v>0.5</v>
      </c>
      <c r="X474" s="55"/>
      <c r="Y474" s="54">
        <v>0.5</v>
      </c>
      <c r="Z474" s="55"/>
      <c r="AA474" s="54">
        <v>0.5</v>
      </c>
      <c r="AB474" s="55"/>
      <c r="AC474" s="54">
        <v>0.5</v>
      </c>
      <c r="AD474" s="55"/>
      <c r="AE474" s="54">
        <v>0.5</v>
      </c>
      <c r="AF474" s="55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2"/>
    </row>
    <row r="475" spans="2:58" ht="10.15" customHeight="1" x14ac:dyDescent="0.25">
      <c r="B475" s="20"/>
      <c r="C475" s="1">
        <v>9</v>
      </c>
      <c r="D475" s="1">
        <v>1</v>
      </c>
      <c r="E475" s="54">
        <v>1.35</v>
      </c>
      <c r="F475" s="55"/>
      <c r="G475" s="54">
        <v>1</v>
      </c>
      <c r="H475" s="55"/>
      <c r="I475" s="54">
        <v>0.9</v>
      </c>
      <c r="J475" s="55"/>
      <c r="K475" s="54">
        <v>0.8</v>
      </c>
      <c r="L475" s="55"/>
      <c r="M475" s="54">
        <v>0.75</v>
      </c>
      <c r="N475" s="55"/>
      <c r="O475" s="54">
        <v>0.75</v>
      </c>
      <c r="P475" s="55"/>
      <c r="Q475" s="54">
        <v>0.7</v>
      </c>
      <c r="R475" s="55"/>
      <c r="S475" s="54">
        <v>0.7</v>
      </c>
      <c r="T475" s="55"/>
      <c r="U475" s="54">
        <v>0.65</v>
      </c>
      <c r="V475" s="55"/>
      <c r="W475" s="54">
        <v>0.65</v>
      </c>
      <c r="X475" s="55"/>
      <c r="Y475" s="54">
        <v>0.6</v>
      </c>
      <c r="Z475" s="55"/>
      <c r="AA475" s="54">
        <v>0.55000000000000004</v>
      </c>
      <c r="AB475" s="55"/>
      <c r="AC475" s="54">
        <v>0.55000000000000004</v>
      </c>
      <c r="AD475" s="55"/>
      <c r="AE475" s="54">
        <v>0.55000000000000004</v>
      </c>
      <c r="AF475" s="55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2"/>
    </row>
    <row r="476" spans="2:58" ht="10.15" customHeight="1" x14ac:dyDescent="0.25">
      <c r="B476" s="20"/>
      <c r="C476" s="1">
        <v>10</v>
      </c>
      <c r="D476" s="1">
        <v>10</v>
      </c>
      <c r="E476" s="54">
        <v>-0.25</v>
      </c>
      <c r="F476" s="55"/>
      <c r="G476" s="54">
        <v>0</v>
      </c>
      <c r="H476" s="55"/>
      <c r="I476" s="54">
        <v>0.15</v>
      </c>
      <c r="J476" s="55"/>
      <c r="K476" s="54">
        <v>0.2</v>
      </c>
      <c r="L476" s="55"/>
      <c r="M476" s="54">
        <v>0.25</v>
      </c>
      <c r="N476" s="55"/>
      <c r="O476" s="54">
        <v>0.3</v>
      </c>
      <c r="P476" s="55"/>
      <c r="Q476" s="54">
        <v>0.3</v>
      </c>
      <c r="R476" s="55"/>
      <c r="S476" s="54">
        <v>0.35</v>
      </c>
      <c r="T476" s="55"/>
      <c r="U476" s="54">
        <v>0.35</v>
      </c>
      <c r="V476" s="55"/>
      <c r="W476" s="54">
        <v>0.4</v>
      </c>
      <c r="X476" s="55"/>
      <c r="Y476" s="54">
        <v>0.45</v>
      </c>
      <c r="Z476" s="55"/>
      <c r="AA476" s="54">
        <v>0.45</v>
      </c>
      <c r="AB476" s="55"/>
      <c r="AC476" s="54">
        <v>0.45</v>
      </c>
      <c r="AD476" s="55"/>
      <c r="AE476" s="54">
        <v>0.45</v>
      </c>
      <c r="AF476" s="55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2"/>
    </row>
    <row r="477" spans="2:58" ht="10.15" customHeight="1" x14ac:dyDescent="0.25">
      <c r="B477" s="20"/>
      <c r="C477" s="1">
        <v>10</v>
      </c>
      <c r="D477" s="1">
        <v>9</v>
      </c>
      <c r="E477" s="54">
        <v>-0.05</v>
      </c>
      <c r="F477" s="55"/>
      <c r="G477" s="54">
        <v>0.2</v>
      </c>
      <c r="H477" s="55"/>
      <c r="I477" s="54">
        <v>0.3</v>
      </c>
      <c r="J477" s="55"/>
      <c r="K477" s="54">
        <v>0.35</v>
      </c>
      <c r="L477" s="55"/>
      <c r="M477" s="54">
        <v>0.35</v>
      </c>
      <c r="N477" s="55"/>
      <c r="O477" s="54">
        <v>0.4</v>
      </c>
      <c r="P477" s="55"/>
      <c r="Q477" s="54">
        <v>0.4</v>
      </c>
      <c r="R477" s="55"/>
      <c r="S477" s="54">
        <v>0.4</v>
      </c>
      <c r="T477" s="55"/>
      <c r="U477" s="54">
        <v>0.4</v>
      </c>
      <c r="V477" s="55"/>
      <c r="W477" s="54">
        <v>0.45</v>
      </c>
      <c r="X477" s="55"/>
      <c r="Y477" s="54">
        <v>0.45</v>
      </c>
      <c r="Z477" s="55"/>
      <c r="AA477" s="54">
        <v>0.5</v>
      </c>
      <c r="AB477" s="55"/>
      <c r="AC477" s="54">
        <v>0.5</v>
      </c>
      <c r="AD477" s="55"/>
      <c r="AE477" s="54">
        <v>0.5</v>
      </c>
      <c r="AF477" s="55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2"/>
    </row>
    <row r="478" spans="2:58" ht="10.15" customHeight="1" x14ac:dyDescent="0.25">
      <c r="B478" s="20"/>
      <c r="C478" s="1">
        <v>10</v>
      </c>
      <c r="D478" s="1">
        <v>8</v>
      </c>
      <c r="E478" s="54">
        <v>0.1</v>
      </c>
      <c r="F478" s="55"/>
      <c r="G478" s="54">
        <v>0.3</v>
      </c>
      <c r="H478" s="55"/>
      <c r="I478" s="54">
        <v>0.35</v>
      </c>
      <c r="J478" s="55"/>
      <c r="K478" s="54">
        <v>0.4</v>
      </c>
      <c r="L478" s="55"/>
      <c r="M478" s="54">
        <v>0.4</v>
      </c>
      <c r="N478" s="55"/>
      <c r="O478" s="54">
        <v>0.4</v>
      </c>
      <c r="P478" s="55"/>
      <c r="Q478" s="54">
        <v>0.45</v>
      </c>
      <c r="R478" s="55"/>
      <c r="S478" s="54">
        <v>0.45</v>
      </c>
      <c r="T478" s="55"/>
      <c r="U478" s="54">
        <v>0.45</v>
      </c>
      <c r="V478" s="55"/>
      <c r="W478" s="54">
        <v>0.45</v>
      </c>
      <c r="X478" s="55"/>
      <c r="Y478" s="54">
        <v>0.5</v>
      </c>
      <c r="Z478" s="55"/>
      <c r="AA478" s="54">
        <v>0.5</v>
      </c>
      <c r="AB478" s="55"/>
      <c r="AC478" s="54">
        <v>0.5</v>
      </c>
      <c r="AD478" s="55"/>
      <c r="AE478" s="54">
        <v>0.5</v>
      </c>
      <c r="AF478" s="55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2"/>
    </row>
    <row r="479" spans="2:58" ht="10.15" customHeight="1" x14ac:dyDescent="0.25">
      <c r="B479" s="20"/>
      <c r="C479" s="1">
        <v>10</v>
      </c>
      <c r="D479" s="1">
        <v>7</v>
      </c>
      <c r="E479" s="54">
        <v>0.2</v>
      </c>
      <c r="F479" s="55"/>
      <c r="G479" s="54">
        <v>0.35</v>
      </c>
      <c r="H479" s="55"/>
      <c r="I479" s="54">
        <v>0.4</v>
      </c>
      <c r="J479" s="55"/>
      <c r="K479" s="54">
        <v>0.4</v>
      </c>
      <c r="L479" s="55"/>
      <c r="M479" s="54">
        <v>0.45</v>
      </c>
      <c r="N479" s="55"/>
      <c r="O479" s="54">
        <v>0.45</v>
      </c>
      <c r="P479" s="55"/>
      <c r="Q479" s="54">
        <v>0.45</v>
      </c>
      <c r="R479" s="55"/>
      <c r="S479" s="54">
        <v>0.45</v>
      </c>
      <c r="T479" s="55"/>
      <c r="U479" s="54">
        <v>0.45</v>
      </c>
      <c r="V479" s="55"/>
      <c r="W479" s="54">
        <v>0.5</v>
      </c>
      <c r="X479" s="55"/>
      <c r="Y479" s="54">
        <v>0.5</v>
      </c>
      <c r="Z479" s="55"/>
      <c r="AA479" s="54">
        <v>0.5</v>
      </c>
      <c r="AB479" s="55"/>
      <c r="AC479" s="54">
        <v>0.5</v>
      </c>
      <c r="AD479" s="55"/>
      <c r="AE479" s="54">
        <v>0.5</v>
      </c>
      <c r="AF479" s="55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2"/>
    </row>
    <row r="480" spans="2:58" ht="10.15" customHeight="1" x14ac:dyDescent="0.25">
      <c r="B480" s="20"/>
      <c r="C480" s="1">
        <v>10</v>
      </c>
      <c r="D480" s="1">
        <v>6</v>
      </c>
      <c r="E480" s="54">
        <v>0.3</v>
      </c>
      <c r="F480" s="55"/>
      <c r="G480" s="54">
        <v>0.4</v>
      </c>
      <c r="H480" s="55"/>
      <c r="I480" s="54">
        <v>0.4</v>
      </c>
      <c r="J480" s="55"/>
      <c r="K480" s="54">
        <v>0.45</v>
      </c>
      <c r="L480" s="55"/>
      <c r="M480" s="54">
        <v>0.45</v>
      </c>
      <c r="N480" s="55"/>
      <c r="O480" s="54">
        <v>0.45</v>
      </c>
      <c r="P480" s="55"/>
      <c r="Q480" s="54">
        <v>0.45</v>
      </c>
      <c r="R480" s="55"/>
      <c r="S480" s="54">
        <v>0.45</v>
      </c>
      <c r="T480" s="55"/>
      <c r="U480" s="54">
        <v>0.45</v>
      </c>
      <c r="V480" s="55"/>
      <c r="W480" s="54">
        <v>0.5</v>
      </c>
      <c r="X480" s="55"/>
      <c r="Y480" s="54">
        <v>0.5</v>
      </c>
      <c r="Z480" s="55"/>
      <c r="AA480" s="54">
        <v>0.5</v>
      </c>
      <c r="AB480" s="55"/>
      <c r="AC480" s="54">
        <v>0.5</v>
      </c>
      <c r="AD480" s="55"/>
      <c r="AE480" s="54">
        <v>0.5</v>
      </c>
      <c r="AF480" s="55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2"/>
    </row>
    <row r="481" spans="2:58" ht="10.15" customHeight="1" x14ac:dyDescent="0.25">
      <c r="B481" s="20"/>
      <c r="C481" s="1">
        <v>10</v>
      </c>
      <c r="D481" s="1">
        <v>5</v>
      </c>
      <c r="E481" s="54">
        <v>0.4</v>
      </c>
      <c r="F481" s="55"/>
      <c r="G481" s="54">
        <v>0.45</v>
      </c>
      <c r="H481" s="55"/>
      <c r="I481" s="54">
        <v>0.45</v>
      </c>
      <c r="J481" s="55"/>
      <c r="K481" s="54">
        <v>0.45</v>
      </c>
      <c r="L481" s="55"/>
      <c r="M481" s="54">
        <v>0.45</v>
      </c>
      <c r="N481" s="55"/>
      <c r="O481" s="54">
        <v>0.45</v>
      </c>
      <c r="P481" s="55"/>
      <c r="Q481" s="54">
        <v>0.45</v>
      </c>
      <c r="R481" s="55"/>
      <c r="S481" s="54">
        <v>0.5</v>
      </c>
      <c r="T481" s="55"/>
      <c r="U481" s="54">
        <v>0.5</v>
      </c>
      <c r="V481" s="55"/>
      <c r="W481" s="54">
        <v>0.5</v>
      </c>
      <c r="X481" s="55"/>
      <c r="Y481" s="54">
        <v>0.5</v>
      </c>
      <c r="Z481" s="55"/>
      <c r="AA481" s="54">
        <v>0.5</v>
      </c>
      <c r="AB481" s="55"/>
      <c r="AC481" s="54">
        <v>0.5</v>
      </c>
      <c r="AD481" s="55"/>
      <c r="AE481" s="54">
        <v>0.5</v>
      </c>
      <c r="AF481" s="55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2"/>
    </row>
    <row r="482" spans="2:58" ht="10.15" customHeight="1" x14ac:dyDescent="0.25">
      <c r="B482" s="20"/>
      <c r="C482" s="1">
        <v>10</v>
      </c>
      <c r="D482" s="1">
        <v>4</v>
      </c>
      <c r="E482" s="54">
        <v>0.5</v>
      </c>
      <c r="F482" s="55"/>
      <c r="G482" s="54">
        <v>0.45</v>
      </c>
      <c r="H482" s="55"/>
      <c r="I482" s="54">
        <v>0.45</v>
      </c>
      <c r="J482" s="55"/>
      <c r="K482" s="54">
        <v>0.45</v>
      </c>
      <c r="L482" s="55"/>
      <c r="M482" s="54">
        <v>0.5</v>
      </c>
      <c r="N482" s="55"/>
      <c r="O482" s="54">
        <v>0.5</v>
      </c>
      <c r="P482" s="55"/>
      <c r="Q482" s="54">
        <v>0.5</v>
      </c>
      <c r="R482" s="55"/>
      <c r="S482" s="54">
        <v>0.5</v>
      </c>
      <c r="T482" s="55"/>
      <c r="U482" s="54">
        <v>0.5</v>
      </c>
      <c r="V482" s="55"/>
      <c r="W482" s="54">
        <v>0.5</v>
      </c>
      <c r="X482" s="55"/>
      <c r="Y482" s="54">
        <v>0.5</v>
      </c>
      <c r="Z482" s="55"/>
      <c r="AA482" s="54">
        <v>0.5</v>
      </c>
      <c r="AB482" s="55"/>
      <c r="AC482" s="54">
        <v>0.5</v>
      </c>
      <c r="AD482" s="55"/>
      <c r="AE482" s="54">
        <v>0.5</v>
      </c>
      <c r="AF482" s="55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2"/>
    </row>
    <row r="483" spans="2:58" ht="10.15" customHeight="1" x14ac:dyDescent="0.25">
      <c r="B483" s="20"/>
      <c r="C483" s="1">
        <v>10</v>
      </c>
      <c r="D483" s="1">
        <v>3</v>
      </c>
      <c r="E483" s="54">
        <v>0.6</v>
      </c>
      <c r="F483" s="55"/>
      <c r="G483" s="54">
        <v>0.55000000000000004</v>
      </c>
      <c r="H483" s="55"/>
      <c r="I483" s="54">
        <v>0.5</v>
      </c>
      <c r="J483" s="55"/>
      <c r="K483" s="54">
        <v>0.5</v>
      </c>
      <c r="L483" s="55"/>
      <c r="M483" s="54">
        <v>0.5</v>
      </c>
      <c r="N483" s="55"/>
      <c r="O483" s="54">
        <v>0.5</v>
      </c>
      <c r="P483" s="55"/>
      <c r="Q483" s="54">
        <v>0.5</v>
      </c>
      <c r="R483" s="55"/>
      <c r="S483" s="54">
        <v>0.5</v>
      </c>
      <c r="T483" s="55"/>
      <c r="U483" s="54">
        <v>0.5</v>
      </c>
      <c r="V483" s="55"/>
      <c r="W483" s="54">
        <v>0.5</v>
      </c>
      <c r="X483" s="55"/>
      <c r="Y483" s="54">
        <v>0.5</v>
      </c>
      <c r="Z483" s="55"/>
      <c r="AA483" s="54">
        <v>0.5</v>
      </c>
      <c r="AB483" s="55"/>
      <c r="AC483" s="54">
        <v>0.5</v>
      </c>
      <c r="AD483" s="55"/>
      <c r="AE483" s="54">
        <v>0.5</v>
      </c>
      <c r="AF483" s="55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2"/>
    </row>
    <row r="484" spans="2:58" ht="10.15" customHeight="1" x14ac:dyDescent="0.25">
      <c r="B484" s="20"/>
      <c r="C484" s="1">
        <v>10</v>
      </c>
      <c r="D484" s="1">
        <v>2</v>
      </c>
      <c r="E484" s="54">
        <v>0.85</v>
      </c>
      <c r="F484" s="55"/>
      <c r="G484" s="54">
        <v>0.65</v>
      </c>
      <c r="H484" s="55"/>
      <c r="I484" s="54">
        <v>0.6</v>
      </c>
      <c r="J484" s="55"/>
      <c r="K484" s="54">
        <v>0.55000000000000004</v>
      </c>
      <c r="L484" s="55"/>
      <c r="M484" s="54">
        <v>0.55000000000000004</v>
      </c>
      <c r="N484" s="55"/>
      <c r="O484" s="54">
        <v>0.55000000000000004</v>
      </c>
      <c r="P484" s="55"/>
      <c r="Q484" s="54">
        <v>0.55000000000000004</v>
      </c>
      <c r="R484" s="55"/>
      <c r="S484" s="54">
        <v>0.5</v>
      </c>
      <c r="T484" s="55"/>
      <c r="U484" s="54">
        <v>0.5</v>
      </c>
      <c r="V484" s="55"/>
      <c r="W484" s="54">
        <v>0.5</v>
      </c>
      <c r="X484" s="55"/>
      <c r="Y484" s="54">
        <v>0.5</v>
      </c>
      <c r="Z484" s="55"/>
      <c r="AA484" s="54">
        <v>0.5</v>
      </c>
      <c r="AB484" s="55"/>
      <c r="AC484" s="54">
        <v>0.5</v>
      </c>
      <c r="AD484" s="55"/>
      <c r="AE484" s="54">
        <v>0.5</v>
      </c>
      <c r="AF484" s="55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2"/>
    </row>
    <row r="485" spans="2:58" ht="10.15" customHeight="1" x14ac:dyDescent="0.25">
      <c r="B485" s="20"/>
      <c r="C485" s="1">
        <v>10</v>
      </c>
      <c r="D485" s="1">
        <v>1</v>
      </c>
      <c r="E485" s="54">
        <v>1.35</v>
      </c>
      <c r="F485" s="55"/>
      <c r="G485" s="54">
        <v>1</v>
      </c>
      <c r="H485" s="55"/>
      <c r="I485" s="54">
        <v>0.9</v>
      </c>
      <c r="J485" s="55"/>
      <c r="K485" s="54">
        <v>0.8</v>
      </c>
      <c r="L485" s="55"/>
      <c r="M485" s="54">
        <v>0.75</v>
      </c>
      <c r="N485" s="55"/>
      <c r="O485" s="54">
        <v>0.75</v>
      </c>
      <c r="P485" s="55"/>
      <c r="Q485" s="54">
        <v>0.7</v>
      </c>
      <c r="R485" s="55"/>
      <c r="S485" s="54">
        <v>0.7</v>
      </c>
      <c r="T485" s="55"/>
      <c r="U485" s="54">
        <v>0.65</v>
      </c>
      <c r="V485" s="55"/>
      <c r="W485" s="54">
        <v>0.65</v>
      </c>
      <c r="X485" s="55"/>
      <c r="Y485" s="54">
        <v>0.6</v>
      </c>
      <c r="Z485" s="55"/>
      <c r="AA485" s="54">
        <v>0.55000000000000004</v>
      </c>
      <c r="AB485" s="55"/>
      <c r="AC485" s="54">
        <v>0.55000000000000004</v>
      </c>
      <c r="AD485" s="55"/>
      <c r="AE485" s="54">
        <v>0.55000000000000004</v>
      </c>
      <c r="AF485" s="55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2"/>
    </row>
    <row r="486" spans="2:58" ht="10.15" customHeight="1" x14ac:dyDescent="0.25">
      <c r="B486" s="20"/>
      <c r="C486" s="1">
        <v>11</v>
      </c>
      <c r="D486" s="1">
        <v>11</v>
      </c>
      <c r="E486" s="54">
        <v>-0.25</v>
      </c>
      <c r="F486" s="55"/>
      <c r="G486" s="54">
        <v>0</v>
      </c>
      <c r="H486" s="55"/>
      <c r="I486" s="54">
        <v>0.15</v>
      </c>
      <c r="J486" s="55"/>
      <c r="K486" s="54">
        <v>0.2</v>
      </c>
      <c r="L486" s="55"/>
      <c r="M486" s="54">
        <v>0.25</v>
      </c>
      <c r="N486" s="55"/>
      <c r="O486" s="54">
        <v>0.3</v>
      </c>
      <c r="P486" s="55"/>
      <c r="Q486" s="54">
        <v>0.3</v>
      </c>
      <c r="R486" s="55"/>
      <c r="S486" s="54">
        <v>0.3</v>
      </c>
      <c r="T486" s="55"/>
      <c r="U486" s="54">
        <v>0.35</v>
      </c>
      <c r="V486" s="55"/>
      <c r="W486" s="54">
        <v>0.35</v>
      </c>
      <c r="X486" s="55"/>
      <c r="Y486" s="54">
        <v>0.4</v>
      </c>
      <c r="Z486" s="55"/>
      <c r="AA486" s="54">
        <v>0.4</v>
      </c>
      <c r="AB486" s="55"/>
      <c r="AC486" s="54">
        <v>0.4</v>
      </c>
      <c r="AD486" s="55"/>
      <c r="AE486" s="54">
        <v>0.4</v>
      </c>
      <c r="AF486" s="55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2"/>
    </row>
    <row r="487" spans="2:58" ht="10.15" customHeight="1" x14ac:dyDescent="0.25">
      <c r="B487" s="20"/>
      <c r="C487" s="1">
        <v>11</v>
      </c>
      <c r="D487" s="1">
        <v>10</v>
      </c>
      <c r="E487" s="54">
        <v>-0.05</v>
      </c>
      <c r="F487" s="55"/>
      <c r="G487" s="54">
        <v>0.2</v>
      </c>
      <c r="H487" s="55"/>
      <c r="I487" s="54">
        <v>0.25</v>
      </c>
      <c r="J487" s="55"/>
      <c r="K487" s="54">
        <v>0.3</v>
      </c>
      <c r="L487" s="55"/>
      <c r="M487" s="54">
        <v>0.35</v>
      </c>
      <c r="N487" s="55"/>
      <c r="O487" s="54">
        <v>0.4</v>
      </c>
      <c r="P487" s="55"/>
      <c r="Q487" s="54">
        <v>0.4</v>
      </c>
      <c r="R487" s="55"/>
      <c r="S487" s="54">
        <v>0.4</v>
      </c>
      <c r="T487" s="55"/>
      <c r="U487" s="54">
        <v>0.4</v>
      </c>
      <c r="V487" s="55"/>
      <c r="W487" s="54">
        <v>0.45</v>
      </c>
      <c r="X487" s="55"/>
      <c r="Y487" s="54">
        <v>0.45</v>
      </c>
      <c r="Z487" s="55"/>
      <c r="AA487" s="54">
        <v>0.5</v>
      </c>
      <c r="AB487" s="55"/>
      <c r="AC487" s="54">
        <v>0.5</v>
      </c>
      <c r="AD487" s="55"/>
      <c r="AE487" s="54">
        <v>0.5</v>
      </c>
      <c r="AF487" s="55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2"/>
    </row>
    <row r="488" spans="2:58" ht="10.15" customHeight="1" x14ac:dyDescent="0.25">
      <c r="B488" s="20"/>
      <c r="C488" s="1">
        <v>11</v>
      </c>
      <c r="D488" s="1">
        <v>9</v>
      </c>
      <c r="E488" s="54">
        <v>0.1</v>
      </c>
      <c r="F488" s="55"/>
      <c r="G488" s="54">
        <v>0.3</v>
      </c>
      <c r="H488" s="55"/>
      <c r="I488" s="54">
        <v>0.35</v>
      </c>
      <c r="J488" s="55"/>
      <c r="K488" s="54">
        <v>0.4</v>
      </c>
      <c r="L488" s="55"/>
      <c r="M488" s="54">
        <v>0.4</v>
      </c>
      <c r="N488" s="55"/>
      <c r="O488" s="54">
        <v>0.4</v>
      </c>
      <c r="P488" s="55"/>
      <c r="Q488" s="54">
        <v>0.45</v>
      </c>
      <c r="R488" s="55"/>
      <c r="S488" s="54">
        <v>0.45</v>
      </c>
      <c r="T488" s="55"/>
      <c r="U488" s="54">
        <v>0.45</v>
      </c>
      <c r="V488" s="55"/>
      <c r="W488" s="54">
        <v>0.45</v>
      </c>
      <c r="X488" s="55"/>
      <c r="Y488" s="54">
        <v>0.5</v>
      </c>
      <c r="Z488" s="55"/>
      <c r="AA488" s="54">
        <v>0.5</v>
      </c>
      <c r="AB488" s="55"/>
      <c r="AC488" s="54">
        <v>0.5</v>
      </c>
      <c r="AD488" s="55"/>
      <c r="AE488" s="54">
        <v>0.5</v>
      </c>
      <c r="AF488" s="55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2"/>
    </row>
    <row r="489" spans="2:58" ht="10.15" customHeight="1" x14ac:dyDescent="0.25">
      <c r="B489" s="20"/>
      <c r="C489" s="1">
        <v>11</v>
      </c>
      <c r="D489" s="1">
        <v>8</v>
      </c>
      <c r="E489" s="54">
        <v>0.2</v>
      </c>
      <c r="F489" s="55"/>
      <c r="G489" s="54">
        <v>0.35</v>
      </c>
      <c r="H489" s="55"/>
      <c r="I489" s="54">
        <v>0.4</v>
      </c>
      <c r="J489" s="55"/>
      <c r="K489" s="54">
        <v>0.4</v>
      </c>
      <c r="L489" s="55"/>
      <c r="M489" s="54">
        <v>0.45</v>
      </c>
      <c r="N489" s="55"/>
      <c r="O489" s="54">
        <v>0.45</v>
      </c>
      <c r="P489" s="55"/>
      <c r="Q489" s="54">
        <v>0.45</v>
      </c>
      <c r="R489" s="55"/>
      <c r="S489" s="54">
        <v>0.45</v>
      </c>
      <c r="T489" s="55"/>
      <c r="U489" s="54">
        <v>0.45</v>
      </c>
      <c r="V489" s="55"/>
      <c r="W489" s="54">
        <v>0.45</v>
      </c>
      <c r="X489" s="55"/>
      <c r="Y489" s="54">
        <v>0.5</v>
      </c>
      <c r="Z489" s="55"/>
      <c r="AA489" s="54">
        <v>0.5</v>
      </c>
      <c r="AB489" s="55"/>
      <c r="AC489" s="54">
        <v>0.5</v>
      </c>
      <c r="AD489" s="55"/>
      <c r="AE489" s="54">
        <v>0.5</v>
      </c>
      <c r="AF489" s="55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2"/>
    </row>
    <row r="490" spans="2:58" ht="10.15" customHeight="1" x14ac:dyDescent="0.25">
      <c r="B490" s="20"/>
      <c r="C490" s="1">
        <v>11</v>
      </c>
      <c r="D490" s="1">
        <v>7</v>
      </c>
      <c r="E490" s="54">
        <v>0.25</v>
      </c>
      <c r="F490" s="55"/>
      <c r="G490" s="54">
        <v>0.4</v>
      </c>
      <c r="H490" s="55"/>
      <c r="I490" s="54">
        <v>0.4</v>
      </c>
      <c r="J490" s="55"/>
      <c r="K490" s="54">
        <v>0.45</v>
      </c>
      <c r="L490" s="55"/>
      <c r="M490" s="54">
        <v>0.45</v>
      </c>
      <c r="N490" s="55"/>
      <c r="O490" s="54">
        <v>0.45</v>
      </c>
      <c r="P490" s="55"/>
      <c r="Q490" s="54">
        <v>0.45</v>
      </c>
      <c r="R490" s="55"/>
      <c r="S490" s="54">
        <v>0.45</v>
      </c>
      <c r="T490" s="55"/>
      <c r="U490" s="54">
        <v>0.45</v>
      </c>
      <c r="V490" s="55"/>
      <c r="W490" s="54">
        <v>0.5</v>
      </c>
      <c r="X490" s="55"/>
      <c r="Y490" s="54">
        <v>0.5</v>
      </c>
      <c r="Z490" s="55"/>
      <c r="AA490" s="54">
        <v>0.5</v>
      </c>
      <c r="AB490" s="55"/>
      <c r="AC490" s="54">
        <v>0.5</v>
      </c>
      <c r="AD490" s="55"/>
      <c r="AE490" s="54">
        <v>0.5</v>
      </c>
      <c r="AF490" s="55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2"/>
    </row>
    <row r="491" spans="2:58" ht="10.15" customHeight="1" x14ac:dyDescent="0.25">
      <c r="B491" s="20"/>
      <c r="C491" s="1">
        <v>11</v>
      </c>
      <c r="D491" s="1">
        <v>6</v>
      </c>
      <c r="E491" s="54">
        <v>0.35</v>
      </c>
      <c r="F491" s="55"/>
      <c r="G491" s="54">
        <v>0.4</v>
      </c>
      <c r="H491" s="55"/>
      <c r="I491" s="54">
        <v>0.45</v>
      </c>
      <c r="J491" s="55"/>
      <c r="K491" s="54">
        <v>0.45</v>
      </c>
      <c r="L491" s="55"/>
      <c r="M491" s="54">
        <v>0.45</v>
      </c>
      <c r="N491" s="55"/>
      <c r="O491" s="54">
        <v>0.45</v>
      </c>
      <c r="P491" s="55"/>
      <c r="Q491" s="54">
        <v>0.45</v>
      </c>
      <c r="R491" s="55"/>
      <c r="S491" s="54">
        <v>0.5</v>
      </c>
      <c r="T491" s="55"/>
      <c r="U491" s="54">
        <v>0.5</v>
      </c>
      <c r="V491" s="55"/>
      <c r="W491" s="54">
        <v>0.5</v>
      </c>
      <c r="X491" s="55"/>
      <c r="Y491" s="54">
        <v>0.5</v>
      </c>
      <c r="Z491" s="55"/>
      <c r="AA491" s="54">
        <v>0.5</v>
      </c>
      <c r="AB491" s="55"/>
      <c r="AC491" s="54">
        <v>0.5</v>
      </c>
      <c r="AD491" s="55"/>
      <c r="AE491" s="54">
        <v>0.5</v>
      </c>
      <c r="AF491" s="55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2"/>
    </row>
    <row r="492" spans="2:58" ht="10.15" customHeight="1" x14ac:dyDescent="0.25">
      <c r="B492" s="20"/>
      <c r="C492" s="1">
        <v>11</v>
      </c>
      <c r="D492" s="1">
        <v>5</v>
      </c>
      <c r="E492" s="54">
        <v>0.4</v>
      </c>
      <c r="F492" s="55"/>
      <c r="G492" s="54">
        <v>0.45</v>
      </c>
      <c r="H492" s="55"/>
      <c r="I492" s="54">
        <v>0.45</v>
      </c>
      <c r="J492" s="55"/>
      <c r="K492" s="54">
        <v>0.45</v>
      </c>
      <c r="L492" s="55"/>
      <c r="M492" s="54">
        <v>0.45</v>
      </c>
      <c r="N492" s="55"/>
      <c r="O492" s="54">
        <v>0.5</v>
      </c>
      <c r="P492" s="55"/>
      <c r="Q492" s="54">
        <v>0.5</v>
      </c>
      <c r="R492" s="55"/>
      <c r="S492" s="54">
        <v>0.5</v>
      </c>
      <c r="T492" s="55"/>
      <c r="U492" s="54">
        <v>0.5</v>
      </c>
      <c r="V492" s="55"/>
      <c r="W492" s="54">
        <v>0.5</v>
      </c>
      <c r="X492" s="55"/>
      <c r="Y492" s="54">
        <v>0.5</v>
      </c>
      <c r="Z492" s="55"/>
      <c r="AA492" s="54">
        <v>0.5</v>
      </c>
      <c r="AB492" s="55"/>
      <c r="AC492" s="54">
        <v>0.5</v>
      </c>
      <c r="AD492" s="55"/>
      <c r="AE492" s="54">
        <v>0.5</v>
      </c>
      <c r="AF492" s="55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2"/>
    </row>
    <row r="493" spans="2:58" ht="10.15" customHeight="1" x14ac:dyDescent="0.25">
      <c r="B493" s="20"/>
      <c r="C493" s="1">
        <v>11</v>
      </c>
      <c r="D493" s="1">
        <v>4</v>
      </c>
      <c r="E493" s="54">
        <v>0.5</v>
      </c>
      <c r="F493" s="55"/>
      <c r="G493" s="54">
        <v>0.5</v>
      </c>
      <c r="H493" s="55"/>
      <c r="I493" s="54">
        <v>0.5</v>
      </c>
      <c r="J493" s="55"/>
      <c r="K493" s="54">
        <v>0.5</v>
      </c>
      <c r="L493" s="55"/>
      <c r="M493" s="54">
        <v>0.5</v>
      </c>
      <c r="N493" s="55"/>
      <c r="O493" s="54">
        <v>0.5</v>
      </c>
      <c r="P493" s="55"/>
      <c r="Q493" s="54">
        <v>0.5</v>
      </c>
      <c r="R493" s="55"/>
      <c r="S493" s="54">
        <v>0.5</v>
      </c>
      <c r="T493" s="55"/>
      <c r="U493" s="54">
        <v>0.5</v>
      </c>
      <c r="V493" s="55"/>
      <c r="W493" s="54">
        <v>0.5</v>
      </c>
      <c r="X493" s="55"/>
      <c r="Y493" s="54">
        <v>0.5</v>
      </c>
      <c r="Z493" s="55"/>
      <c r="AA493" s="54">
        <v>0.5</v>
      </c>
      <c r="AB493" s="55"/>
      <c r="AC493" s="54">
        <v>0.5</v>
      </c>
      <c r="AD493" s="55"/>
      <c r="AE493" s="54">
        <v>0.5</v>
      </c>
      <c r="AF493" s="55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2"/>
    </row>
    <row r="494" spans="2:58" ht="10.15" customHeight="1" x14ac:dyDescent="0.25">
      <c r="B494" s="20"/>
      <c r="C494" s="1">
        <v>11</v>
      </c>
      <c r="D494" s="1">
        <v>3</v>
      </c>
      <c r="E494" s="54">
        <v>0.65</v>
      </c>
      <c r="F494" s="55"/>
      <c r="G494" s="54">
        <v>0.55000000000000004</v>
      </c>
      <c r="H494" s="55"/>
      <c r="I494" s="54">
        <v>0.5</v>
      </c>
      <c r="J494" s="55"/>
      <c r="K494" s="54">
        <v>0.5</v>
      </c>
      <c r="L494" s="55"/>
      <c r="M494" s="54">
        <v>0.5</v>
      </c>
      <c r="N494" s="55"/>
      <c r="O494" s="54">
        <v>0.5</v>
      </c>
      <c r="P494" s="55"/>
      <c r="Q494" s="54">
        <v>0.5</v>
      </c>
      <c r="R494" s="55"/>
      <c r="S494" s="54">
        <v>0.5</v>
      </c>
      <c r="T494" s="55"/>
      <c r="U494" s="54">
        <v>0.5</v>
      </c>
      <c r="V494" s="55"/>
      <c r="W494" s="54">
        <v>0.5</v>
      </c>
      <c r="X494" s="55"/>
      <c r="Y494" s="54">
        <v>0.5</v>
      </c>
      <c r="Z494" s="55"/>
      <c r="AA494" s="54">
        <v>0.5</v>
      </c>
      <c r="AB494" s="55"/>
      <c r="AC494" s="54">
        <v>0.5</v>
      </c>
      <c r="AD494" s="55"/>
      <c r="AE494" s="54">
        <v>0.5</v>
      </c>
      <c r="AF494" s="55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2"/>
    </row>
    <row r="495" spans="2:58" ht="10.15" customHeight="1" x14ac:dyDescent="0.25">
      <c r="B495" s="20"/>
      <c r="C495" s="1">
        <v>11</v>
      </c>
      <c r="D495" s="1">
        <v>2</v>
      </c>
      <c r="E495" s="54">
        <v>0.85</v>
      </c>
      <c r="F495" s="55"/>
      <c r="G495" s="54">
        <v>0.65</v>
      </c>
      <c r="H495" s="55"/>
      <c r="I495" s="54">
        <v>0.6</v>
      </c>
      <c r="J495" s="55"/>
      <c r="K495" s="54">
        <v>0.55000000000000004</v>
      </c>
      <c r="L495" s="55"/>
      <c r="M495" s="54">
        <v>0.55000000000000004</v>
      </c>
      <c r="N495" s="55"/>
      <c r="O495" s="54">
        <v>0.55000000000000004</v>
      </c>
      <c r="P495" s="55"/>
      <c r="Q495" s="54">
        <v>0.55000000000000004</v>
      </c>
      <c r="R495" s="55"/>
      <c r="S495" s="54">
        <v>0.5</v>
      </c>
      <c r="T495" s="55"/>
      <c r="U495" s="54">
        <v>0.5</v>
      </c>
      <c r="V495" s="55"/>
      <c r="W495" s="54">
        <v>0.5</v>
      </c>
      <c r="X495" s="55"/>
      <c r="Y495" s="54">
        <v>0.5</v>
      </c>
      <c r="Z495" s="55"/>
      <c r="AA495" s="54">
        <v>0.5</v>
      </c>
      <c r="AB495" s="55"/>
      <c r="AC495" s="54">
        <v>0.5</v>
      </c>
      <c r="AD495" s="55"/>
      <c r="AE495" s="54">
        <v>0.5</v>
      </c>
      <c r="AF495" s="55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2"/>
    </row>
    <row r="496" spans="2:58" ht="10.15" customHeight="1" x14ac:dyDescent="0.25">
      <c r="B496" s="20"/>
      <c r="C496" s="1">
        <v>11</v>
      </c>
      <c r="D496" s="1">
        <v>1</v>
      </c>
      <c r="E496" s="54">
        <v>1.35</v>
      </c>
      <c r="F496" s="55"/>
      <c r="G496" s="54">
        <v>1.05</v>
      </c>
      <c r="H496" s="55"/>
      <c r="I496" s="54">
        <v>0.9</v>
      </c>
      <c r="J496" s="55"/>
      <c r="K496" s="54">
        <v>0.8</v>
      </c>
      <c r="L496" s="55"/>
      <c r="M496" s="54">
        <v>0.75</v>
      </c>
      <c r="N496" s="55"/>
      <c r="O496" s="54">
        <v>0.75</v>
      </c>
      <c r="P496" s="55"/>
      <c r="Q496" s="54">
        <v>0.7</v>
      </c>
      <c r="R496" s="55"/>
      <c r="S496" s="54">
        <v>0.7</v>
      </c>
      <c r="T496" s="55"/>
      <c r="U496" s="54">
        <v>0.65</v>
      </c>
      <c r="V496" s="55"/>
      <c r="W496" s="54">
        <v>0.65</v>
      </c>
      <c r="X496" s="55"/>
      <c r="Y496" s="54">
        <v>0.6</v>
      </c>
      <c r="Z496" s="55"/>
      <c r="AA496" s="54">
        <v>0.55000000000000004</v>
      </c>
      <c r="AB496" s="55"/>
      <c r="AC496" s="54">
        <v>0.55000000000000004</v>
      </c>
      <c r="AD496" s="55"/>
      <c r="AE496" s="54">
        <v>0.55000000000000004</v>
      </c>
      <c r="AF496" s="55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2"/>
    </row>
    <row r="497" spans="2:58" ht="10.15" customHeight="1" x14ac:dyDescent="0.25">
      <c r="B497" s="20"/>
      <c r="C497" s="1">
        <v>12</v>
      </c>
      <c r="D497" s="1">
        <v>12</v>
      </c>
      <c r="E497" s="54">
        <v>-0.3</v>
      </c>
      <c r="F497" s="55"/>
      <c r="G497" s="54">
        <v>0</v>
      </c>
      <c r="H497" s="55"/>
      <c r="I497" s="54">
        <v>0.15</v>
      </c>
      <c r="J497" s="55"/>
      <c r="K497" s="54">
        <v>0.2</v>
      </c>
      <c r="L497" s="55"/>
      <c r="M497" s="54">
        <v>0.25</v>
      </c>
      <c r="N497" s="55"/>
      <c r="O497" s="54">
        <v>0.3</v>
      </c>
      <c r="P497" s="55"/>
      <c r="Q497" s="54">
        <v>0.3</v>
      </c>
      <c r="R497" s="55"/>
      <c r="S497" s="54">
        <v>0.3</v>
      </c>
      <c r="T497" s="55"/>
      <c r="U497" s="54">
        <v>0.35</v>
      </c>
      <c r="V497" s="55"/>
      <c r="W497" s="54">
        <v>0.35</v>
      </c>
      <c r="X497" s="55"/>
      <c r="Y497" s="54">
        <v>0.4</v>
      </c>
      <c r="Z497" s="55"/>
      <c r="AA497" s="54">
        <v>0.45</v>
      </c>
      <c r="AB497" s="55"/>
      <c r="AC497" s="54">
        <v>0.45</v>
      </c>
      <c r="AD497" s="55"/>
      <c r="AE497" s="54">
        <v>0.45</v>
      </c>
      <c r="AF497" s="55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2"/>
    </row>
    <row r="498" spans="2:58" ht="10.15" customHeight="1" x14ac:dyDescent="0.25">
      <c r="B498" s="20"/>
      <c r="C498" s="1">
        <v>12</v>
      </c>
      <c r="D498" s="1">
        <v>11</v>
      </c>
      <c r="E498" s="54">
        <v>-0.1</v>
      </c>
      <c r="F498" s="55"/>
      <c r="G498" s="54">
        <v>0.2</v>
      </c>
      <c r="H498" s="55"/>
      <c r="I498" s="54">
        <v>0.25</v>
      </c>
      <c r="J498" s="55"/>
      <c r="K498" s="54">
        <v>0.3</v>
      </c>
      <c r="L498" s="55"/>
      <c r="M498" s="54">
        <v>0.35</v>
      </c>
      <c r="N498" s="55"/>
      <c r="O498" s="54">
        <v>0.4</v>
      </c>
      <c r="P498" s="55"/>
      <c r="Q498" s="54">
        <v>0.4</v>
      </c>
      <c r="R498" s="55"/>
      <c r="S498" s="54">
        <v>0.4</v>
      </c>
      <c r="T498" s="55"/>
      <c r="U498" s="54">
        <v>0.4</v>
      </c>
      <c r="V498" s="55"/>
      <c r="W498" s="54">
        <v>0.4</v>
      </c>
      <c r="X498" s="55"/>
      <c r="Y498" s="54">
        <v>0.45</v>
      </c>
      <c r="Z498" s="55"/>
      <c r="AA498" s="54">
        <v>0.45</v>
      </c>
      <c r="AB498" s="55"/>
      <c r="AC498" s="54">
        <v>0.45</v>
      </c>
      <c r="AD498" s="55"/>
      <c r="AE498" s="54">
        <v>0.5</v>
      </c>
      <c r="AF498" s="55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2"/>
    </row>
    <row r="499" spans="2:58" ht="10.15" customHeight="1" x14ac:dyDescent="0.25">
      <c r="B499" s="20"/>
      <c r="C499" s="1">
        <v>12</v>
      </c>
      <c r="D499" s="1">
        <v>10</v>
      </c>
      <c r="E499" s="54">
        <v>0.05</v>
      </c>
      <c r="F499" s="55"/>
      <c r="G499" s="54">
        <v>0.25</v>
      </c>
      <c r="H499" s="55"/>
      <c r="I499" s="54">
        <v>0.35</v>
      </c>
      <c r="J499" s="55"/>
      <c r="K499" s="54">
        <v>0.4</v>
      </c>
      <c r="L499" s="55"/>
      <c r="M499" s="54">
        <v>0.4</v>
      </c>
      <c r="N499" s="55"/>
      <c r="O499" s="54">
        <v>0.4</v>
      </c>
      <c r="P499" s="55"/>
      <c r="Q499" s="54">
        <v>0.45</v>
      </c>
      <c r="R499" s="55"/>
      <c r="S499" s="54">
        <v>0.45</v>
      </c>
      <c r="T499" s="55"/>
      <c r="U499" s="54">
        <v>0.45</v>
      </c>
      <c r="V499" s="55"/>
      <c r="W499" s="54">
        <v>0.45</v>
      </c>
      <c r="X499" s="55"/>
      <c r="Y499" s="54">
        <v>0.45</v>
      </c>
      <c r="Z499" s="55"/>
      <c r="AA499" s="54">
        <v>0.5</v>
      </c>
      <c r="AB499" s="55"/>
      <c r="AC499" s="54">
        <v>0.5</v>
      </c>
      <c r="AD499" s="55"/>
      <c r="AE499" s="54">
        <v>0.5</v>
      </c>
      <c r="AF499" s="55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2"/>
    </row>
    <row r="500" spans="2:58" ht="10.15" customHeight="1" x14ac:dyDescent="0.25">
      <c r="B500" s="20"/>
      <c r="C500" s="1">
        <v>12</v>
      </c>
      <c r="D500" s="1">
        <v>9</v>
      </c>
      <c r="E500" s="54">
        <v>0.15</v>
      </c>
      <c r="F500" s="55"/>
      <c r="G500" s="54">
        <v>0.3</v>
      </c>
      <c r="H500" s="55"/>
      <c r="I500" s="54">
        <v>0.4</v>
      </c>
      <c r="J500" s="55"/>
      <c r="K500" s="54">
        <v>0.4</v>
      </c>
      <c r="L500" s="55"/>
      <c r="M500" s="54">
        <v>0.45</v>
      </c>
      <c r="N500" s="55"/>
      <c r="O500" s="54">
        <v>0.45</v>
      </c>
      <c r="P500" s="55"/>
      <c r="Q500" s="54">
        <v>0.45</v>
      </c>
      <c r="R500" s="55"/>
      <c r="S500" s="54">
        <v>0.45</v>
      </c>
      <c r="T500" s="55"/>
      <c r="U500" s="54">
        <v>0.45</v>
      </c>
      <c r="V500" s="55"/>
      <c r="W500" s="54">
        <v>0.45</v>
      </c>
      <c r="X500" s="55"/>
      <c r="Y500" s="54">
        <v>0.45</v>
      </c>
      <c r="Z500" s="55"/>
      <c r="AA500" s="54">
        <v>0.5</v>
      </c>
      <c r="AB500" s="55"/>
      <c r="AC500" s="54">
        <v>0.5</v>
      </c>
      <c r="AD500" s="55"/>
      <c r="AE500" s="54">
        <v>0.5</v>
      </c>
      <c r="AF500" s="55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2"/>
    </row>
    <row r="501" spans="2:58" ht="10.15" customHeight="1" x14ac:dyDescent="0.25">
      <c r="B501" s="20"/>
      <c r="C501" s="1">
        <v>12</v>
      </c>
      <c r="D501" s="1">
        <v>8</v>
      </c>
      <c r="E501" s="54">
        <v>0.25</v>
      </c>
      <c r="F501" s="55"/>
      <c r="G501" s="54">
        <v>0.35</v>
      </c>
      <c r="H501" s="55"/>
      <c r="I501" s="54">
        <v>0.5</v>
      </c>
      <c r="J501" s="55"/>
      <c r="K501" s="54">
        <v>0.45</v>
      </c>
      <c r="L501" s="55"/>
      <c r="M501" s="54">
        <v>0.45</v>
      </c>
      <c r="N501" s="55"/>
      <c r="O501" s="54">
        <v>0.45</v>
      </c>
      <c r="P501" s="55"/>
      <c r="Q501" s="54">
        <v>0.45</v>
      </c>
      <c r="R501" s="55"/>
      <c r="S501" s="54">
        <v>0.45</v>
      </c>
      <c r="T501" s="55"/>
      <c r="U501" s="54">
        <v>0.45</v>
      </c>
      <c r="V501" s="55"/>
      <c r="W501" s="54">
        <v>0.45</v>
      </c>
      <c r="X501" s="55"/>
      <c r="Y501" s="54">
        <v>0.5</v>
      </c>
      <c r="Z501" s="55"/>
      <c r="AA501" s="54">
        <v>0.5</v>
      </c>
      <c r="AB501" s="55"/>
      <c r="AC501" s="54">
        <v>0.5</v>
      </c>
      <c r="AD501" s="55"/>
      <c r="AE501" s="54">
        <v>0.5</v>
      </c>
      <c r="AF501" s="55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2"/>
    </row>
    <row r="502" spans="2:58" ht="10.15" customHeight="1" x14ac:dyDescent="0.25">
      <c r="B502" s="20"/>
      <c r="C502" s="1">
        <v>12</v>
      </c>
      <c r="D502" s="1">
        <v>7</v>
      </c>
      <c r="E502" s="54">
        <v>0.3</v>
      </c>
      <c r="F502" s="55"/>
      <c r="G502" s="54">
        <v>0.4</v>
      </c>
      <c r="H502" s="55"/>
      <c r="I502" s="54">
        <v>0.5</v>
      </c>
      <c r="J502" s="55"/>
      <c r="K502" s="54">
        <v>0.45</v>
      </c>
      <c r="L502" s="55"/>
      <c r="M502" s="54">
        <v>0.45</v>
      </c>
      <c r="N502" s="55"/>
      <c r="O502" s="54">
        <v>0.45</v>
      </c>
      <c r="P502" s="55"/>
      <c r="Q502" s="54">
        <v>0.45</v>
      </c>
      <c r="R502" s="55"/>
      <c r="S502" s="54">
        <v>0.5</v>
      </c>
      <c r="T502" s="55"/>
      <c r="U502" s="54">
        <v>0.5</v>
      </c>
      <c r="V502" s="55"/>
      <c r="W502" s="54">
        <v>0.5</v>
      </c>
      <c r="X502" s="55"/>
      <c r="Y502" s="54">
        <v>0.5</v>
      </c>
      <c r="Z502" s="55"/>
      <c r="AA502" s="54">
        <v>0.5</v>
      </c>
      <c r="AB502" s="55"/>
      <c r="AC502" s="54">
        <v>0.5</v>
      </c>
      <c r="AD502" s="55"/>
      <c r="AE502" s="54">
        <v>0.5</v>
      </c>
      <c r="AF502" s="55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2"/>
    </row>
    <row r="503" spans="2:58" ht="10.15" customHeight="1" x14ac:dyDescent="0.25">
      <c r="B503" s="20"/>
      <c r="C503" s="1">
        <v>12</v>
      </c>
      <c r="D503" s="1">
        <v>6</v>
      </c>
      <c r="E503" s="54">
        <v>0.35</v>
      </c>
      <c r="F503" s="55"/>
      <c r="G503" s="54">
        <v>0.4</v>
      </c>
      <c r="H503" s="55"/>
      <c r="I503" s="54">
        <v>0.55000000000000004</v>
      </c>
      <c r="J503" s="55"/>
      <c r="K503" s="54">
        <v>0.45</v>
      </c>
      <c r="L503" s="55"/>
      <c r="M503" s="54">
        <v>0.45</v>
      </c>
      <c r="N503" s="55"/>
      <c r="O503" s="54">
        <v>0.45</v>
      </c>
      <c r="P503" s="55"/>
      <c r="Q503" s="54">
        <v>0.5</v>
      </c>
      <c r="R503" s="55"/>
      <c r="S503" s="54">
        <v>0.5</v>
      </c>
      <c r="T503" s="55"/>
      <c r="U503" s="54">
        <v>0.5</v>
      </c>
      <c r="V503" s="55"/>
      <c r="W503" s="54">
        <v>0.5</v>
      </c>
      <c r="X503" s="55"/>
      <c r="Y503" s="54">
        <v>0.5</v>
      </c>
      <c r="Z503" s="55"/>
      <c r="AA503" s="54">
        <v>0.5</v>
      </c>
      <c r="AB503" s="55"/>
      <c r="AC503" s="54">
        <v>0.5</v>
      </c>
      <c r="AD503" s="55"/>
      <c r="AE503" s="54">
        <v>0.5</v>
      </c>
      <c r="AF503" s="55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2"/>
    </row>
    <row r="504" spans="2:58" ht="10.15" customHeight="1" x14ac:dyDescent="0.25">
      <c r="B504" s="20"/>
      <c r="C504" s="1">
        <v>12</v>
      </c>
      <c r="D504" s="1">
        <v>5</v>
      </c>
      <c r="E504" s="54">
        <v>0.35</v>
      </c>
      <c r="F504" s="55"/>
      <c r="G504" s="54">
        <v>0.45</v>
      </c>
      <c r="H504" s="55"/>
      <c r="I504" s="54">
        <v>0.55000000000000004</v>
      </c>
      <c r="J504" s="55"/>
      <c r="K504" s="54">
        <v>0.45</v>
      </c>
      <c r="L504" s="55"/>
      <c r="M504" s="54">
        <v>0.5</v>
      </c>
      <c r="N504" s="55"/>
      <c r="O504" s="54">
        <v>0.5</v>
      </c>
      <c r="P504" s="55"/>
      <c r="Q504" s="54">
        <v>0.5</v>
      </c>
      <c r="R504" s="55"/>
      <c r="S504" s="54">
        <v>0.5</v>
      </c>
      <c r="T504" s="55"/>
      <c r="U504" s="54">
        <v>0.5</v>
      </c>
      <c r="V504" s="55"/>
      <c r="W504" s="54">
        <v>0.5</v>
      </c>
      <c r="X504" s="55"/>
      <c r="Y504" s="54">
        <v>0.5</v>
      </c>
      <c r="Z504" s="55"/>
      <c r="AA504" s="54">
        <v>0.5</v>
      </c>
      <c r="AB504" s="55"/>
      <c r="AC504" s="54">
        <v>0.5</v>
      </c>
      <c r="AD504" s="55"/>
      <c r="AE504" s="54">
        <v>0.5</v>
      </c>
      <c r="AF504" s="55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2"/>
    </row>
    <row r="505" spans="2:58" ht="10.15" customHeight="1" x14ac:dyDescent="0.25">
      <c r="B505" s="20"/>
      <c r="C505" s="1">
        <v>12</v>
      </c>
      <c r="D505" s="1">
        <v>4</v>
      </c>
      <c r="E505" s="54">
        <v>0.55000000000000004</v>
      </c>
      <c r="F505" s="55"/>
      <c r="G505" s="54">
        <v>0.5</v>
      </c>
      <c r="H505" s="55"/>
      <c r="I505" s="54">
        <v>0.5</v>
      </c>
      <c r="J505" s="55"/>
      <c r="K505" s="54">
        <v>0.5</v>
      </c>
      <c r="L505" s="55"/>
      <c r="M505" s="54">
        <v>0.5</v>
      </c>
      <c r="N505" s="55"/>
      <c r="O505" s="54">
        <v>0.5</v>
      </c>
      <c r="P505" s="55"/>
      <c r="Q505" s="54">
        <v>0.5</v>
      </c>
      <c r="R505" s="55"/>
      <c r="S505" s="54">
        <v>0.5</v>
      </c>
      <c r="T505" s="55"/>
      <c r="U505" s="54">
        <v>0.5</v>
      </c>
      <c r="V505" s="55"/>
      <c r="W505" s="54">
        <v>0.5</v>
      </c>
      <c r="X505" s="55"/>
      <c r="Y505" s="54">
        <v>0.5</v>
      </c>
      <c r="Z505" s="55"/>
      <c r="AA505" s="54">
        <v>0.5</v>
      </c>
      <c r="AB505" s="55"/>
      <c r="AC505" s="54">
        <v>0.5</v>
      </c>
      <c r="AD505" s="55"/>
      <c r="AE505" s="54">
        <v>0.5</v>
      </c>
      <c r="AF505" s="55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2"/>
    </row>
    <row r="506" spans="2:58" ht="10.15" customHeight="1" x14ac:dyDescent="0.25">
      <c r="B506" s="20"/>
      <c r="C506" s="1">
        <v>12</v>
      </c>
      <c r="D506" s="1">
        <v>3</v>
      </c>
      <c r="E506" s="54">
        <v>0.65</v>
      </c>
      <c r="F506" s="55"/>
      <c r="G506" s="54">
        <v>0.55000000000000004</v>
      </c>
      <c r="H506" s="55"/>
      <c r="I506" s="54">
        <v>0.5</v>
      </c>
      <c r="J506" s="55"/>
      <c r="K506" s="54">
        <v>0.5</v>
      </c>
      <c r="L506" s="55"/>
      <c r="M506" s="54">
        <v>0.5</v>
      </c>
      <c r="N506" s="55"/>
      <c r="O506" s="54">
        <v>0.5</v>
      </c>
      <c r="P506" s="55"/>
      <c r="Q506" s="54">
        <v>0.5</v>
      </c>
      <c r="R506" s="55"/>
      <c r="S506" s="54">
        <v>0.5</v>
      </c>
      <c r="T506" s="55"/>
      <c r="U506" s="54">
        <v>0.5</v>
      </c>
      <c r="V506" s="55"/>
      <c r="W506" s="54">
        <v>0.5</v>
      </c>
      <c r="X506" s="55"/>
      <c r="Y506" s="54">
        <v>0.5</v>
      </c>
      <c r="Z506" s="55"/>
      <c r="AA506" s="54">
        <v>0.5</v>
      </c>
      <c r="AB506" s="55"/>
      <c r="AC506" s="54">
        <v>0.5</v>
      </c>
      <c r="AD506" s="55"/>
      <c r="AE506" s="54">
        <v>0.5</v>
      </c>
      <c r="AF506" s="55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2"/>
    </row>
    <row r="507" spans="2:58" ht="10.15" customHeight="1" x14ac:dyDescent="0.25">
      <c r="B507" s="20"/>
      <c r="C507" s="1">
        <v>12</v>
      </c>
      <c r="D507" s="1">
        <v>2</v>
      </c>
      <c r="E507" s="54">
        <v>0.9</v>
      </c>
      <c r="F507" s="55"/>
      <c r="G507" s="54">
        <v>0.7</v>
      </c>
      <c r="H507" s="55"/>
      <c r="I507" s="54">
        <v>0.6</v>
      </c>
      <c r="J507" s="55"/>
      <c r="K507" s="54">
        <v>0.55000000000000004</v>
      </c>
      <c r="L507" s="55"/>
      <c r="M507" s="54">
        <v>0.55000000000000004</v>
      </c>
      <c r="N507" s="55"/>
      <c r="O507" s="54">
        <v>0.55000000000000004</v>
      </c>
      <c r="P507" s="55"/>
      <c r="Q507" s="54">
        <v>0.55000000000000004</v>
      </c>
      <c r="R507" s="55"/>
      <c r="S507" s="54">
        <v>0.5</v>
      </c>
      <c r="T507" s="55"/>
      <c r="U507" s="54">
        <v>0.5</v>
      </c>
      <c r="V507" s="55"/>
      <c r="W507" s="54">
        <v>0.5</v>
      </c>
      <c r="X507" s="55"/>
      <c r="Y507" s="54">
        <v>0.5</v>
      </c>
      <c r="Z507" s="55"/>
      <c r="AA507" s="54">
        <v>0.5</v>
      </c>
      <c r="AB507" s="55"/>
      <c r="AC507" s="54">
        <v>0.5</v>
      </c>
      <c r="AD507" s="55"/>
      <c r="AE507" s="54">
        <v>0.5</v>
      </c>
      <c r="AF507" s="55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2"/>
    </row>
    <row r="508" spans="2:58" ht="10.15" customHeight="1" x14ac:dyDescent="0.25">
      <c r="B508" s="20"/>
      <c r="C508" s="1">
        <v>12</v>
      </c>
      <c r="D508" s="1">
        <v>1</v>
      </c>
      <c r="E508" s="54">
        <v>1.35</v>
      </c>
      <c r="F508" s="55"/>
      <c r="G508" s="54">
        <v>1.05</v>
      </c>
      <c r="H508" s="55"/>
      <c r="I508" s="54">
        <v>0.9</v>
      </c>
      <c r="J508" s="55"/>
      <c r="K508" s="54">
        <v>0.8</v>
      </c>
      <c r="L508" s="55"/>
      <c r="M508" s="54">
        <v>0.75</v>
      </c>
      <c r="N508" s="55"/>
      <c r="O508" s="54">
        <v>0.7</v>
      </c>
      <c r="P508" s="55"/>
      <c r="Q508" s="54">
        <v>0.7</v>
      </c>
      <c r="R508" s="55"/>
      <c r="S508" s="54">
        <v>0.7</v>
      </c>
      <c r="T508" s="55"/>
      <c r="U508" s="54">
        <v>0.65</v>
      </c>
      <c r="V508" s="55"/>
      <c r="W508" s="54">
        <v>0.65</v>
      </c>
      <c r="X508" s="55"/>
      <c r="Y508" s="54">
        <v>0.6</v>
      </c>
      <c r="Z508" s="55"/>
      <c r="AA508" s="54">
        <v>0.55000000000000004</v>
      </c>
      <c r="AB508" s="55"/>
      <c r="AC508" s="54">
        <v>0.55000000000000004</v>
      </c>
      <c r="AD508" s="55"/>
      <c r="AE508" s="54">
        <v>0.55000000000000004</v>
      </c>
      <c r="AF508" s="55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2"/>
    </row>
    <row r="509" spans="2:58" ht="10.15" customHeight="1" x14ac:dyDescent="0.25">
      <c r="B509" s="20"/>
      <c r="C509" s="1">
        <v>13</v>
      </c>
      <c r="D509" s="1">
        <v>13</v>
      </c>
      <c r="E509" s="54">
        <v>-0.3</v>
      </c>
      <c r="F509" s="55"/>
      <c r="G509" s="54">
        <v>0</v>
      </c>
      <c r="H509" s="55"/>
      <c r="I509" s="54">
        <v>0.15</v>
      </c>
      <c r="J509" s="55"/>
      <c r="K509" s="54">
        <v>0.2</v>
      </c>
      <c r="L509" s="55"/>
      <c r="M509" s="54">
        <v>0.25</v>
      </c>
      <c r="N509" s="55"/>
      <c r="O509" s="54">
        <v>0.3</v>
      </c>
      <c r="P509" s="55"/>
      <c r="Q509" s="54">
        <v>0.3</v>
      </c>
      <c r="R509" s="55"/>
      <c r="S509" s="54">
        <v>0.3</v>
      </c>
      <c r="T509" s="55"/>
      <c r="U509" s="54">
        <v>0.35</v>
      </c>
      <c r="V509" s="55"/>
      <c r="W509" s="54">
        <v>0.35</v>
      </c>
      <c r="X509" s="55"/>
      <c r="Y509" s="54">
        <v>0.4</v>
      </c>
      <c r="Z509" s="55"/>
      <c r="AA509" s="54">
        <v>0.45</v>
      </c>
      <c r="AB509" s="55"/>
      <c r="AC509" s="54">
        <v>0.45</v>
      </c>
      <c r="AD509" s="55"/>
      <c r="AE509" s="54">
        <v>0.45</v>
      </c>
      <c r="AF509" s="55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2"/>
    </row>
    <row r="510" spans="2:58" ht="10.15" customHeight="1" x14ac:dyDescent="0.25">
      <c r="B510" s="20"/>
      <c r="C510" s="1">
        <v>13</v>
      </c>
      <c r="D510" s="1">
        <v>12</v>
      </c>
      <c r="E510" s="54">
        <v>-0.1</v>
      </c>
      <c r="F510" s="55"/>
      <c r="G510" s="54">
        <v>0.2</v>
      </c>
      <c r="H510" s="55"/>
      <c r="I510" s="54">
        <v>0.25</v>
      </c>
      <c r="J510" s="55"/>
      <c r="K510" s="54">
        <v>0.3</v>
      </c>
      <c r="L510" s="55"/>
      <c r="M510" s="54">
        <v>0.35</v>
      </c>
      <c r="N510" s="55"/>
      <c r="O510" s="54">
        <v>0.4</v>
      </c>
      <c r="P510" s="55"/>
      <c r="Q510" s="54">
        <v>0.4</v>
      </c>
      <c r="R510" s="55"/>
      <c r="S510" s="54">
        <v>0.4</v>
      </c>
      <c r="T510" s="55"/>
      <c r="U510" s="54">
        <v>0.4</v>
      </c>
      <c r="V510" s="55"/>
      <c r="W510" s="54">
        <v>0.4</v>
      </c>
      <c r="X510" s="55"/>
      <c r="Y510" s="54">
        <v>0.45</v>
      </c>
      <c r="Z510" s="55"/>
      <c r="AA510" s="54">
        <v>0.45</v>
      </c>
      <c r="AB510" s="55"/>
      <c r="AC510" s="54">
        <v>0.45</v>
      </c>
      <c r="AD510" s="55"/>
      <c r="AE510" s="54">
        <v>0.5</v>
      </c>
      <c r="AF510" s="55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2"/>
    </row>
    <row r="511" spans="2:58" ht="10.15" customHeight="1" x14ac:dyDescent="0.25">
      <c r="B511" s="20"/>
      <c r="C511" s="1">
        <v>13</v>
      </c>
      <c r="D511" s="1">
        <v>11</v>
      </c>
      <c r="E511" s="54">
        <v>0.05</v>
      </c>
      <c r="F511" s="55"/>
      <c r="G511" s="54">
        <v>0.25</v>
      </c>
      <c r="H511" s="55"/>
      <c r="I511" s="54">
        <v>0.35</v>
      </c>
      <c r="J511" s="55"/>
      <c r="K511" s="54">
        <v>0.4</v>
      </c>
      <c r="L511" s="55"/>
      <c r="M511" s="54">
        <v>0.4</v>
      </c>
      <c r="N511" s="55"/>
      <c r="O511" s="54">
        <v>0.4</v>
      </c>
      <c r="P511" s="55"/>
      <c r="Q511" s="54">
        <v>0.45</v>
      </c>
      <c r="R511" s="55"/>
      <c r="S511" s="54">
        <v>0.45</v>
      </c>
      <c r="T511" s="55"/>
      <c r="U511" s="54">
        <v>0.45</v>
      </c>
      <c r="V511" s="55"/>
      <c r="W511" s="54">
        <v>0.45</v>
      </c>
      <c r="X511" s="55"/>
      <c r="Y511" s="54">
        <v>0.45</v>
      </c>
      <c r="Z511" s="55"/>
      <c r="AA511" s="54">
        <v>0.5</v>
      </c>
      <c r="AB511" s="55"/>
      <c r="AC511" s="54">
        <v>0.5</v>
      </c>
      <c r="AD511" s="55"/>
      <c r="AE511" s="54">
        <v>0.5</v>
      </c>
      <c r="AF511" s="55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2"/>
    </row>
    <row r="512" spans="2:58" ht="10.15" customHeight="1" x14ac:dyDescent="0.25">
      <c r="B512" s="20"/>
      <c r="C512" s="1">
        <v>13</v>
      </c>
      <c r="D512" s="1">
        <v>10</v>
      </c>
      <c r="E512" s="54">
        <v>0.15</v>
      </c>
      <c r="F512" s="55"/>
      <c r="G512" s="54">
        <v>0.3</v>
      </c>
      <c r="H512" s="55"/>
      <c r="I512" s="54">
        <v>0.4</v>
      </c>
      <c r="J512" s="55"/>
      <c r="K512" s="54">
        <v>0.4</v>
      </c>
      <c r="L512" s="55"/>
      <c r="M512" s="54">
        <v>0.45</v>
      </c>
      <c r="N512" s="55"/>
      <c r="O512" s="54">
        <v>0.45</v>
      </c>
      <c r="P512" s="55"/>
      <c r="Q512" s="54">
        <v>0.45</v>
      </c>
      <c r="R512" s="55"/>
      <c r="S512" s="54">
        <v>0.45</v>
      </c>
      <c r="T512" s="55"/>
      <c r="U512" s="54">
        <v>0.45</v>
      </c>
      <c r="V512" s="55"/>
      <c r="W512" s="54">
        <v>0.45</v>
      </c>
      <c r="X512" s="55"/>
      <c r="Y512" s="54">
        <v>0.45</v>
      </c>
      <c r="Z512" s="55"/>
      <c r="AA512" s="54">
        <v>0.5</v>
      </c>
      <c r="AB512" s="55"/>
      <c r="AC512" s="54">
        <v>0.5</v>
      </c>
      <c r="AD512" s="55"/>
      <c r="AE512" s="54">
        <v>0.5</v>
      </c>
      <c r="AF512" s="55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2"/>
    </row>
    <row r="513" spans="2:58" ht="10.15" customHeight="1" x14ac:dyDescent="0.25">
      <c r="B513" s="20"/>
      <c r="C513" s="1">
        <v>13</v>
      </c>
      <c r="D513" s="1">
        <v>9</v>
      </c>
      <c r="E513" s="54">
        <v>0.25</v>
      </c>
      <c r="F513" s="55"/>
      <c r="G513" s="54">
        <v>0.35</v>
      </c>
      <c r="H513" s="55"/>
      <c r="I513" s="54">
        <v>0.5</v>
      </c>
      <c r="J513" s="55"/>
      <c r="K513" s="54">
        <v>0.45</v>
      </c>
      <c r="L513" s="55"/>
      <c r="M513" s="54">
        <v>0.45</v>
      </c>
      <c r="N513" s="55"/>
      <c r="O513" s="54">
        <v>0.45</v>
      </c>
      <c r="P513" s="55"/>
      <c r="Q513" s="54">
        <v>0.45</v>
      </c>
      <c r="R513" s="55"/>
      <c r="S513" s="54">
        <v>0.45</v>
      </c>
      <c r="T513" s="55"/>
      <c r="U513" s="54">
        <v>0.45</v>
      </c>
      <c r="V513" s="55"/>
      <c r="W513" s="54">
        <v>0.45</v>
      </c>
      <c r="X513" s="55"/>
      <c r="Y513" s="54">
        <v>0.5</v>
      </c>
      <c r="Z513" s="55"/>
      <c r="AA513" s="54">
        <v>0.5</v>
      </c>
      <c r="AB513" s="55"/>
      <c r="AC513" s="54">
        <v>0.5</v>
      </c>
      <c r="AD513" s="55"/>
      <c r="AE513" s="54">
        <v>0.5</v>
      </c>
      <c r="AF513" s="55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2"/>
    </row>
    <row r="514" spans="2:58" ht="10.15" customHeight="1" x14ac:dyDescent="0.25">
      <c r="B514" s="20"/>
      <c r="C514" s="1">
        <v>13</v>
      </c>
      <c r="D514" s="1">
        <v>8</v>
      </c>
      <c r="E514" s="54">
        <v>0.3</v>
      </c>
      <c r="F514" s="55"/>
      <c r="G514" s="54">
        <v>0.4</v>
      </c>
      <c r="H514" s="55"/>
      <c r="I514" s="54">
        <v>0.5</v>
      </c>
      <c r="J514" s="55"/>
      <c r="K514" s="54">
        <v>0.45</v>
      </c>
      <c r="L514" s="55"/>
      <c r="M514" s="54">
        <v>0.45</v>
      </c>
      <c r="N514" s="55"/>
      <c r="O514" s="54">
        <v>0.45</v>
      </c>
      <c r="P514" s="55"/>
      <c r="Q514" s="54">
        <v>0.45</v>
      </c>
      <c r="R514" s="55"/>
      <c r="S514" s="54">
        <v>0.5</v>
      </c>
      <c r="T514" s="55"/>
      <c r="U514" s="54">
        <v>0.5</v>
      </c>
      <c r="V514" s="55"/>
      <c r="W514" s="54">
        <v>0.5</v>
      </c>
      <c r="X514" s="55"/>
      <c r="Y514" s="54">
        <v>0.5</v>
      </c>
      <c r="Z514" s="55"/>
      <c r="AA514" s="54">
        <v>0.5</v>
      </c>
      <c r="AB514" s="55"/>
      <c r="AC514" s="54">
        <v>0.5</v>
      </c>
      <c r="AD514" s="55"/>
      <c r="AE514" s="54">
        <v>0.5</v>
      </c>
      <c r="AF514" s="55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2"/>
    </row>
    <row r="515" spans="2:58" ht="10.15" customHeight="1" x14ac:dyDescent="0.25">
      <c r="B515" s="20"/>
      <c r="C515" s="1">
        <v>13</v>
      </c>
      <c r="D515" s="1">
        <v>7</v>
      </c>
      <c r="E515" s="54">
        <v>0.35</v>
      </c>
      <c r="F515" s="55"/>
      <c r="G515" s="54">
        <v>0.4</v>
      </c>
      <c r="H515" s="55"/>
      <c r="I515" s="54">
        <v>0.55000000000000004</v>
      </c>
      <c r="J515" s="55"/>
      <c r="K515" s="54">
        <v>0.45</v>
      </c>
      <c r="L515" s="55"/>
      <c r="M515" s="54">
        <v>0.45</v>
      </c>
      <c r="N515" s="55"/>
      <c r="O515" s="54">
        <v>0.45</v>
      </c>
      <c r="P515" s="55"/>
      <c r="Q515" s="54">
        <v>0.5</v>
      </c>
      <c r="R515" s="55"/>
      <c r="S515" s="54">
        <v>0.5</v>
      </c>
      <c r="T515" s="55"/>
      <c r="U515" s="54">
        <v>0.5</v>
      </c>
      <c r="V515" s="55"/>
      <c r="W515" s="54">
        <v>0.5</v>
      </c>
      <c r="X515" s="55"/>
      <c r="Y515" s="54">
        <v>0.5</v>
      </c>
      <c r="Z515" s="55"/>
      <c r="AA515" s="54">
        <v>0.5</v>
      </c>
      <c r="AB515" s="55"/>
      <c r="AC515" s="54">
        <v>0.5</v>
      </c>
      <c r="AD515" s="55"/>
      <c r="AE515" s="54">
        <v>0.5</v>
      </c>
      <c r="AF515" s="55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2"/>
    </row>
    <row r="516" spans="2:58" ht="10.15" customHeight="1" x14ac:dyDescent="0.25">
      <c r="B516" s="20"/>
      <c r="C516" s="1">
        <v>13</v>
      </c>
      <c r="D516" s="1">
        <v>6</v>
      </c>
      <c r="E516" s="54">
        <v>0.35</v>
      </c>
      <c r="F516" s="55"/>
      <c r="G516" s="54">
        <v>0.45</v>
      </c>
      <c r="H516" s="55"/>
      <c r="I516" s="54">
        <v>0.55000000000000004</v>
      </c>
      <c r="J516" s="55"/>
      <c r="K516" s="54">
        <v>0.45</v>
      </c>
      <c r="L516" s="55"/>
      <c r="M516" s="54">
        <v>0.5</v>
      </c>
      <c r="N516" s="55"/>
      <c r="O516" s="54">
        <v>0.5</v>
      </c>
      <c r="P516" s="55"/>
      <c r="Q516" s="54">
        <v>0.5</v>
      </c>
      <c r="R516" s="55"/>
      <c r="S516" s="54">
        <v>0.5</v>
      </c>
      <c r="T516" s="55"/>
      <c r="U516" s="54">
        <v>0.5</v>
      </c>
      <c r="V516" s="55"/>
      <c r="W516" s="54">
        <v>0.5</v>
      </c>
      <c r="X516" s="55"/>
      <c r="Y516" s="54">
        <v>0.5</v>
      </c>
      <c r="Z516" s="55"/>
      <c r="AA516" s="54">
        <v>0.5</v>
      </c>
      <c r="AB516" s="55"/>
      <c r="AC516" s="54">
        <v>0.5</v>
      </c>
      <c r="AD516" s="55"/>
      <c r="AE516" s="54">
        <v>0.5</v>
      </c>
      <c r="AF516" s="55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2"/>
    </row>
    <row r="517" spans="2:58" ht="10.15" customHeight="1" x14ac:dyDescent="0.25">
      <c r="B517" s="20"/>
      <c r="C517" s="1">
        <v>13</v>
      </c>
      <c r="D517" s="1">
        <v>5</v>
      </c>
      <c r="E517" s="54">
        <v>0.45</v>
      </c>
      <c r="F517" s="55"/>
      <c r="G517" s="54">
        <v>0.45</v>
      </c>
      <c r="H517" s="55"/>
      <c r="I517" s="54">
        <v>0.55000000000000004</v>
      </c>
      <c r="J517" s="55"/>
      <c r="K517" s="54">
        <v>0.45</v>
      </c>
      <c r="L517" s="55"/>
      <c r="M517" s="54">
        <v>0.5</v>
      </c>
      <c r="N517" s="55"/>
      <c r="O517" s="54">
        <v>0.5</v>
      </c>
      <c r="P517" s="55"/>
      <c r="Q517" s="54">
        <v>0.5</v>
      </c>
      <c r="R517" s="55"/>
      <c r="S517" s="54">
        <v>0.5</v>
      </c>
      <c r="T517" s="55"/>
      <c r="U517" s="54">
        <v>0.5</v>
      </c>
      <c r="V517" s="55"/>
      <c r="W517" s="54">
        <v>0.5</v>
      </c>
      <c r="X517" s="55"/>
      <c r="Y517" s="54">
        <v>0.5</v>
      </c>
      <c r="Z517" s="55"/>
      <c r="AA517" s="54">
        <v>0.5</v>
      </c>
      <c r="AB517" s="55"/>
      <c r="AC517" s="54">
        <v>0.5</v>
      </c>
      <c r="AD517" s="55"/>
      <c r="AE517" s="54">
        <v>0.5</v>
      </c>
      <c r="AF517" s="55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2"/>
    </row>
    <row r="518" spans="2:58" ht="10.15" customHeight="1" x14ac:dyDescent="0.25">
      <c r="B518" s="20"/>
      <c r="C518" s="1">
        <v>13</v>
      </c>
      <c r="D518" s="1">
        <v>4</v>
      </c>
      <c r="E518" s="54">
        <v>0.55000000000000004</v>
      </c>
      <c r="F518" s="55"/>
      <c r="G518" s="54">
        <v>0.5</v>
      </c>
      <c r="H518" s="55"/>
      <c r="I518" s="54">
        <v>0.5</v>
      </c>
      <c r="J518" s="55"/>
      <c r="K518" s="54">
        <v>0.5</v>
      </c>
      <c r="L518" s="55"/>
      <c r="M518" s="54">
        <v>0.5</v>
      </c>
      <c r="N518" s="55"/>
      <c r="O518" s="54">
        <v>0.5</v>
      </c>
      <c r="P518" s="55"/>
      <c r="Q518" s="54">
        <v>0.5</v>
      </c>
      <c r="R518" s="55"/>
      <c r="S518" s="54">
        <v>0.5</v>
      </c>
      <c r="T518" s="55"/>
      <c r="U518" s="54">
        <v>0.5</v>
      </c>
      <c r="V518" s="55"/>
      <c r="W518" s="54">
        <v>0.5</v>
      </c>
      <c r="X518" s="55"/>
      <c r="Y518" s="54">
        <v>0.5</v>
      </c>
      <c r="Z518" s="55"/>
      <c r="AA518" s="54">
        <v>0.5</v>
      </c>
      <c r="AB518" s="55"/>
      <c r="AC518" s="54">
        <v>0.5</v>
      </c>
      <c r="AD518" s="55"/>
      <c r="AE518" s="54">
        <v>0.5</v>
      </c>
      <c r="AF518" s="55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2"/>
    </row>
    <row r="519" spans="2:58" ht="10.15" customHeight="1" x14ac:dyDescent="0.25">
      <c r="B519" s="20"/>
      <c r="C519" s="1">
        <v>13</v>
      </c>
      <c r="D519" s="1">
        <v>3</v>
      </c>
      <c r="E519" s="54">
        <v>0.65</v>
      </c>
      <c r="F519" s="55"/>
      <c r="G519" s="54">
        <v>0.55000000000000004</v>
      </c>
      <c r="H519" s="55"/>
      <c r="I519" s="54">
        <v>0.5</v>
      </c>
      <c r="J519" s="55"/>
      <c r="K519" s="54">
        <v>0.5</v>
      </c>
      <c r="L519" s="55"/>
      <c r="M519" s="54">
        <v>0.5</v>
      </c>
      <c r="N519" s="55"/>
      <c r="O519" s="54">
        <v>0.5</v>
      </c>
      <c r="P519" s="55"/>
      <c r="Q519" s="54">
        <v>0.5</v>
      </c>
      <c r="R519" s="55"/>
      <c r="S519" s="54">
        <v>0.5</v>
      </c>
      <c r="T519" s="55"/>
      <c r="U519" s="54">
        <v>0.5</v>
      </c>
      <c r="V519" s="55"/>
      <c r="W519" s="54">
        <v>0.5</v>
      </c>
      <c r="X519" s="55"/>
      <c r="Y519" s="54">
        <v>0.5</v>
      </c>
      <c r="Z519" s="55"/>
      <c r="AA519" s="54">
        <v>0.5</v>
      </c>
      <c r="AB519" s="55"/>
      <c r="AC519" s="54">
        <v>0.5</v>
      </c>
      <c r="AD519" s="55"/>
      <c r="AE519" s="54">
        <v>0.5</v>
      </c>
      <c r="AF519" s="55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2"/>
    </row>
    <row r="520" spans="2:58" ht="10.15" customHeight="1" x14ac:dyDescent="0.25">
      <c r="B520" s="20"/>
      <c r="C520" s="1">
        <v>13</v>
      </c>
      <c r="D520" s="1">
        <v>2</v>
      </c>
      <c r="E520" s="54">
        <v>0.9</v>
      </c>
      <c r="F520" s="55"/>
      <c r="G520" s="54">
        <v>0.7</v>
      </c>
      <c r="H520" s="55"/>
      <c r="I520" s="54">
        <v>0.6</v>
      </c>
      <c r="J520" s="55"/>
      <c r="K520" s="54">
        <v>0.55000000000000004</v>
      </c>
      <c r="L520" s="55"/>
      <c r="M520" s="54">
        <v>0.55000000000000004</v>
      </c>
      <c r="N520" s="55"/>
      <c r="O520" s="54">
        <v>0.55000000000000004</v>
      </c>
      <c r="P520" s="55"/>
      <c r="Q520" s="54">
        <v>0.55000000000000004</v>
      </c>
      <c r="R520" s="55"/>
      <c r="S520" s="54">
        <v>0.5</v>
      </c>
      <c r="T520" s="55"/>
      <c r="U520" s="54">
        <v>0.5</v>
      </c>
      <c r="V520" s="55"/>
      <c r="W520" s="54">
        <v>0.5</v>
      </c>
      <c r="X520" s="55"/>
      <c r="Y520" s="54">
        <v>0.5</v>
      </c>
      <c r="Z520" s="55"/>
      <c r="AA520" s="54">
        <v>0.5</v>
      </c>
      <c r="AB520" s="55"/>
      <c r="AC520" s="54">
        <v>0.5</v>
      </c>
      <c r="AD520" s="55"/>
      <c r="AE520" s="54">
        <v>0.5</v>
      </c>
      <c r="AF520" s="55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2"/>
    </row>
    <row r="521" spans="2:58" ht="10.15" customHeight="1" x14ac:dyDescent="0.25">
      <c r="B521" s="20"/>
      <c r="C521" s="1">
        <v>13</v>
      </c>
      <c r="D521" s="1">
        <v>1</v>
      </c>
      <c r="E521" s="54">
        <v>1.35</v>
      </c>
      <c r="F521" s="55"/>
      <c r="G521" s="54">
        <v>1.05</v>
      </c>
      <c r="H521" s="55"/>
      <c r="I521" s="54">
        <v>0.9</v>
      </c>
      <c r="J521" s="55"/>
      <c r="K521" s="54">
        <v>0.8</v>
      </c>
      <c r="L521" s="55"/>
      <c r="M521" s="54">
        <v>0.75</v>
      </c>
      <c r="N521" s="55"/>
      <c r="O521" s="54">
        <v>0.7</v>
      </c>
      <c r="P521" s="55"/>
      <c r="Q521" s="54">
        <v>0.7</v>
      </c>
      <c r="R521" s="55"/>
      <c r="S521" s="54">
        <v>0.7</v>
      </c>
      <c r="T521" s="55"/>
      <c r="U521" s="54">
        <v>0.65</v>
      </c>
      <c r="V521" s="55"/>
      <c r="W521" s="54">
        <v>0.65</v>
      </c>
      <c r="X521" s="55"/>
      <c r="Y521" s="54">
        <v>0.6</v>
      </c>
      <c r="Z521" s="55"/>
      <c r="AA521" s="54">
        <v>0.55000000000000004</v>
      </c>
      <c r="AB521" s="55"/>
      <c r="AC521" s="54">
        <v>0.55000000000000004</v>
      </c>
      <c r="AD521" s="55"/>
      <c r="AE521" s="54">
        <v>0.55000000000000004</v>
      </c>
      <c r="AF521" s="55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2"/>
    </row>
    <row r="522" spans="2:58" ht="10.15" customHeight="1" x14ac:dyDescent="0.25">
      <c r="B522" s="20"/>
      <c r="C522" s="1">
        <v>14</v>
      </c>
      <c r="D522" s="1">
        <v>14</v>
      </c>
      <c r="E522" s="54">
        <v>-0.3</v>
      </c>
      <c r="F522" s="55"/>
      <c r="G522" s="54">
        <v>0</v>
      </c>
      <c r="H522" s="55"/>
      <c r="I522" s="54">
        <v>0.15</v>
      </c>
      <c r="J522" s="55"/>
      <c r="K522" s="54">
        <v>0.2</v>
      </c>
      <c r="L522" s="55"/>
      <c r="M522" s="54">
        <v>0.25</v>
      </c>
      <c r="N522" s="55"/>
      <c r="O522" s="54">
        <v>0.3</v>
      </c>
      <c r="P522" s="55"/>
      <c r="Q522" s="54">
        <v>0.3</v>
      </c>
      <c r="R522" s="55"/>
      <c r="S522" s="54">
        <v>0.3</v>
      </c>
      <c r="T522" s="55"/>
      <c r="U522" s="54">
        <v>0.35</v>
      </c>
      <c r="V522" s="55"/>
      <c r="W522" s="54">
        <v>0.35</v>
      </c>
      <c r="X522" s="55"/>
      <c r="Y522" s="54">
        <v>0.4</v>
      </c>
      <c r="Z522" s="55"/>
      <c r="AA522" s="54">
        <v>0.45</v>
      </c>
      <c r="AB522" s="55"/>
      <c r="AC522" s="54">
        <v>0.45</v>
      </c>
      <c r="AD522" s="55"/>
      <c r="AE522" s="54">
        <v>0.45</v>
      </c>
      <c r="AF522" s="55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2"/>
    </row>
    <row r="523" spans="2:58" ht="10.15" customHeight="1" x14ac:dyDescent="0.25">
      <c r="B523" s="20"/>
      <c r="C523" s="1">
        <v>14</v>
      </c>
      <c r="D523" s="1">
        <v>13</v>
      </c>
      <c r="E523" s="54">
        <v>-0.1</v>
      </c>
      <c r="F523" s="55"/>
      <c r="G523" s="54">
        <v>0.2</v>
      </c>
      <c r="H523" s="55"/>
      <c r="I523" s="54">
        <v>0.25</v>
      </c>
      <c r="J523" s="55"/>
      <c r="K523" s="54">
        <v>0.3</v>
      </c>
      <c r="L523" s="55"/>
      <c r="M523" s="54">
        <v>0.35</v>
      </c>
      <c r="N523" s="55"/>
      <c r="O523" s="54">
        <v>0.4</v>
      </c>
      <c r="P523" s="55"/>
      <c r="Q523" s="54">
        <v>0.4</v>
      </c>
      <c r="R523" s="55"/>
      <c r="S523" s="54">
        <v>0.4</v>
      </c>
      <c r="T523" s="55"/>
      <c r="U523" s="54">
        <v>0.4</v>
      </c>
      <c r="V523" s="55"/>
      <c r="W523" s="54">
        <v>0.4</v>
      </c>
      <c r="X523" s="55"/>
      <c r="Y523" s="54">
        <v>0.45</v>
      </c>
      <c r="Z523" s="55"/>
      <c r="AA523" s="54">
        <v>0.45</v>
      </c>
      <c r="AB523" s="55"/>
      <c r="AC523" s="54">
        <v>0.45</v>
      </c>
      <c r="AD523" s="55"/>
      <c r="AE523" s="54">
        <v>0.5</v>
      </c>
      <c r="AF523" s="55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2"/>
    </row>
    <row r="524" spans="2:58" ht="10.15" customHeight="1" x14ac:dyDescent="0.25">
      <c r="B524" s="20"/>
      <c r="C524" s="1">
        <v>14</v>
      </c>
      <c r="D524" s="1">
        <v>12</v>
      </c>
      <c r="E524" s="54">
        <v>0.05</v>
      </c>
      <c r="F524" s="55"/>
      <c r="G524" s="54">
        <v>0.25</v>
      </c>
      <c r="H524" s="55"/>
      <c r="I524" s="54">
        <v>0.35</v>
      </c>
      <c r="J524" s="55"/>
      <c r="K524" s="54">
        <v>0.4</v>
      </c>
      <c r="L524" s="55"/>
      <c r="M524" s="54">
        <v>0.4</v>
      </c>
      <c r="N524" s="55"/>
      <c r="O524" s="54">
        <v>0.4</v>
      </c>
      <c r="P524" s="55"/>
      <c r="Q524" s="54">
        <v>0.45</v>
      </c>
      <c r="R524" s="55"/>
      <c r="S524" s="54">
        <v>0.45</v>
      </c>
      <c r="T524" s="55"/>
      <c r="U524" s="54">
        <v>0.45</v>
      </c>
      <c r="V524" s="55"/>
      <c r="W524" s="54">
        <v>0.45</v>
      </c>
      <c r="X524" s="55"/>
      <c r="Y524" s="54">
        <v>0.45</v>
      </c>
      <c r="Z524" s="55"/>
      <c r="AA524" s="54">
        <v>0.5</v>
      </c>
      <c r="AB524" s="55"/>
      <c r="AC524" s="54">
        <v>0.5</v>
      </c>
      <c r="AD524" s="55"/>
      <c r="AE524" s="54">
        <v>0.5</v>
      </c>
      <c r="AF524" s="55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2"/>
    </row>
    <row r="525" spans="2:58" ht="10.15" customHeight="1" x14ac:dyDescent="0.25">
      <c r="B525" s="20"/>
      <c r="C525" s="1">
        <v>14</v>
      </c>
      <c r="D525" s="1">
        <v>11</v>
      </c>
      <c r="E525" s="54">
        <v>0.15</v>
      </c>
      <c r="F525" s="55"/>
      <c r="G525" s="54">
        <v>0.3</v>
      </c>
      <c r="H525" s="55"/>
      <c r="I525" s="54">
        <v>0.4</v>
      </c>
      <c r="J525" s="55"/>
      <c r="K525" s="54">
        <v>0.4</v>
      </c>
      <c r="L525" s="55"/>
      <c r="M525" s="54">
        <v>0.45</v>
      </c>
      <c r="N525" s="55"/>
      <c r="O525" s="54">
        <v>0.45</v>
      </c>
      <c r="P525" s="55"/>
      <c r="Q525" s="54">
        <v>0.45</v>
      </c>
      <c r="R525" s="55"/>
      <c r="S525" s="54">
        <v>0.45</v>
      </c>
      <c r="T525" s="55"/>
      <c r="U525" s="54">
        <v>0.45</v>
      </c>
      <c r="V525" s="55"/>
      <c r="W525" s="54">
        <v>0.45</v>
      </c>
      <c r="X525" s="55"/>
      <c r="Y525" s="54">
        <v>0.45</v>
      </c>
      <c r="Z525" s="55"/>
      <c r="AA525" s="54">
        <v>0.5</v>
      </c>
      <c r="AB525" s="55"/>
      <c r="AC525" s="54">
        <v>0.5</v>
      </c>
      <c r="AD525" s="55"/>
      <c r="AE525" s="54">
        <v>0.5</v>
      </c>
      <c r="AF525" s="55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2"/>
    </row>
    <row r="526" spans="2:58" ht="10.15" customHeight="1" x14ac:dyDescent="0.25">
      <c r="B526" s="20"/>
      <c r="C526" s="1">
        <v>14</v>
      </c>
      <c r="D526" s="1">
        <v>10</v>
      </c>
      <c r="E526" s="54">
        <v>0.25</v>
      </c>
      <c r="F526" s="55"/>
      <c r="G526" s="54">
        <v>0.35</v>
      </c>
      <c r="H526" s="55"/>
      <c r="I526" s="54">
        <v>0.5</v>
      </c>
      <c r="J526" s="55"/>
      <c r="K526" s="54">
        <v>0.45</v>
      </c>
      <c r="L526" s="55"/>
      <c r="M526" s="54">
        <v>0.45</v>
      </c>
      <c r="N526" s="55"/>
      <c r="O526" s="54">
        <v>0.45</v>
      </c>
      <c r="P526" s="55"/>
      <c r="Q526" s="54">
        <v>0.45</v>
      </c>
      <c r="R526" s="55"/>
      <c r="S526" s="54">
        <v>0.45</v>
      </c>
      <c r="T526" s="55"/>
      <c r="U526" s="54">
        <v>0.45</v>
      </c>
      <c r="V526" s="55"/>
      <c r="W526" s="54">
        <v>0.45</v>
      </c>
      <c r="X526" s="55"/>
      <c r="Y526" s="54">
        <v>0.5</v>
      </c>
      <c r="Z526" s="55"/>
      <c r="AA526" s="54">
        <v>0.5</v>
      </c>
      <c r="AB526" s="55"/>
      <c r="AC526" s="54">
        <v>0.5</v>
      </c>
      <c r="AD526" s="55"/>
      <c r="AE526" s="54">
        <v>0.5</v>
      </c>
      <c r="AF526" s="55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2"/>
    </row>
    <row r="527" spans="2:58" ht="10.15" customHeight="1" x14ac:dyDescent="0.25">
      <c r="B527" s="20"/>
      <c r="C527" s="1">
        <v>14</v>
      </c>
      <c r="D527" s="1">
        <v>9</v>
      </c>
      <c r="E527" s="54">
        <v>0.3</v>
      </c>
      <c r="F527" s="55"/>
      <c r="G527" s="54">
        <v>0.4</v>
      </c>
      <c r="H527" s="55"/>
      <c r="I527" s="54">
        <v>0.5</v>
      </c>
      <c r="J527" s="55"/>
      <c r="K527" s="54">
        <v>0.45</v>
      </c>
      <c r="L527" s="55"/>
      <c r="M527" s="54">
        <v>0.45</v>
      </c>
      <c r="N527" s="55"/>
      <c r="O527" s="54">
        <v>0.45</v>
      </c>
      <c r="P527" s="55"/>
      <c r="Q527" s="54">
        <v>0.45</v>
      </c>
      <c r="R527" s="55"/>
      <c r="S527" s="54">
        <v>0.5</v>
      </c>
      <c r="T527" s="55"/>
      <c r="U527" s="54">
        <v>0.5</v>
      </c>
      <c r="V527" s="55"/>
      <c r="W527" s="54">
        <v>0.5</v>
      </c>
      <c r="X527" s="55"/>
      <c r="Y527" s="54">
        <v>0.5</v>
      </c>
      <c r="Z527" s="55"/>
      <c r="AA527" s="54">
        <v>0.5</v>
      </c>
      <c r="AB527" s="55"/>
      <c r="AC527" s="54">
        <v>0.5</v>
      </c>
      <c r="AD527" s="55"/>
      <c r="AE527" s="54">
        <v>0.5</v>
      </c>
      <c r="AF527" s="55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2"/>
    </row>
    <row r="528" spans="2:58" ht="10.15" customHeight="1" x14ac:dyDescent="0.25">
      <c r="B528" s="20"/>
      <c r="C528" s="1">
        <v>14</v>
      </c>
      <c r="D528" s="1">
        <v>8</v>
      </c>
      <c r="E528" s="54">
        <v>0.35</v>
      </c>
      <c r="F528" s="55"/>
      <c r="G528" s="54">
        <v>0.4</v>
      </c>
      <c r="H528" s="55"/>
      <c r="I528" s="54">
        <v>0.55000000000000004</v>
      </c>
      <c r="J528" s="55"/>
      <c r="K528" s="54">
        <v>0.45</v>
      </c>
      <c r="L528" s="55"/>
      <c r="M528" s="54">
        <v>0.45</v>
      </c>
      <c r="N528" s="55"/>
      <c r="O528" s="54">
        <v>0.45</v>
      </c>
      <c r="P528" s="55"/>
      <c r="Q528" s="54">
        <v>0.5</v>
      </c>
      <c r="R528" s="55"/>
      <c r="S528" s="54">
        <v>0.5</v>
      </c>
      <c r="T528" s="55"/>
      <c r="U528" s="54">
        <v>0.5</v>
      </c>
      <c r="V528" s="55"/>
      <c r="W528" s="54">
        <v>0.5</v>
      </c>
      <c r="X528" s="55"/>
      <c r="Y528" s="54">
        <v>0.5</v>
      </c>
      <c r="Z528" s="55"/>
      <c r="AA528" s="54">
        <v>0.5</v>
      </c>
      <c r="AB528" s="55"/>
      <c r="AC528" s="54">
        <v>0.5</v>
      </c>
      <c r="AD528" s="55"/>
      <c r="AE528" s="54">
        <v>0.5</v>
      </c>
      <c r="AF528" s="55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2"/>
    </row>
    <row r="529" spans="2:58" ht="10.15" customHeight="1" x14ac:dyDescent="0.25">
      <c r="B529" s="20"/>
      <c r="C529" s="1">
        <v>14</v>
      </c>
      <c r="D529" s="1">
        <v>7</v>
      </c>
      <c r="E529" s="54">
        <v>0.35</v>
      </c>
      <c r="F529" s="55"/>
      <c r="G529" s="54">
        <v>0.45</v>
      </c>
      <c r="H529" s="55"/>
      <c r="I529" s="54">
        <v>0.55000000000000004</v>
      </c>
      <c r="J529" s="55"/>
      <c r="K529" s="54">
        <v>0.45</v>
      </c>
      <c r="L529" s="55"/>
      <c r="M529" s="54">
        <v>0.5</v>
      </c>
      <c r="N529" s="55"/>
      <c r="O529" s="54">
        <v>0.5</v>
      </c>
      <c r="P529" s="55"/>
      <c r="Q529" s="54">
        <v>0.5</v>
      </c>
      <c r="R529" s="55"/>
      <c r="S529" s="54">
        <v>0.5</v>
      </c>
      <c r="T529" s="55"/>
      <c r="U529" s="54">
        <v>0.5</v>
      </c>
      <c r="V529" s="55"/>
      <c r="W529" s="54">
        <v>0.5</v>
      </c>
      <c r="X529" s="55"/>
      <c r="Y529" s="54">
        <v>0.5</v>
      </c>
      <c r="Z529" s="55"/>
      <c r="AA529" s="54">
        <v>0.5</v>
      </c>
      <c r="AB529" s="55"/>
      <c r="AC529" s="54">
        <v>0.5</v>
      </c>
      <c r="AD529" s="55"/>
      <c r="AE529" s="54">
        <v>0.5</v>
      </c>
      <c r="AF529" s="55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2"/>
    </row>
    <row r="530" spans="2:58" ht="10.15" customHeight="1" x14ac:dyDescent="0.25">
      <c r="B530" s="20"/>
      <c r="C530" s="1">
        <v>14</v>
      </c>
      <c r="D530" s="1">
        <v>6</v>
      </c>
      <c r="E530" s="54">
        <v>0.45</v>
      </c>
      <c r="F530" s="55"/>
      <c r="G530" s="54">
        <v>0.45</v>
      </c>
      <c r="H530" s="55"/>
      <c r="I530" s="54">
        <v>0.55000000000000004</v>
      </c>
      <c r="J530" s="55"/>
      <c r="K530" s="54">
        <v>0.45</v>
      </c>
      <c r="L530" s="55"/>
      <c r="M530" s="54">
        <v>0.5</v>
      </c>
      <c r="N530" s="55"/>
      <c r="O530" s="54">
        <v>0.5</v>
      </c>
      <c r="P530" s="55"/>
      <c r="Q530" s="54">
        <v>0.5</v>
      </c>
      <c r="R530" s="55"/>
      <c r="S530" s="54">
        <v>0.5</v>
      </c>
      <c r="T530" s="55"/>
      <c r="U530" s="54">
        <v>0.5</v>
      </c>
      <c r="V530" s="55"/>
      <c r="W530" s="54">
        <v>0.5</v>
      </c>
      <c r="X530" s="55"/>
      <c r="Y530" s="54">
        <v>0.5</v>
      </c>
      <c r="Z530" s="55"/>
      <c r="AA530" s="54">
        <v>0.5</v>
      </c>
      <c r="AB530" s="55"/>
      <c r="AC530" s="54">
        <v>0.5</v>
      </c>
      <c r="AD530" s="55"/>
      <c r="AE530" s="54">
        <v>0.5</v>
      </c>
      <c r="AF530" s="55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2"/>
    </row>
    <row r="531" spans="2:58" ht="10.15" customHeight="1" x14ac:dyDescent="0.25">
      <c r="B531" s="20"/>
      <c r="C531" s="1">
        <v>14</v>
      </c>
      <c r="D531" s="1">
        <v>5</v>
      </c>
      <c r="E531" s="54">
        <v>0.45</v>
      </c>
      <c r="F531" s="55"/>
      <c r="G531" s="54">
        <v>0.45</v>
      </c>
      <c r="H531" s="55"/>
      <c r="I531" s="54">
        <v>0.55000000000000004</v>
      </c>
      <c r="J531" s="55"/>
      <c r="K531" s="54">
        <v>0.45</v>
      </c>
      <c r="L531" s="55"/>
      <c r="M531" s="54">
        <v>0.5</v>
      </c>
      <c r="N531" s="55"/>
      <c r="O531" s="54">
        <v>0.5</v>
      </c>
      <c r="P531" s="55"/>
      <c r="Q531" s="54">
        <v>0.5</v>
      </c>
      <c r="R531" s="55"/>
      <c r="S531" s="54">
        <v>0.5</v>
      </c>
      <c r="T531" s="55"/>
      <c r="U531" s="54">
        <v>0.5</v>
      </c>
      <c r="V531" s="55"/>
      <c r="W531" s="54">
        <v>0.5</v>
      </c>
      <c r="X531" s="55"/>
      <c r="Y531" s="54">
        <v>0.5</v>
      </c>
      <c r="Z531" s="55"/>
      <c r="AA531" s="54">
        <v>0.5</v>
      </c>
      <c r="AB531" s="55"/>
      <c r="AC531" s="54">
        <v>0.5</v>
      </c>
      <c r="AD531" s="55"/>
      <c r="AE531" s="54">
        <v>0.5</v>
      </c>
      <c r="AF531" s="55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2"/>
    </row>
    <row r="532" spans="2:58" ht="10.15" customHeight="1" x14ac:dyDescent="0.25">
      <c r="B532" s="20"/>
      <c r="C532" s="1">
        <v>14</v>
      </c>
      <c r="D532" s="1">
        <v>4</v>
      </c>
      <c r="E532" s="54">
        <v>0.55000000000000004</v>
      </c>
      <c r="F532" s="55"/>
      <c r="G532" s="54">
        <v>0.5</v>
      </c>
      <c r="H532" s="55"/>
      <c r="I532" s="54">
        <v>0.5</v>
      </c>
      <c r="J532" s="55"/>
      <c r="K532" s="54">
        <v>0.5</v>
      </c>
      <c r="L532" s="55"/>
      <c r="M532" s="54">
        <v>0.5</v>
      </c>
      <c r="N532" s="55"/>
      <c r="O532" s="54">
        <v>0.5</v>
      </c>
      <c r="P532" s="55"/>
      <c r="Q532" s="54">
        <v>0.5</v>
      </c>
      <c r="R532" s="55"/>
      <c r="S532" s="54">
        <v>0.5</v>
      </c>
      <c r="T532" s="55"/>
      <c r="U532" s="54">
        <v>0.5</v>
      </c>
      <c r="V532" s="55"/>
      <c r="W532" s="54">
        <v>0.5</v>
      </c>
      <c r="X532" s="55"/>
      <c r="Y532" s="54">
        <v>0.5</v>
      </c>
      <c r="Z532" s="55"/>
      <c r="AA532" s="54">
        <v>0.5</v>
      </c>
      <c r="AB532" s="55"/>
      <c r="AC532" s="54">
        <v>0.5</v>
      </c>
      <c r="AD532" s="55"/>
      <c r="AE532" s="54">
        <v>0.5</v>
      </c>
      <c r="AF532" s="55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2"/>
    </row>
    <row r="533" spans="2:58" ht="10.15" customHeight="1" x14ac:dyDescent="0.25">
      <c r="B533" s="20"/>
      <c r="C533" s="1">
        <v>14</v>
      </c>
      <c r="D533" s="1">
        <v>3</v>
      </c>
      <c r="E533" s="54">
        <v>0.65</v>
      </c>
      <c r="F533" s="55"/>
      <c r="G533" s="54">
        <v>0.55000000000000004</v>
      </c>
      <c r="H533" s="55"/>
      <c r="I533" s="54">
        <v>0.5</v>
      </c>
      <c r="J533" s="55"/>
      <c r="K533" s="54">
        <v>0.5</v>
      </c>
      <c r="L533" s="55"/>
      <c r="M533" s="54">
        <v>0.5</v>
      </c>
      <c r="N533" s="55"/>
      <c r="O533" s="54">
        <v>0.5</v>
      </c>
      <c r="P533" s="55"/>
      <c r="Q533" s="54">
        <v>0.5</v>
      </c>
      <c r="R533" s="55"/>
      <c r="S533" s="54">
        <v>0.5</v>
      </c>
      <c r="T533" s="55"/>
      <c r="U533" s="54">
        <v>0.5</v>
      </c>
      <c r="V533" s="55"/>
      <c r="W533" s="54">
        <v>0.5</v>
      </c>
      <c r="X533" s="55"/>
      <c r="Y533" s="54">
        <v>0.5</v>
      </c>
      <c r="Z533" s="55"/>
      <c r="AA533" s="54">
        <v>0.5</v>
      </c>
      <c r="AB533" s="55"/>
      <c r="AC533" s="54">
        <v>0.5</v>
      </c>
      <c r="AD533" s="55"/>
      <c r="AE533" s="54">
        <v>0.5</v>
      </c>
      <c r="AF533" s="55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2"/>
    </row>
    <row r="534" spans="2:58" ht="10.15" customHeight="1" x14ac:dyDescent="0.25">
      <c r="B534" s="20"/>
      <c r="C534" s="1">
        <v>14</v>
      </c>
      <c r="D534" s="1">
        <v>2</v>
      </c>
      <c r="E534" s="54">
        <v>0.9</v>
      </c>
      <c r="F534" s="55"/>
      <c r="G534" s="54">
        <v>0.7</v>
      </c>
      <c r="H534" s="55"/>
      <c r="I534" s="54">
        <v>0.6</v>
      </c>
      <c r="J534" s="55"/>
      <c r="K534" s="54">
        <v>0.55000000000000004</v>
      </c>
      <c r="L534" s="55"/>
      <c r="M534" s="54">
        <v>0.55000000000000004</v>
      </c>
      <c r="N534" s="55"/>
      <c r="O534" s="54">
        <v>0.55000000000000004</v>
      </c>
      <c r="P534" s="55"/>
      <c r="Q534" s="54">
        <v>0.55000000000000004</v>
      </c>
      <c r="R534" s="55"/>
      <c r="S534" s="54">
        <v>0.5</v>
      </c>
      <c r="T534" s="55"/>
      <c r="U534" s="54">
        <v>0.5</v>
      </c>
      <c r="V534" s="55"/>
      <c r="W534" s="54">
        <v>0.5</v>
      </c>
      <c r="X534" s="55"/>
      <c r="Y534" s="54">
        <v>0.5</v>
      </c>
      <c r="Z534" s="55"/>
      <c r="AA534" s="54">
        <v>0.5</v>
      </c>
      <c r="AB534" s="55"/>
      <c r="AC534" s="54">
        <v>0.5</v>
      </c>
      <c r="AD534" s="55"/>
      <c r="AE534" s="54">
        <v>0.5</v>
      </c>
      <c r="AF534" s="55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2"/>
    </row>
    <row r="535" spans="2:58" ht="10.15" customHeight="1" x14ac:dyDescent="0.25">
      <c r="B535" s="20"/>
      <c r="C535" s="1">
        <v>14</v>
      </c>
      <c r="D535" s="1">
        <v>1</v>
      </c>
      <c r="E535" s="54">
        <v>1.35</v>
      </c>
      <c r="F535" s="55"/>
      <c r="G535" s="54">
        <v>1.05</v>
      </c>
      <c r="H535" s="55"/>
      <c r="I535" s="54">
        <v>0.9</v>
      </c>
      <c r="J535" s="55"/>
      <c r="K535" s="54">
        <v>0.8</v>
      </c>
      <c r="L535" s="55"/>
      <c r="M535" s="54">
        <v>0.75</v>
      </c>
      <c r="N535" s="55"/>
      <c r="O535" s="54">
        <v>0.7</v>
      </c>
      <c r="P535" s="55"/>
      <c r="Q535" s="54">
        <v>0.7</v>
      </c>
      <c r="R535" s="55"/>
      <c r="S535" s="54">
        <v>0.7</v>
      </c>
      <c r="T535" s="55"/>
      <c r="U535" s="54">
        <v>0.65</v>
      </c>
      <c r="V535" s="55"/>
      <c r="W535" s="54">
        <v>0.65</v>
      </c>
      <c r="X535" s="55"/>
      <c r="Y535" s="54">
        <v>0.6</v>
      </c>
      <c r="Z535" s="55"/>
      <c r="AA535" s="54">
        <v>0.55000000000000004</v>
      </c>
      <c r="AB535" s="55"/>
      <c r="AC535" s="54">
        <v>0.55000000000000004</v>
      </c>
      <c r="AD535" s="55"/>
      <c r="AE535" s="54">
        <v>0.55000000000000004</v>
      </c>
      <c r="AF535" s="55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2"/>
    </row>
    <row r="536" spans="2:58" ht="10.15" customHeight="1" x14ac:dyDescent="0.25">
      <c r="B536" s="20"/>
      <c r="C536" s="1">
        <v>15</v>
      </c>
      <c r="D536" s="1">
        <v>15</v>
      </c>
      <c r="E536" s="54">
        <v>-0.3</v>
      </c>
      <c r="F536" s="55"/>
      <c r="G536" s="54">
        <v>0</v>
      </c>
      <c r="H536" s="55"/>
      <c r="I536" s="54">
        <v>0.15</v>
      </c>
      <c r="J536" s="55"/>
      <c r="K536" s="54">
        <v>0.2</v>
      </c>
      <c r="L536" s="55"/>
      <c r="M536" s="54">
        <v>0.25</v>
      </c>
      <c r="N536" s="55"/>
      <c r="O536" s="54">
        <v>0.3</v>
      </c>
      <c r="P536" s="55"/>
      <c r="Q536" s="54">
        <v>0.3</v>
      </c>
      <c r="R536" s="55"/>
      <c r="S536" s="54">
        <v>0.3</v>
      </c>
      <c r="T536" s="55"/>
      <c r="U536" s="54">
        <v>0.35</v>
      </c>
      <c r="V536" s="55"/>
      <c r="W536" s="54">
        <v>0.35</v>
      </c>
      <c r="X536" s="55"/>
      <c r="Y536" s="54">
        <v>0.4</v>
      </c>
      <c r="Z536" s="55"/>
      <c r="AA536" s="54">
        <v>0.45</v>
      </c>
      <c r="AB536" s="55"/>
      <c r="AC536" s="54">
        <v>0.45</v>
      </c>
      <c r="AD536" s="55"/>
      <c r="AE536" s="54">
        <v>0.45</v>
      </c>
      <c r="AF536" s="55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2"/>
    </row>
    <row r="537" spans="2:58" ht="10.15" customHeight="1" x14ac:dyDescent="0.25">
      <c r="B537" s="20"/>
      <c r="C537" s="1">
        <v>15</v>
      </c>
      <c r="D537" s="1">
        <v>14</v>
      </c>
      <c r="E537" s="54">
        <v>-0.1</v>
      </c>
      <c r="F537" s="55"/>
      <c r="G537" s="54">
        <v>0.2</v>
      </c>
      <c r="H537" s="55"/>
      <c r="I537" s="54">
        <v>0.25</v>
      </c>
      <c r="J537" s="55"/>
      <c r="K537" s="54">
        <v>0.3</v>
      </c>
      <c r="L537" s="55"/>
      <c r="M537" s="54">
        <v>0.35</v>
      </c>
      <c r="N537" s="55"/>
      <c r="O537" s="54">
        <v>0.4</v>
      </c>
      <c r="P537" s="55"/>
      <c r="Q537" s="54">
        <v>0.4</v>
      </c>
      <c r="R537" s="55"/>
      <c r="S537" s="54">
        <v>0.4</v>
      </c>
      <c r="T537" s="55"/>
      <c r="U537" s="54">
        <v>0.4</v>
      </c>
      <c r="V537" s="55"/>
      <c r="W537" s="54">
        <v>0.4</v>
      </c>
      <c r="X537" s="55"/>
      <c r="Y537" s="54">
        <v>0.45</v>
      </c>
      <c r="Z537" s="55"/>
      <c r="AA537" s="54">
        <v>0.45</v>
      </c>
      <c r="AB537" s="55"/>
      <c r="AC537" s="54">
        <v>0.45</v>
      </c>
      <c r="AD537" s="55"/>
      <c r="AE537" s="54">
        <v>0.5</v>
      </c>
      <c r="AF537" s="55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2"/>
    </row>
    <row r="538" spans="2:58" ht="10.15" customHeight="1" x14ac:dyDescent="0.25">
      <c r="B538" s="20"/>
      <c r="C538" s="1">
        <v>15</v>
      </c>
      <c r="D538" s="1">
        <v>13</v>
      </c>
      <c r="E538" s="54">
        <v>0.05</v>
      </c>
      <c r="F538" s="55"/>
      <c r="G538" s="54">
        <v>0.25</v>
      </c>
      <c r="H538" s="55"/>
      <c r="I538" s="54">
        <v>0.35</v>
      </c>
      <c r="J538" s="55"/>
      <c r="K538" s="54">
        <v>0.4</v>
      </c>
      <c r="L538" s="55"/>
      <c r="M538" s="54">
        <v>0.4</v>
      </c>
      <c r="N538" s="55"/>
      <c r="O538" s="54">
        <v>0.4</v>
      </c>
      <c r="P538" s="55"/>
      <c r="Q538" s="54">
        <v>0.45</v>
      </c>
      <c r="R538" s="55"/>
      <c r="S538" s="54">
        <v>0.45</v>
      </c>
      <c r="T538" s="55"/>
      <c r="U538" s="54">
        <v>0.45</v>
      </c>
      <c r="V538" s="55"/>
      <c r="W538" s="54">
        <v>0.45</v>
      </c>
      <c r="X538" s="55"/>
      <c r="Y538" s="54">
        <v>0.45</v>
      </c>
      <c r="Z538" s="55"/>
      <c r="AA538" s="54">
        <v>0.5</v>
      </c>
      <c r="AB538" s="55"/>
      <c r="AC538" s="54">
        <v>0.5</v>
      </c>
      <c r="AD538" s="55"/>
      <c r="AE538" s="54">
        <v>0.5</v>
      </c>
      <c r="AF538" s="55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2"/>
    </row>
    <row r="539" spans="2:58" ht="10.15" customHeight="1" x14ac:dyDescent="0.25">
      <c r="B539" s="20"/>
      <c r="C539" s="1">
        <v>15</v>
      </c>
      <c r="D539" s="1">
        <v>12</v>
      </c>
      <c r="E539" s="54">
        <v>0.15</v>
      </c>
      <c r="F539" s="55"/>
      <c r="G539" s="54">
        <v>0.3</v>
      </c>
      <c r="H539" s="55"/>
      <c r="I539" s="54">
        <v>0.4</v>
      </c>
      <c r="J539" s="55"/>
      <c r="K539" s="54">
        <v>0.4</v>
      </c>
      <c r="L539" s="55"/>
      <c r="M539" s="54">
        <v>0.45</v>
      </c>
      <c r="N539" s="55"/>
      <c r="O539" s="54">
        <v>0.45</v>
      </c>
      <c r="P539" s="55"/>
      <c r="Q539" s="54">
        <v>0.45</v>
      </c>
      <c r="R539" s="55"/>
      <c r="S539" s="54">
        <v>0.45</v>
      </c>
      <c r="T539" s="55"/>
      <c r="U539" s="54">
        <v>0.45</v>
      </c>
      <c r="V539" s="55"/>
      <c r="W539" s="54">
        <v>0.45</v>
      </c>
      <c r="X539" s="55"/>
      <c r="Y539" s="54">
        <v>0.45</v>
      </c>
      <c r="Z539" s="55"/>
      <c r="AA539" s="54">
        <v>0.5</v>
      </c>
      <c r="AB539" s="55"/>
      <c r="AC539" s="54">
        <v>0.5</v>
      </c>
      <c r="AD539" s="55"/>
      <c r="AE539" s="54">
        <v>0.5</v>
      </c>
      <c r="AF539" s="55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2"/>
    </row>
    <row r="540" spans="2:58" ht="10.15" customHeight="1" x14ac:dyDescent="0.25">
      <c r="B540" s="20"/>
      <c r="C540" s="1">
        <v>15</v>
      </c>
      <c r="D540" s="1">
        <v>11</v>
      </c>
      <c r="E540" s="54">
        <v>0.25</v>
      </c>
      <c r="F540" s="55"/>
      <c r="G540" s="54">
        <v>0.35</v>
      </c>
      <c r="H540" s="55"/>
      <c r="I540" s="54">
        <v>0.5</v>
      </c>
      <c r="J540" s="55"/>
      <c r="K540" s="54">
        <v>0.45</v>
      </c>
      <c r="L540" s="55"/>
      <c r="M540" s="54">
        <v>0.45</v>
      </c>
      <c r="N540" s="55"/>
      <c r="O540" s="54">
        <v>0.45</v>
      </c>
      <c r="P540" s="55"/>
      <c r="Q540" s="54">
        <v>0.45</v>
      </c>
      <c r="R540" s="55"/>
      <c r="S540" s="54">
        <v>0.45</v>
      </c>
      <c r="T540" s="55"/>
      <c r="U540" s="54">
        <v>0.45</v>
      </c>
      <c r="V540" s="55"/>
      <c r="W540" s="54">
        <v>0.45</v>
      </c>
      <c r="X540" s="55"/>
      <c r="Y540" s="54">
        <v>0.5</v>
      </c>
      <c r="Z540" s="55"/>
      <c r="AA540" s="54">
        <v>0.5</v>
      </c>
      <c r="AB540" s="55"/>
      <c r="AC540" s="54">
        <v>0.5</v>
      </c>
      <c r="AD540" s="55"/>
      <c r="AE540" s="54">
        <v>0.5</v>
      </c>
      <c r="AF540" s="55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2"/>
    </row>
    <row r="541" spans="2:58" ht="10.15" customHeight="1" x14ac:dyDescent="0.25">
      <c r="B541" s="20"/>
      <c r="C541" s="1">
        <v>15</v>
      </c>
      <c r="D541" s="1">
        <v>10</v>
      </c>
      <c r="E541" s="54">
        <v>0.3</v>
      </c>
      <c r="F541" s="55"/>
      <c r="G541" s="54">
        <v>0.4</v>
      </c>
      <c r="H541" s="55"/>
      <c r="I541" s="54">
        <v>0.5</v>
      </c>
      <c r="J541" s="55"/>
      <c r="K541" s="54">
        <v>0.45</v>
      </c>
      <c r="L541" s="55"/>
      <c r="M541" s="54">
        <v>0.45</v>
      </c>
      <c r="N541" s="55"/>
      <c r="O541" s="54">
        <v>0.45</v>
      </c>
      <c r="P541" s="55"/>
      <c r="Q541" s="54">
        <v>0.45</v>
      </c>
      <c r="R541" s="55"/>
      <c r="S541" s="54">
        <v>0.5</v>
      </c>
      <c r="T541" s="55"/>
      <c r="U541" s="54">
        <v>0.5</v>
      </c>
      <c r="V541" s="55"/>
      <c r="W541" s="54">
        <v>0.5</v>
      </c>
      <c r="X541" s="55"/>
      <c r="Y541" s="54">
        <v>0.5</v>
      </c>
      <c r="Z541" s="55"/>
      <c r="AA541" s="54">
        <v>0.5</v>
      </c>
      <c r="AB541" s="55"/>
      <c r="AC541" s="54">
        <v>0.5</v>
      </c>
      <c r="AD541" s="55"/>
      <c r="AE541" s="54">
        <v>0.5</v>
      </c>
      <c r="AF541" s="55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2"/>
    </row>
    <row r="542" spans="2:58" ht="10.15" customHeight="1" x14ac:dyDescent="0.25">
      <c r="B542" s="20"/>
      <c r="C542" s="1">
        <v>15</v>
      </c>
      <c r="D542" s="1">
        <v>9</v>
      </c>
      <c r="E542" s="54">
        <v>0.35</v>
      </c>
      <c r="F542" s="55"/>
      <c r="G542" s="54">
        <v>0.4</v>
      </c>
      <c r="H542" s="55"/>
      <c r="I542" s="54">
        <v>0.55000000000000004</v>
      </c>
      <c r="J542" s="55"/>
      <c r="K542" s="54">
        <v>0.45</v>
      </c>
      <c r="L542" s="55"/>
      <c r="M542" s="54">
        <v>0.45</v>
      </c>
      <c r="N542" s="55"/>
      <c r="O542" s="54">
        <v>0.45</v>
      </c>
      <c r="P542" s="55"/>
      <c r="Q542" s="54">
        <v>0.5</v>
      </c>
      <c r="R542" s="55"/>
      <c r="S542" s="54">
        <v>0.5</v>
      </c>
      <c r="T542" s="55"/>
      <c r="U542" s="54">
        <v>0.5</v>
      </c>
      <c r="V542" s="55"/>
      <c r="W542" s="54">
        <v>0.5</v>
      </c>
      <c r="X542" s="55"/>
      <c r="Y542" s="54">
        <v>0.5</v>
      </c>
      <c r="Z542" s="55"/>
      <c r="AA542" s="54">
        <v>0.5</v>
      </c>
      <c r="AB542" s="55"/>
      <c r="AC542" s="54">
        <v>0.5</v>
      </c>
      <c r="AD542" s="55"/>
      <c r="AE542" s="54">
        <v>0.5</v>
      </c>
      <c r="AF542" s="55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2"/>
    </row>
    <row r="543" spans="2:58" ht="10.15" customHeight="1" x14ac:dyDescent="0.25">
      <c r="B543" s="20"/>
      <c r="C543" s="1">
        <v>15</v>
      </c>
      <c r="D543" s="1">
        <v>8</v>
      </c>
      <c r="E543" s="54">
        <v>0.35</v>
      </c>
      <c r="F543" s="55"/>
      <c r="G543" s="54">
        <v>0.45</v>
      </c>
      <c r="H543" s="55"/>
      <c r="I543" s="54">
        <v>0.55000000000000004</v>
      </c>
      <c r="J543" s="55"/>
      <c r="K543" s="54">
        <v>0.45</v>
      </c>
      <c r="L543" s="55"/>
      <c r="M543" s="54">
        <v>0.5</v>
      </c>
      <c r="N543" s="55"/>
      <c r="O543" s="54">
        <v>0.5</v>
      </c>
      <c r="P543" s="55"/>
      <c r="Q543" s="54">
        <v>0.5</v>
      </c>
      <c r="R543" s="55"/>
      <c r="S543" s="54">
        <v>0.5</v>
      </c>
      <c r="T543" s="55"/>
      <c r="U543" s="54">
        <v>0.5</v>
      </c>
      <c r="V543" s="55"/>
      <c r="W543" s="54">
        <v>0.5</v>
      </c>
      <c r="X543" s="55"/>
      <c r="Y543" s="54">
        <v>0.5</v>
      </c>
      <c r="Z543" s="55"/>
      <c r="AA543" s="54">
        <v>0.5</v>
      </c>
      <c r="AB543" s="55"/>
      <c r="AC543" s="54">
        <v>0.5</v>
      </c>
      <c r="AD543" s="55"/>
      <c r="AE543" s="54">
        <v>0.5</v>
      </c>
      <c r="AF543" s="55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2"/>
    </row>
    <row r="544" spans="2:58" ht="10.15" customHeight="1" x14ac:dyDescent="0.25">
      <c r="B544" s="20"/>
      <c r="C544" s="1">
        <v>15</v>
      </c>
      <c r="D544" s="1">
        <v>7</v>
      </c>
      <c r="E544" s="54">
        <v>0.45</v>
      </c>
      <c r="F544" s="55"/>
      <c r="G544" s="54">
        <v>0.45</v>
      </c>
      <c r="H544" s="55"/>
      <c r="I544" s="54">
        <v>0.55000000000000004</v>
      </c>
      <c r="J544" s="55"/>
      <c r="K544" s="54">
        <v>0.45</v>
      </c>
      <c r="L544" s="55"/>
      <c r="M544" s="54">
        <v>0.5</v>
      </c>
      <c r="N544" s="55"/>
      <c r="O544" s="54">
        <v>0.5</v>
      </c>
      <c r="P544" s="55"/>
      <c r="Q544" s="54">
        <v>0.5</v>
      </c>
      <c r="R544" s="55"/>
      <c r="S544" s="54">
        <v>0.5</v>
      </c>
      <c r="T544" s="55"/>
      <c r="U544" s="54">
        <v>0.5</v>
      </c>
      <c r="V544" s="55"/>
      <c r="W544" s="54">
        <v>0.5</v>
      </c>
      <c r="X544" s="55"/>
      <c r="Y544" s="54">
        <v>0.5</v>
      </c>
      <c r="Z544" s="55"/>
      <c r="AA544" s="54">
        <v>0.5</v>
      </c>
      <c r="AB544" s="55"/>
      <c r="AC544" s="54">
        <v>0.5</v>
      </c>
      <c r="AD544" s="55"/>
      <c r="AE544" s="54">
        <v>0.5</v>
      </c>
      <c r="AF544" s="55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2"/>
    </row>
    <row r="545" spans="2:58" ht="10.15" customHeight="1" x14ac:dyDescent="0.25">
      <c r="B545" s="20"/>
      <c r="C545" s="1">
        <v>15</v>
      </c>
      <c r="D545" s="1">
        <v>6</v>
      </c>
      <c r="E545" s="54">
        <v>0.45</v>
      </c>
      <c r="F545" s="55"/>
      <c r="G545" s="54">
        <v>0.45</v>
      </c>
      <c r="H545" s="55"/>
      <c r="I545" s="54">
        <v>0.55000000000000004</v>
      </c>
      <c r="J545" s="55"/>
      <c r="K545" s="54">
        <v>0.45</v>
      </c>
      <c r="L545" s="55"/>
      <c r="M545" s="54">
        <v>0.5</v>
      </c>
      <c r="N545" s="55"/>
      <c r="O545" s="54">
        <v>0.5</v>
      </c>
      <c r="P545" s="55"/>
      <c r="Q545" s="54">
        <v>0.5</v>
      </c>
      <c r="R545" s="55"/>
      <c r="S545" s="54">
        <v>0.5</v>
      </c>
      <c r="T545" s="55"/>
      <c r="U545" s="54">
        <v>0.5</v>
      </c>
      <c r="V545" s="55"/>
      <c r="W545" s="54">
        <v>0.5</v>
      </c>
      <c r="X545" s="55"/>
      <c r="Y545" s="54">
        <v>0.5</v>
      </c>
      <c r="Z545" s="55"/>
      <c r="AA545" s="54">
        <v>0.5</v>
      </c>
      <c r="AB545" s="55"/>
      <c r="AC545" s="54">
        <v>0.5</v>
      </c>
      <c r="AD545" s="55"/>
      <c r="AE545" s="54">
        <v>0.5</v>
      </c>
      <c r="AF545" s="55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2"/>
    </row>
    <row r="546" spans="2:58" ht="10.15" customHeight="1" x14ac:dyDescent="0.25">
      <c r="B546" s="20"/>
      <c r="C546" s="1">
        <v>15</v>
      </c>
      <c r="D546" s="1">
        <v>5</v>
      </c>
      <c r="E546" s="54">
        <v>0.45</v>
      </c>
      <c r="F546" s="55"/>
      <c r="G546" s="54">
        <v>0.45</v>
      </c>
      <c r="H546" s="55"/>
      <c r="I546" s="54">
        <v>0.55000000000000004</v>
      </c>
      <c r="J546" s="55"/>
      <c r="K546" s="54">
        <v>0.45</v>
      </c>
      <c r="L546" s="55"/>
      <c r="M546" s="54">
        <v>0.5</v>
      </c>
      <c r="N546" s="55"/>
      <c r="O546" s="54">
        <v>0.5</v>
      </c>
      <c r="P546" s="55"/>
      <c r="Q546" s="54">
        <v>0.5</v>
      </c>
      <c r="R546" s="55"/>
      <c r="S546" s="54">
        <v>0.5</v>
      </c>
      <c r="T546" s="55"/>
      <c r="U546" s="54">
        <v>0.5</v>
      </c>
      <c r="V546" s="55"/>
      <c r="W546" s="54">
        <v>0.5</v>
      </c>
      <c r="X546" s="55"/>
      <c r="Y546" s="54">
        <v>0.5</v>
      </c>
      <c r="Z546" s="55"/>
      <c r="AA546" s="54">
        <v>0.5</v>
      </c>
      <c r="AB546" s="55"/>
      <c r="AC546" s="54">
        <v>0.5</v>
      </c>
      <c r="AD546" s="55"/>
      <c r="AE546" s="54">
        <v>0.5</v>
      </c>
      <c r="AF546" s="55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2"/>
    </row>
    <row r="547" spans="2:58" ht="10.15" customHeight="1" x14ac:dyDescent="0.25">
      <c r="B547" s="20"/>
      <c r="C547" s="1">
        <v>15</v>
      </c>
      <c r="D547" s="1">
        <v>4</v>
      </c>
      <c r="E547" s="54">
        <v>0.55000000000000004</v>
      </c>
      <c r="F547" s="55"/>
      <c r="G547" s="54">
        <v>0.5</v>
      </c>
      <c r="H547" s="55"/>
      <c r="I547" s="54">
        <v>0.5</v>
      </c>
      <c r="J547" s="55"/>
      <c r="K547" s="54">
        <v>0.5</v>
      </c>
      <c r="L547" s="55"/>
      <c r="M547" s="54">
        <v>0.5</v>
      </c>
      <c r="N547" s="55"/>
      <c r="O547" s="54">
        <v>0.5</v>
      </c>
      <c r="P547" s="55"/>
      <c r="Q547" s="54">
        <v>0.5</v>
      </c>
      <c r="R547" s="55"/>
      <c r="S547" s="54">
        <v>0.5</v>
      </c>
      <c r="T547" s="55"/>
      <c r="U547" s="54">
        <v>0.5</v>
      </c>
      <c r="V547" s="55"/>
      <c r="W547" s="54">
        <v>0.5</v>
      </c>
      <c r="X547" s="55"/>
      <c r="Y547" s="54">
        <v>0.5</v>
      </c>
      <c r="Z547" s="55"/>
      <c r="AA547" s="54">
        <v>0.5</v>
      </c>
      <c r="AB547" s="55"/>
      <c r="AC547" s="54">
        <v>0.5</v>
      </c>
      <c r="AD547" s="55"/>
      <c r="AE547" s="54">
        <v>0.5</v>
      </c>
      <c r="AF547" s="55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2"/>
    </row>
    <row r="548" spans="2:58" ht="10.15" customHeight="1" x14ac:dyDescent="0.25">
      <c r="B548" s="20"/>
      <c r="C548" s="1">
        <v>15</v>
      </c>
      <c r="D548" s="1">
        <v>3</v>
      </c>
      <c r="E548" s="54">
        <v>0.65</v>
      </c>
      <c r="F548" s="55"/>
      <c r="G548" s="54">
        <v>0.55000000000000004</v>
      </c>
      <c r="H548" s="55"/>
      <c r="I548" s="54">
        <v>0.5</v>
      </c>
      <c r="J548" s="55"/>
      <c r="K548" s="54">
        <v>0.5</v>
      </c>
      <c r="L548" s="55"/>
      <c r="M548" s="54">
        <v>0.5</v>
      </c>
      <c r="N548" s="55"/>
      <c r="O548" s="54">
        <v>0.5</v>
      </c>
      <c r="P548" s="55"/>
      <c r="Q548" s="54">
        <v>0.5</v>
      </c>
      <c r="R548" s="55"/>
      <c r="S548" s="54">
        <v>0.5</v>
      </c>
      <c r="T548" s="55"/>
      <c r="U548" s="54">
        <v>0.5</v>
      </c>
      <c r="V548" s="55"/>
      <c r="W548" s="54">
        <v>0.5</v>
      </c>
      <c r="X548" s="55"/>
      <c r="Y548" s="54">
        <v>0.5</v>
      </c>
      <c r="Z548" s="55"/>
      <c r="AA548" s="54">
        <v>0.5</v>
      </c>
      <c r="AB548" s="55"/>
      <c r="AC548" s="54">
        <v>0.5</v>
      </c>
      <c r="AD548" s="55"/>
      <c r="AE548" s="54">
        <v>0.5</v>
      </c>
      <c r="AF548" s="55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2"/>
    </row>
    <row r="549" spans="2:58" ht="10.15" customHeight="1" x14ac:dyDescent="0.25">
      <c r="B549" s="20"/>
      <c r="C549" s="1">
        <v>15</v>
      </c>
      <c r="D549" s="1">
        <v>2</v>
      </c>
      <c r="E549" s="54">
        <v>0.9</v>
      </c>
      <c r="F549" s="55"/>
      <c r="G549" s="54">
        <v>0.7</v>
      </c>
      <c r="H549" s="55"/>
      <c r="I549" s="54">
        <v>0.6</v>
      </c>
      <c r="J549" s="55"/>
      <c r="K549" s="54">
        <v>0.55000000000000004</v>
      </c>
      <c r="L549" s="55"/>
      <c r="M549" s="54">
        <v>0.55000000000000004</v>
      </c>
      <c r="N549" s="55"/>
      <c r="O549" s="54">
        <v>0.55000000000000004</v>
      </c>
      <c r="P549" s="55"/>
      <c r="Q549" s="54">
        <v>0.55000000000000004</v>
      </c>
      <c r="R549" s="55"/>
      <c r="S549" s="54">
        <v>0.5</v>
      </c>
      <c r="T549" s="55"/>
      <c r="U549" s="54">
        <v>0.5</v>
      </c>
      <c r="V549" s="55"/>
      <c r="W549" s="54">
        <v>0.5</v>
      </c>
      <c r="X549" s="55"/>
      <c r="Y549" s="54">
        <v>0.5</v>
      </c>
      <c r="Z549" s="55"/>
      <c r="AA549" s="54">
        <v>0.5</v>
      </c>
      <c r="AB549" s="55"/>
      <c r="AC549" s="54">
        <v>0.5</v>
      </c>
      <c r="AD549" s="55"/>
      <c r="AE549" s="54">
        <v>0.5</v>
      </c>
      <c r="AF549" s="55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2"/>
    </row>
    <row r="550" spans="2:58" ht="10.15" customHeight="1" x14ac:dyDescent="0.25">
      <c r="B550" s="20"/>
      <c r="C550" s="1">
        <v>15</v>
      </c>
      <c r="D550" s="1">
        <v>1</v>
      </c>
      <c r="E550" s="54">
        <v>1.35</v>
      </c>
      <c r="F550" s="55"/>
      <c r="G550" s="54">
        <v>1.05</v>
      </c>
      <c r="H550" s="55"/>
      <c r="I550" s="54">
        <v>0.9</v>
      </c>
      <c r="J550" s="55"/>
      <c r="K550" s="54">
        <v>0.8</v>
      </c>
      <c r="L550" s="55"/>
      <c r="M550" s="54">
        <v>0.75</v>
      </c>
      <c r="N550" s="55"/>
      <c r="O550" s="54">
        <v>0.7</v>
      </c>
      <c r="P550" s="55"/>
      <c r="Q550" s="54">
        <v>0.7</v>
      </c>
      <c r="R550" s="55"/>
      <c r="S550" s="54">
        <v>0.7</v>
      </c>
      <c r="T550" s="55"/>
      <c r="U550" s="54">
        <v>0.65</v>
      </c>
      <c r="V550" s="55"/>
      <c r="W550" s="54">
        <v>0.65</v>
      </c>
      <c r="X550" s="55"/>
      <c r="Y550" s="54">
        <v>0.6</v>
      </c>
      <c r="Z550" s="55"/>
      <c r="AA550" s="54">
        <v>0.55000000000000004</v>
      </c>
      <c r="AB550" s="55"/>
      <c r="AC550" s="54">
        <v>0.55000000000000004</v>
      </c>
      <c r="AD550" s="55"/>
      <c r="AE550" s="54">
        <v>0.55000000000000004</v>
      </c>
      <c r="AF550" s="55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2"/>
    </row>
    <row r="551" spans="2:58" ht="10.15" customHeight="1" x14ac:dyDescent="0.25">
      <c r="B551" s="20"/>
      <c r="C551" s="1">
        <v>16</v>
      </c>
      <c r="D551" s="1">
        <v>16</v>
      </c>
      <c r="E551" s="54">
        <v>-0.3</v>
      </c>
      <c r="F551" s="55"/>
      <c r="G551" s="54">
        <v>0</v>
      </c>
      <c r="H551" s="55"/>
      <c r="I551" s="54">
        <v>0.15</v>
      </c>
      <c r="J551" s="55"/>
      <c r="K551" s="54">
        <v>0.2</v>
      </c>
      <c r="L551" s="55"/>
      <c r="M551" s="54">
        <v>0.25</v>
      </c>
      <c r="N551" s="55"/>
      <c r="O551" s="54">
        <v>0.3</v>
      </c>
      <c r="P551" s="55"/>
      <c r="Q551" s="54">
        <v>0.3</v>
      </c>
      <c r="R551" s="55"/>
      <c r="S551" s="54">
        <v>0.3</v>
      </c>
      <c r="T551" s="55"/>
      <c r="U551" s="54">
        <v>0.35</v>
      </c>
      <c r="V551" s="55"/>
      <c r="W551" s="54">
        <v>0.35</v>
      </c>
      <c r="X551" s="55"/>
      <c r="Y551" s="54">
        <v>0.4</v>
      </c>
      <c r="Z551" s="55"/>
      <c r="AA551" s="54">
        <v>0.45</v>
      </c>
      <c r="AB551" s="55"/>
      <c r="AC551" s="54">
        <v>0.45</v>
      </c>
      <c r="AD551" s="55"/>
      <c r="AE551" s="54">
        <v>0.45</v>
      </c>
      <c r="AF551" s="55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2"/>
    </row>
    <row r="552" spans="2:58" ht="10.15" customHeight="1" x14ac:dyDescent="0.25">
      <c r="B552" s="20"/>
      <c r="C552" s="1">
        <v>16</v>
      </c>
      <c r="D552" s="1">
        <v>15</v>
      </c>
      <c r="E552" s="54">
        <v>-0.1</v>
      </c>
      <c r="F552" s="55"/>
      <c r="G552" s="54">
        <v>0.2</v>
      </c>
      <c r="H552" s="55"/>
      <c r="I552" s="54">
        <v>0.25</v>
      </c>
      <c r="J552" s="55"/>
      <c r="K552" s="54">
        <v>0.3</v>
      </c>
      <c r="L552" s="55"/>
      <c r="M552" s="54">
        <v>0.35</v>
      </c>
      <c r="N552" s="55"/>
      <c r="O552" s="54">
        <v>0.4</v>
      </c>
      <c r="P552" s="55"/>
      <c r="Q552" s="54">
        <v>0.4</v>
      </c>
      <c r="R552" s="55"/>
      <c r="S552" s="54">
        <v>0.4</v>
      </c>
      <c r="T552" s="55"/>
      <c r="U552" s="54">
        <v>0.4</v>
      </c>
      <c r="V552" s="55"/>
      <c r="W552" s="54">
        <v>0.4</v>
      </c>
      <c r="X552" s="55"/>
      <c r="Y552" s="54">
        <v>0.45</v>
      </c>
      <c r="Z552" s="55"/>
      <c r="AA552" s="54">
        <v>0.45</v>
      </c>
      <c r="AB552" s="55"/>
      <c r="AC552" s="54">
        <v>0.45</v>
      </c>
      <c r="AD552" s="55"/>
      <c r="AE552" s="54">
        <v>0.5</v>
      </c>
      <c r="AF552" s="55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2"/>
    </row>
    <row r="553" spans="2:58" ht="10.15" customHeight="1" x14ac:dyDescent="0.25">
      <c r="B553" s="20"/>
      <c r="C553" s="1">
        <v>16</v>
      </c>
      <c r="D553" s="1">
        <v>14</v>
      </c>
      <c r="E553" s="54">
        <v>0.05</v>
      </c>
      <c r="F553" s="55"/>
      <c r="G553" s="54">
        <v>0.25</v>
      </c>
      <c r="H553" s="55"/>
      <c r="I553" s="54">
        <v>0.35</v>
      </c>
      <c r="J553" s="55"/>
      <c r="K553" s="54">
        <v>0.4</v>
      </c>
      <c r="L553" s="55"/>
      <c r="M553" s="54">
        <v>0.4</v>
      </c>
      <c r="N553" s="55"/>
      <c r="O553" s="54">
        <v>0.4</v>
      </c>
      <c r="P553" s="55"/>
      <c r="Q553" s="54">
        <v>0.45</v>
      </c>
      <c r="R553" s="55"/>
      <c r="S553" s="54">
        <v>0.45</v>
      </c>
      <c r="T553" s="55"/>
      <c r="U553" s="54">
        <v>0.45</v>
      </c>
      <c r="V553" s="55"/>
      <c r="W553" s="54">
        <v>0.45</v>
      </c>
      <c r="X553" s="55"/>
      <c r="Y553" s="54">
        <v>0.45</v>
      </c>
      <c r="Z553" s="55"/>
      <c r="AA553" s="54">
        <v>0.5</v>
      </c>
      <c r="AB553" s="55"/>
      <c r="AC553" s="54">
        <v>0.5</v>
      </c>
      <c r="AD553" s="55"/>
      <c r="AE553" s="54">
        <v>0.5</v>
      </c>
      <c r="AF553" s="55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2"/>
    </row>
    <row r="554" spans="2:58" ht="10.15" customHeight="1" x14ac:dyDescent="0.25">
      <c r="B554" s="20"/>
      <c r="C554" s="1">
        <v>16</v>
      </c>
      <c r="D554" s="1">
        <v>13</v>
      </c>
      <c r="E554" s="54">
        <v>0.15</v>
      </c>
      <c r="F554" s="55"/>
      <c r="G554" s="54">
        <v>0.3</v>
      </c>
      <c r="H554" s="55"/>
      <c r="I554" s="54">
        <v>0.4</v>
      </c>
      <c r="J554" s="55"/>
      <c r="K554" s="54">
        <v>0.4</v>
      </c>
      <c r="L554" s="55"/>
      <c r="M554" s="54">
        <v>0.45</v>
      </c>
      <c r="N554" s="55"/>
      <c r="O554" s="54">
        <v>0.45</v>
      </c>
      <c r="P554" s="55"/>
      <c r="Q554" s="54">
        <v>0.45</v>
      </c>
      <c r="R554" s="55"/>
      <c r="S554" s="54">
        <v>0.45</v>
      </c>
      <c r="T554" s="55"/>
      <c r="U554" s="54">
        <v>0.45</v>
      </c>
      <c r="V554" s="55"/>
      <c r="W554" s="54">
        <v>0.45</v>
      </c>
      <c r="X554" s="55"/>
      <c r="Y554" s="54">
        <v>0.45</v>
      </c>
      <c r="Z554" s="55"/>
      <c r="AA554" s="54">
        <v>0.5</v>
      </c>
      <c r="AB554" s="55"/>
      <c r="AC554" s="54">
        <v>0.5</v>
      </c>
      <c r="AD554" s="55"/>
      <c r="AE554" s="54">
        <v>0.5</v>
      </c>
      <c r="AF554" s="55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2"/>
    </row>
    <row r="555" spans="2:58" ht="10.15" customHeight="1" x14ac:dyDescent="0.25">
      <c r="B555" s="20"/>
      <c r="C555" s="1">
        <v>16</v>
      </c>
      <c r="D555" s="1">
        <v>12</v>
      </c>
      <c r="E555" s="54">
        <v>0.25</v>
      </c>
      <c r="F555" s="55"/>
      <c r="G555" s="54">
        <v>0.35</v>
      </c>
      <c r="H555" s="55"/>
      <c r="I555" s="54">
        <v>0.5</v>
      </c>
      <c r="J555" s="55"/>
      <c r="K555" s="54">
        <v>0.45</v>
      </c>
      <c r="L555" s="55"/>
      <c r="M555" s="54">
        <v>0.45</v>
      </c>
      <c r="N555" s="55"/>
      <c r="O555" s="54">
        <v>0.45</v>
      </c>
      <c r="P555" s="55"/>
      <c r="Q555" s="54">
        <v>0.45</v>
      </c>
      <c r="R555" s="55"/>
      <c r="S555" s="54">
        <v>0.45</v>
      </c>
      <c r="T555" s="55"/>
      <c r="U555" s="54">
        <v>0.45</v>
      </c>
      <c r="V555" s="55"/>
      <c r="W555" s="54">
        <v>0.45</v>
      </c>
      <c r="X555" s="55"/>
      <c r="Y555" s="54">
        <v>0.5</v>
      </c>
      <c r="Z555" s="55"/>
      <c r="AA555" s="54">
        <v>0.5</v>
      </c>
      <c r="AB555" s="55"/>
      <c r="AC555" s="54">
        <v>0.5</v>
      </c>
      <c r="AD555" s="55"/>
      <c r="AE555" s="54">
        <v>0.5</v>
      </c>
      <c r="AF555" s="55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2"/>
    </row>
    <row r="556" spans="2:58" ht="10.15" customHeight="1" x14ac:dyDescent="0.25">
      <c r="B556" s="20"/>
      <c r="C556" s="1">
        <v>16</v>
      </c>
      <c r="D556" s="1">
        <v>11</v>
      </c>
      <c r="E556" s="54">
        <v>0.3</v>
      </c>
      <c r="F556" s="55"/>
      <c r="G556" s="54">
        <v>0.4</v>
      </c>
      <c r="H556" s="55"/>
      <c r="I556" s="54">
        <v>0.5</v>
      </c>
      <c r="J556" s="55"/>
      <c r="K556" s="54">
        <v>0.45</v>
      </c>
      <c r="L556" s="55"/>
      <c r="M556" s="54">
        <v>0.45</v>
      </c>
      <c r="N556" s="55"/>
      <c r="O556" s="54">
        <v>0.45</v>
      </c>
      <c r="P556" s="55"/>
      <c r="Q556" s="54">
        <v>0.45</v>
      </c>
      <c r="R556" s="55"/>
      <c r="S556" s="54">
        <v>0.5</v>
      </c>
      <c r="T556" s="55"/>
      <c r="U556" s="54">
        <v>0.5</v>
      </c>
      <c r="V556" s="55"/>
      <c r="W556" s="54">
        <v>0.5</v>
      </c>
      <c r="X556" s="55"/>
      <c r="Y556" s="54">
        <v>0.5</v>
      </c>
      <c r="Z556" s="55"/>
      <c r="AA556" s="54">
        <v>0.5</v>
      </c>
      <c r="AB556" s="55"/>
      <c r="AC556" s="54">
        <v>0.5</v>
      </c>
      <c r="AD556" s="55"/>
      <c r="AE556" s="54">
        <v>0.5</v>
      </c>
      <c r="AF556" s="55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2"/>
    </row>
    <row r="557" spans="2:58" ht="10.15" customHeight="1" x14ac:dyDescent="0.25">
      <c r="B557" s="20"/>
      <c r="C557" s="1">
        <v>16</v>
      </c>
      <c r="D557" s="1">
        <v>10</v>
      </c>
      <c r="E557" s="54">
        <v>0.35</v>
      </c>
      <c r="F557" s="55"/>
      <c r="G557" s="54">
        <v>0.4</v>
      </c>
      <c r="H557" s="55"/>
      <c r="I557" s="54">
        <v>0.55000000000000004</v>
      </c>
      <c r="J557" s="55"/>
      <c r="K557" s="54">
        <v>0.45</v>
      </c>
      <c r="L557" s="55"/>
      <c r="M557" s="54">
        <v>0.45</v>
      </c>
      <c r="N557" s="55"/>
      <c r="O557" s="54">
        <v>0.45</v>
      </c>
      <c r="P557" s="55"/>
      <c r="Q557" s="54">
        <v>0.5</v>
      </c>
      <c r="R557" s="55"/>
      <c r="S557" s="54">
        <v>0.5</v>
      </c>
      <c r="T557" s="55"/>
      <c r="U557" s="54">
        <v>0.5</v>
      </c>
      <c r="V557" s="55"/>
      <c r="W557" s="54">
        <v>0.5</v>
      </c>
      <c r="X557" s="55"/>
      <c r="Y557" s="54">
        <v>0.5</v>
      </c>
      <c r="Z557" s="55"/>
      <c r="AA557" s="54">
        <v>0.5</v>
      </c>
      <c r="AB557" s="55"/>
      <c r="AC557" s="54">
        <v>0.5</v>
      </c>
      <c r="AD557" s="55"/>
      <c r="AE557" s="54">
        <v>0.5</v>
      </c>
      <c r="AF557" s="55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2"/>
    </row>
    <row r="558" spans="2:58" ht="10.15" customHeight="1" x14ac:dyDescent="0.25">
      <c r="B558" s="20"/>
      <c r="C558" s="1">
        <v>16</v>
      </c>
      <c r="D558" s="1">
        <v>9</v>
      </c>
      <c r="E558" s="54">
        <v>0.35</v>
      </c>
      <c r="F558" s="55"/>
      <c r="G558" s="54">
        <v>0.45</v>
      </c>
      <c r="H558" s="55"/>
      <c r="I558" s="54">
        <v>0.55000000000000004</v>
      </c>
      <c r="J558" s="55"/>
      <c r="K558" s="54">
        <v>0.45</v>
      </c>
      <c r="L558" s="55"/>
      <c r="M558" s="54">
        <v>0.5</v>
      </c>
      <c r="N558" s="55"/>
      <c r="O558" s="54">
        <v>0.5</v>
      </c>
      <c r="P558" s="55"/>
      <c r="Q558" s="54">
        <v>0.5</v>
      </c>
      <c r="R558" s="55"/>
      <c r="S558" s="54">
        <v>0.5</v>
      </c>
      <c r="T558" s="55"/>
      <c r="U558" s="54">
        <v>0.5</v>
      </c>
      <c r="V558" s="55"/>
      <c r="W558" s="54">
        <v>0.5</v>
      </c>
      <c r="X558" s="55"/>
      <c r="Y558" s="54">
        <v>0.5</v>
      </c>
      <c r="Z558" s="55"/>
      <c r="AA558" s="54">
        <v>0.5</v>
      </c>
      <c r="AB558" s="55"/>
      <c r="AC558" s="54">
        <v>0.5</v>
      </c>
      <c r="AD558" s="55"/>
      <c r="AE558" s="54">
        <v>0.5</v>
      </c>
      <c r="AF558" s="55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2"/>
    </row>
    <row r="559" spans="2:58" ht="10.15" customHeight="1" x14ac:dyDescent="0.25">
      <c r="B559" s="20"/>
      <c r="C559" s="1">
        <v>16</v>
      </c>
      <c r="D559" s="1">
        <v>8</v>
      </c>
      <c r="E559" s="54">
        <v>0.45</v>
      </c>
      <c r="F559" s="55"/>
      <c r="G559" s="54">
        <v>0.45</v>
      </c>
      <c r="H559" s="55"/>
      <c r="I559" s="54">
        <v>0.55000000000000004</v>
      </c>
      <c r="J559" s="55"/>
      <c r="K559" s="54">
        <v>0.45</v>
      </c>
      <c r="L559" s="55"/>
      <c r="M559" s="54">
        <v>0.5</v>
      </c>
      <c r="N559" s="55"/>
      <c r="O559" s="54">
        <v>0.5</v>
      </c>
      <c r="P559" s="55"/>
      <c r="Q559" s="54">
        <v>0.5</v>
      </c>
      <c r="R559" s="55"/>
      <c r="S559" s="54">
        <v>0.5</v>
      </c>
      <c r="T559" s="55"/>
      <c r="U559" s="54">
        <v>0.5</v>
      </c>
      <c r="V559" s="55"/>
      <c r="W559" s="54">
        <v>0.5</v>
      </c>
      <c r="X559" s="55"/>
      <c r="Y559" s="54">
        <v>0.5</v>
      </c>
      <c r="Z559" s="55"/>
      <c r="AA559" s="54">
        <v>0.5</v>
      </c>
      <c r="AB559" s="55"/>
      <c r="AC559" s="54">
        <v>0.5</v>
      </c>
      <c r="AD559" s="55"/>
      <c r="AE559" s="54">
        <v>0.5</v>
      </c>
      <c r="AF559" s="55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2"/>
    </row>
    <row r="560" spans="2:58" ht="10.15" customHeight="1" x14ac:dyDescent="0.25">
      <c r="B560" s="20"/>
      <c r="C560" s="1">
        <v>16</v>
      </c>
      <c r="D560" s="1">
        <v>7</v>
      </c>
      <c r="E560" s="54">
        <v>0.45</v>
      </c>
      <c r="F560" s="55"/>
      <c r="G560" s="54">
        <v>0.45</v>
      </c>
      <c r="H560" s="55"/>
      <c r="I560" s="54">
        <v>0.55000000000000004</v>
      </c>
      <c r="J560" s="55"/>
      <c r="K560" s="54">
        <v>0.45</v>
      </c>
      <c r="L560" s="55"/>
      <c r="M560" s="54">
        <v>0.5</v>
      </c>
      <c r="N560" s="55"/>
      <c r="O560" s="54">
        <v>0.5</v>
      </c>
      <c r="P560" s="55"/>
      <c r="Q560" s="54">
        <v>0.5</v>
      </c>
      <c r="R560" s="55"/>
      <c r="S560" s="54">
        <v>0.5</v>
      </c>
      <c r="T560" s="55"/>
      <c r="U560" s="54">
        <v>0.5</v>
      </c>
      <c r="V560" s="55"/>
      <c r="W560" s="54">
        <v>0.5</v>
      </c>
      <c r="X560" s="55"/>
      <c r="Y560" s="54">
        <v>0.5</v>
      </c>
      <c r="Z560" s="55"/>
      <c r="AA560" s="54">
        <v>0.5</v>
      </c>
      <c r="AB560" s="55"/>
      <c r="AC560" s="54">
        <v>0.5</v>
      </c>
      <c r="AD560" s="55"/>
      <c r="AE560" s="54">
        <v>0.5</v>
      </c>
      <c r="AF560" s="55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2"/>
    </row>
    <row r="561" spans="2:58" ht="10.15" customHeight="1" x14ac:dyDescent="0.25">
      <c r="B561" s="20"/>
      <c r="C561" s="1">
        <v>16</v>
      </c>
      <c r="D561" s="1">
        <v>6</v>
      </c>
      <c r="E561" s="54">
        <v>0.45</v>
      </c>
      <c r="F561" s="55"/>
      <c r="G561" s="54">
        <v>0.45</v>
      </c>
      <c r="H561" s="55"/>
      <c r="I561" s="54">
        <v>0.55000000000000004</v>
      </c>
      <c r="J561" s="55"/>
      <c r="K561" s="54">
        <v>0.45</v>
      </c>
      <c r="L561" s="55"/>
      <c r="M561" s="54">
        <v>0.5</v>
      </c>
      <c r="N561" s="55"/>
      <c r="O561" s="54">
        <v>0.5</v>
      </c>
      <c r="P561" s="55"/>
      <c r="Q561" s="54">
        <v>0.5</v>
      </c>
      <c r="R561" s="55"/>
      <c r="S561" s="54">
        <v>0.5</v>
      </c>
      <c r="T561" s="55"/>
      <c r="U561" s="54">
        <v>0.5</v>
      </c>
      <c r="V561" s="55"/>
      <c r="W561" s="54">
        <v>0.5</v>
      </c>
      <c r="X561" s="55"/>
      <c r="Y561" s="54">
        <v>0.5</v>
      </c>
      <c r="Z561" s="55"/>
      <c r="AA561" s="54">
        <v>0.5</v>
      </c>
      <c r="AB561" s="55"/>
      <c r="AC561" s="54">
        <v>0.5</v>
      </c>
      <c r="AD561" s="55"/>
      <c r="AE561" s="54">
        <v>0.5</v>
      </c>
      <c r="AF561" s="55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2"/>
    </row>
    <row r="562" spans="2:58" ht="10.15" customHeight="1" x14ac:dyDescent="0.25">
      <c r="B562" s="20"/>
      <c r="C562" s="1">
        <v>16</v>
      </c>
      <c r="D562" s="1">
        <v>5</v>
      </c>
      <c r="E562" s="54">
        <v>0.45</v>
      </c>
      <c r="F562" s="55"/>
      <c r="G562" s="54">
        <v>0.45</v>
      </c>
      <c r="H562" s="55"/>
      <c r="I562" s="54">
        <v>0.55000000000000004</v>
      </c>
      <c r="J562" s="55"/>
      <c r="K562" s="54">
        <v>0.45</v>
      </c>
      <c r="L562" s="55"/>
      <c r="M562" s="54">
        <v>0.5</v>
      </c>
      <c r="N562" s="55"/>
      <c r="O562" s="54">
        <v>0.5</v>
      </c>
      <c r="P562" s="55"/>
      <c r="Q562" s="54">
        <v>0.5</v>
      </c>
      <c r="R562" s="55"/>
      <c r="S562" s="54">
        <v>0.5</v>
      </c>
      <c r="T562" s="55"/>
      <c r="U562" s="54">
        <v>0.5</v>
      </c>
      <c r="V562" s="55"/>
      <c r="W562" s="54">
        <v>0.5</v>
      </c>
      <c r="X562" s="55"/>
      <c r="Y562" s="54">
        <v>0.5</v>
      </c>
      <c r="Z562" s="55"/>
      <c r="AA562" s="54">
        <v>0.5</v>
      </c>
      <c r="AB562" s="55"/>
      <c r="AC562" s="54">
        <v>0.5</v>
      </c>
      <c r="AD562" s="55"/>
      <c r="AE562" s="54">
        <v>0.5</v>
      </c>
      <c r="AF562" s="55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2"/>
    </row>
    <row r="563" spans="2:58" ht="10.15" customHeight="1" x14ac:dyDescent="0.25">
      <c r="B563" s="20"/>
      <c r="C563" s="1">
        <v>16</v>
      </c>
      <c r="D563" s="1">
        <v>4</v>
      </c>
      <c r="E563" s="54">
        <v>0.55000000000000004</v>
      </c>
      <c r="F563" s="55"/>
      <c r="G563" s="54">
        <v>0.5</v>
      </c>
      <c r="H563" s="55"/>
      <c r="I563" s="54">
        <v>0.5</v>
      </c>
      <c r="J563" s="55"/>
      <c r="K563" s="54">
        <v>0.5</v>
      </c>
      <c r="L563" s="55"/>
      <c r="M563" s="54">
        <v>0.5</v>
      </c>
      <c r="N563" s="55"/>
      <c r="O563" s="54">
        <v>0.5</v>
      </c>
      <c r="P563" s="55"/>
      <c r="Q563" s="54">
        <v>0.5</v>
      </c>
      <c r="R563" s="55"/>
      <c r="S563" s="54">
        <v>0.5</v>
      </c>
      <c r="T563" s="55"/>
      <c r="U563" s="54">
        <v>0.5</v>
      </c>
      <c r="V563" s="55"/>
      <c r="W563" s="54">
        <v>0.5</v>
      </c>
      <c r="X563" s="55"/>
      <c r="Y563" s="54">
        <v>0.5</v>
      </c>
      <c r="Z563" s="55"/>
      <c r="AA563" s="54">
        <v>0.5</v>
      </c>
      <c r="AB563" s="55"/>
      <c r="AC563" s="54">
        <v>0.5</v>
      </c>
      <c r="AD563" s="55"/>
      <c r="AE563" s="54">
        <v>0.5</v>
      </c>
      <c r="AF563" s="55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2"/>
    </row>
    <row r="564" spans="2:58" ht="10.15" customHeight="1" x14ac:dyDescent="0.25">
      <c r="B564" s="20"/>
      <c r="C564" s="1">
        <v>16</v>
      </c>
      <c r="D564" s="1">
        <v>3</v>
      </c>
      <c r="E564" s="54">
        <v>0.65</v>
      </c>
      <c r="F564" s="55"/>
      <c r="G564" s="54">
        <v>0.55000000000000004</v>
      </c>
      <c r="H564" s="55"/>
      <c r="I564" s="54">
        <v>0.5</v>
      </c>
      <c r="J564" s="55"/>
      <c r="K564" s="54">
        <v>0.5</v>
      </c>
      <c r="L564" s="55"/>
      <c r="M564" s="54">
        <v>0.5</v>
      </c>
      <c r="N564" s="55"/>
      <c r="O564" s="54">
        <v>0.5</v>
      </c>
      <c r="P564" s="55"/>
      <c r="Q564" s="54">
        <v>0.5</v>
      </c>
      <c r="R564" s="55"/>
      <c r="S564" s="54">
        <v>0.5</v>
      </c>
      <c r="T564" s="55"/>
      <c r="U564" s="54">
        <v>0.5</v>
      </c>
      <c r="V564" s="55"/>
      <c r="W564" s="54">
        <v>0.5</v>
      </c>
      <c r="X564" s="55"/>
      <c r="Y564" s="54">
        <v>0.5</v>
      </c>
      <c r="Z564" s="55"/>
      <c r="AA564" s="54">
        <v>0.5</v>
      </c>
      <c r="AB564" s="55"/>
      <c r="AC564" s="54">
        <v>0.5</v>
      </c>
      <c r="AD564" s="55"/>
      <c r="AE564" s="54">
        <v>0.5</v>
      </c>
      <c r="AF564" s="55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2"/>
    </row>
    <row r="565" spans="2:58" ht="10.15" customHeight="1" x14ac:dyDescent="0.25">
      <c r="B565" s="20"/>
      <c r="C565" s="1">
        <v>16</v>
      </c>
      <c r="D565" s="1">
        <v>2</v>
      </c>
      <c r="E565" s="54">
        <v>0.9</v>
      </c>
      <c r="F565" s="55"/>
      <c r="G565" s="54">
        <v>0.7</v>
      </c>
      <c r="H565" s="55"/>
      <c r="I565" s="54">
        <v>0.6</v>
      </c>
      <c r="J565" s="55"/>
      <c r="K565" s="54">
        <v>0.55000000000000004</v>
      </c>
      <c r="L565" s="55"/>
      <c r="M565" s="54">
        <v>0.55000000000000004</v>
      </c>
      <c r="N565" s="55"/>
      <c r="O565" s="54">
        <v>0.55000000000000004</v>
      </c>
      <c r="P565" s="55"/>
      <c r="Q565" s="54">
        <v>0.55000000000000004</v>
      </c>
      <c r="R565" s="55"/>
      <c r="S565" s="54">
        <v>0.5</v>
      </c>
      <c r="T565" s="55"/>
      <c r="U565" s="54">
        <v>0.5</v>
      </c>
      <c r="V565" s="55"/>
      <c r="W565" s="54">
        <v>0.5</v>
      </c>
      <c r="X565" s="55"/>
      <c r="Y565" s="54">
        <v>0.5</v>
      </c>
      <c r="Z565" s="55"/>
      <c r="AA565" s="54">
        <v>0.5</v>
      </c>
      <c r="AB565" s="55"/>
      <c r="AC565" s="54">
        <v>0.5</v>
      </c>
      <c r="AD565" s="55"/>
      <c r="AE565" s="54">
        <v>0.5</v>
      </c>
      <c r="AF565" s="55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2"/>
    </row>
    <row r="566" spans="2:58" ht="10.15" customHeight="1" x14ac:dyDescent="0.25">
      <c r="B566" s="20"/>
      <c r="C566" s="1">
        <v>16</v>
      </c>
      <c r="D566" s="1">
        <v>1</v>
      </c>
      <c r="E566" s="54">
        <v>1.35</v>
      </c>
      <c r="F566" s="55"/>
      <c r="G566" s="54">
        <v>1.05</v>
      </c>
      <c r="H566" s="55"/>
      <c r="I566" s="54">
        <v>0.9</v>
      </c>
      <c r="J566" s="55"/>
      <c r="K566" s="54">
        <v>0.8</v>
      </c>
      <c r="L566" s="55"/>
      <c r="M566" s="54">
        <v>0.75</v>
      </c>
      <c r="N566" s="55"/>
      <c r="O566" s="54">
        <v>0.7</v>
      </c>
      <c r="P566" s="55"/>
      <c r="Q566" s="54">
        <v>0.7</v>
      </c>
      <c r="R566" s="55"/>
      <c r="S566" s="54">
        <v>0.7</v>
      </c>
      <c r="T566" s="55"/>
      <c r="U566" s="54">
        <v>0.65</v>
      </c>
      <c r="V566" s="55"/>
      <c r="W566" s="54">
        <v>0.65</v>
      </c>
      <c r="X566" s="55"/>
      <c r="Y566" s="54">
        <v>0.6</v>
      </c>
      <c r="Z566" s="55"/>
      <c r="AA566" s="54">
        <v>0.55000000000000004</v>
      </c>
      <c r="AB566" s="55"/>
      <c r="AC566" s="54">
        <v>0.55000000000000004</v>
      </c>
      <c r="AD566" s="55"/>
      <c r="AE566" s="54">
        <v>0.55000000000000004</v>
      </c>
      <c r="AF566" s="55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2"/>
    </row>
    <row r="567" spans="2:58" ht="10.15" customHeight="1" x14ac:dyDescent="0.25">
      <c r="B567" s="20"/>
      <c r="C567" s="1">
        <v>17</v>
      </c>
      <c r="D567" s="1">
        <v>17</v>
      </c>
      <c r="E567" s="54">
        <v>-0.3</v>
      </c>
      <c r="F567" s="55"/>
      <c r="G567" s="54">
        <v>0</v>
      </c>
      <c r="H567" s="55"/>
      <c r="I567" s="54">
        <v>0.15</v>
      </c>
      <c r="J567" s="55"/>
      <c r="K567" s="54">
        <v>0.2</v>
      </c>
      <c r="L567" s="55"/>
      <c r="M567" s="54">
        <v>0.25</v>
      </c>
      <c r="N567" s="55"/>
      <c r="O567" s="54">
        <v>0.3</v>
      </c>
      <c r="P567" s="55"/>
      <c r="Q567" s="54">
        <v>0.3</v>
      </c>
      <c r="R567" s="55"/>
      <c r="S567" s="54">
        <v>0.3</v>
      </c>
      <c r="T567" s="55"/>
      <c r="U567" s="54">
        <v>0.35</v>
      </c>
      <c r="V567" s="55"/>
      <c r="W567" s="54">
        <v>0.35</v>
      </c>
      <c r="X567" s="55"/>
      <c r="Y567" s="54">
        <v>0.4</v>
      </c>
      <c r="Z567" s="55"/>
      <c r="AA567" s="54">
        <v>0.45</v>
      </c>
      <c r="AB567" s="55"/>
      <c r="AC567" s="54">
        <v>0.45</v>
      </c>
      <c r="AD567" s="55"/>
      <c r="AE567" s="54">
        <v>0.45</v>
      </c>
      <c r="AF567" s="55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2"/>
    </row>
    <row r="568" spans="2:58" ht="10.15" customHeight="1" x14ac:dyDescent="0.25">
      <c r="B568" s="20"/>
      <c r="C568" s="1">
        <v>17</v>
      </c>
      <c r="D568" s="1">
        <v>16</v>
      </c>
      <c r="E568" s="54">
        <v>-0.1</v>
      </c>
      <c r="F568" s="55"/>
      <c r="G568" s="54">
        <v>0.2</v>
      </c>
      <c r="H568" s="55"/>
      <c r="I568" s="54">
        <v>0.25</v>
      </c>
      <c r="J568" s="55"/>
      <c r="K568" s="54">
        <v>0.3</v>
      </c>
      <c r="L568" s="55"/>
      <c r="M568" s="54">
        <v>0.35</v>
      </c>
      <c r="N568" s="55"/>
      <c r="O568" s="54">
        <v>0.4</v>
      </c>
      <c r="P568" s="55"/>
      <c r="Q568" s="54">
        <v>0.4</v>
      </c>
      <c r="R568" s="55"/>
      <c r="S568" s="54">
        <v>0.4</v>
      </c>
      <c r="T568" s="55"/>
      <c r="U568" s="54">
        <v>0.4</v>
      </c>
      <c r="V568" s="55"/>
      <c r="W568" s="54">
        <v>0.4</v>
      </c>
      <c r="X568" s="55"/>
      <c r="Y568" s="54">
        <v>0.45</v>
      </c>
      <c r="Z568" s="55"/>
      <c r="AA568" s="54">
        <v>0.45</v>
      </c>
      <c r="AB568" s="55"/>
      <c r="AC568" s="54">
        <v>0.45</v>
      </c>
      <c r="AD568" s="55"/>
      <c r="AE568" s="54">
        <v>0.5</v>
      </c>
      <c r="AF568" s="55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2"/>
    </row>
    <row r="569" spans="2:58" ht="10.15" customHeight="1" x14ac:dyDescent="0.25">
      <c r="B569" s="20"/>
      <c r="C569" s="1">
        <v>17</v>
      </c>
      <c r="D569" s="1">
        <v>15</v>
      </c>
      <c r="E569" s="54">
        <v>0.05</v>
      </c>
      <c r="F569" s="55"/>
      <c r="G569" s="54">
        <v>0.25</v>
      </c>
      <c r="H569" s="55"/>
      <c r="I569" s="54">
        <v>0.35</v>
      </c>
      <c r="J569" s="55"/>
      <c r="K569" s="54">
        <v>0.4</v>
      </c>
      <c r="L569" s="55"/>
      <c r="M569" s="54">
        <v>0.4</v>
      </c>
      <c r="N569" s="55"/>
      <c r="O569" s="54">
        <v>0.4</v>
      </c>
      <c r="P569" s="55"/>
      <c r="Q569" s="54">
        <v>0.45</v>
      </c>
      <c r="R569" s="55"/>
      <c r="S569" s="54">
        <v>0.45</v>
      </c>
      <c r="T569" s="55"/>
      <c r="U569" s="54">
        <v>0.45</v>
      </c>
      <c r="V569" s="55"/>
      <c r="W569" s="54">
        <v>0.45</v>
      </c>
      <c r="X569" s="55"/>
      <c r="Y569" s="54">
        <v>0.45</v>
      </c>
      <c r="Z569" s="55"/>
      <c r="AA569" s="54">
        <v>0.5</v>
      </c>
      <c r="AB569" s="55"/>
      <c r="AC569" s="54">
        <v>0.5</v>
      </c>
      <c r="AD569" s="55"/>
      <c r="AE569" s="54">
        <v>0.5</v>
      </c>
      <c r="AF569" s="55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2"/>
    </row>
    <row r="570" spans="2:58" ht="10.15" customHeight="1" x14ac:dyDescent="0.25">
      <c r="B570" s="20"/>
      <c r="C570" s="1">
        <v>17</v>
      </c>
      <c r="D570" s="1">
        <v>14</v>
      </c>
      <c r="E570" s="54">
        <v>0.15</v>
      </c>
      <c r="F570" s="55"/>
      <c r="G570" s="54">
        <v>0.3</v>
      </c>
      <c r="H570" s="55"/>
      <c r="I570" s="54">
        <v>0.4</v>
      </c>
      <c r="J570" s="55"/>
      <c r="K570" s="54">
        <v>0.4</v>
      </c>
      <c r="L570" s="55"/>
      <c r="M570" s="54">
        <v>0.45</v>
      </c>
      <c r="N570" s="55"/>
      <c r="O570" s="54">
        <v>0.45</v>
      </c>
      <c r="P570" s="55"/>
      <c r="Q570" s="54">
        <v>0.45</v>
      </c>
      <c r="R570" s="55"/>
      <c r="S570" s="54">
        <v>0.45</v>
      </c>
      <c r="T570" s="55"/>
      <c r="U570" s="54">
        <v>0.45</v>
      </c>
      <c r="V570" s="55"/>
      <c r="W570" s="54">
        <v>0.45</v>
      </c>
      <c r="X570" s="55"/>
      <c r="Y570" s="54">
        <v>0.45</v>
      </c>
      <c r="Z570" s="55"/>
      <c r="AA570" s="54">
        <v>0.5</v>
      </c>
      <c r="AB570" s="55"/>
      <c r="AC570" s="54">
        <v>0.5</v>
      </c>
      <c r="AD570" s="55"/>
      <c r="AE570" s="54">
        <v>0.5</v>
      </c>
      <c r="AF570" s="55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2"/>
    </row>
    <row r="571" spans="2:58" ht="10.15" customHeight="1" x14ac:dyDescent="0.25">
      <c r="B571" s="20"/>
      <c r="C571" s="1">
        <v>17</v>
      </c>
      <c r="D571" s="1">
        <v>13</v>
      </c>
      <c r="E571" s="54">
        <v>0.25</v>
      </c>
      <c r="F571" s="55"/>
      <c r="G571" s="54">
        <v>0.35</v>
      </c>
      <c r="H571" s="55"/>
      <c r="I571" s="54">
        <v>0.5</v>
      </c>
      <c r="J571" s="55"/>
      <c r="K571" s="54">
        <v>0.45</v>
      </c>
      <c r="L571" s="55"/>
      <c r="M571" s="54">
        <v>0.45</v>
      </c>
      <c r="N571" s="55"/>
      <c r="O571" s="54">
        <v>0.45</v>
      </c>
      <c r="P571" s="55"/>
      <c r="Q571" s="54">
        <v>0.45</v>
      </c>
      <c r="R571" s="55"/>
      <c r="S571" s="54">
        <v>0.45</v>
      </c>
      <c r="T571" s="55"/>
      <c r="U571" s="54">
        <v>0.45</v>
      </c>
      <c r="V571" s="55"/>
      <c r="W571" s="54">
        <v>0.45</v>
      </c>
      <c r="X571" s="55"/>
      <c r="Y571" s="54">
        <v>0.5</v>
      </c>
      <c r="Z571" s="55"/>
      <c r="AA571" s="54">
        <v>0.5</v>
      </c>
      <c r="AB571" s="55"/>
      <c r="AC571" s="54">
        <v>0.5</v>
      </c>
      <c r="AD571" s="55"/>
      <c r="AE571" s="54">
        <v>0.5</v>
      </c>
      <c r="AF571" s="55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2"/>
    </row>
    <row r="572" spans="2:58" ht="10.15" customHeight="1" x14ac:dyDescent="0.25">
      <c r="B572" s="20"/>
      <c r="C572" s="1">
        <v>17</v>
      </c>
      <c r="D572" s="1">
        <v>12</v>
      </c>
      <c r="E572" s="54">
        <v>0.3</v>
      </c>
      <c r="F572" s="55"/>
      <c r="G572" s="54">
        <v>0.4</v>
      </c>
      <c r="H572" s="55"/>
      <c r="I572" s="54">
        <v>0.5</v>
      </c>
      <c r="J572" s="55"/>
      <c r="K572" s="54">
        <v>0.45</v>
      </c>
      <c r="L572" s="55"/>
      <c r="M572" s="54">
        <v>0.45</v>
      </c>
      <c r="N572" s="55"/>
      <c r="O572" s="54">
        <v>0.45</v>
      </c>
      <c r="P572" s="55"/>
      <c r="Q572" s="54">
        <v>0.45</v>
      </c>
      <c r="R572" s="55"/>
      <c r="S572" s="54">
        <v>0.5</v>
      </c>
      <c r="T572" s="55"/>
      <c r="U572" s="54">
        <v>0.5</v>
      </c>
      <c r="V572" s="55"/>
      <c r="W572" s="54">
        <v>0.5</v>
      </c>
      <c r="X572" s="55"/>
      <c r="Y572" s="54">
        <v>0.5</v>
      </c>
      <c r="Z572" s="55"/>
      <c r="AA572" s="54">
        <v>0.5</v>
      </c>
      <c r="AB572" s="55"/>
      <c r="AC572" s="54">
        <v>0.5</v>
      </c>
      <c r="AD572" s="55"/>
      <c r="AE572" s="54">
        <v>0.5</v>
      </c>
      <c r="AF572" s="55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2"/>
    </row>
    <row r="573" spans="2:58" ht="10.15" customHeight="1" x14ac:dyDescent="0.25">
      <c r="B573" s="20"/>
      <c r="C573" s="1">
        <v>17</v>
      </c>
      <c r="D573" s="1">
        <v>11</v>
      </c>
      <c r="E573" s="54">
        <v>0.35</v>
      </c>
      <c r="F573" s="55"/>
      <c r="G573" s="54">
        <v>0.4</v>
      </c>
      <c r="H573" s="55"/>
      <c r="I573" s="54">
        <v>0.55000000000000004</v>
      </c>
      <c r="J573" s="55"/>
      <c r="K573" s="54">
        <v>0.45</v>
      </c>
      <c r="L573" s="55"/>
      <c r="M573" s="54">
        <v>0.45</v>
      </c>
      <c r="N573" s="55"/>
      <c r="O573" s="54">
        <v>0.45</v>
      </c>
      <c r="P573" s="55"/>
      <c r="Q573" s="54">
        <v>0.5</v>
      </c>
      <c r="R573" s="55"/>
      <c r="S573" s="54">
        <v>0.5</v>
      </c>
      <c r="T573" s="55"/>
      <c r="U573" s="54">
        <v>0.5</v>
      </c>
      <c r="V573" s="55"/>
      <c r="W573" s="54">
        <v>0.5</v>
      </c>
      <c r="X573" s="55"/>
      <c r="Y573" s="54">
        <v>0.5</v>
      </c>
      <c r="Z573" s="55"/>
      <c r="AA573" s="54">
        <v>0.5</v>
      </c>
      <c r="AB573" s="55"/>
      <c r="AC573" s="54">
        <v>0.5</v>
      </c>
      <c r="AD573" s="55"/>
      <c r="AE573" s="54">
        <v>0.5</v>
      </c>
      <c r="AF573" s="55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2"/>
    </row>
    <row r="574" spans="2:58" ht="10.15" customHeight="1" x14ac:dyDescent="0.25">
      <c r="B574" s="20"/>
      <c r="C574" s="1">
        <v>17</v>
      </c>
      <c r="D574" s="1">
        <v>10</v>
      </c>
      <c r="E574" s="54">
        <v>0.35</v>
      </c>
      <c r="F574" s="55"/>
      <c r="G574" s="54">
        <v>0.45</v>
      </c>
      <c r="H574" s="55"/>
      <c r="I574" s="54">
        <v>0.55000000000000004</v>
      </c>
      <c r="J574" s="55"/>
      <c r="K574" s="54">
        <v>0.45</v>
      </c>
      <c r="L574" s="55"/>
      <c r="M574" s="54">
        <v>0.5</v>
      </c>
      <c r="N574" s="55"/>
      <c r="O574" s="54">
        <v>0.5</v>
      </c>
      <c r="P574" s="55"/>
      <c r="Q574" s="54">
        <v>0.5</v>
      </c>
      <c r="R574" s="55"/>
      <c r="S574" s="54">
        <v>0.5</v>
      </c>
      <c r="T574" s="55"/>
      <c r="U574" s="54">
        <v>0.5</v>
      </c>
      <c r="V574" s="55"/>
      <c r="W574" s="54">
        <v>0.5</v>
      </c>
      <c r="X574" s="55"/>
      <c r="Y574" s="54">
        <v>0.5</v>
      </c>
      <c r="Z574" s="55"/>
      <c r="AA574" s="54">
        <v>0.5</v>
      </c>
      <c r="AB574" s="55"/>
      <c r="AC574" s="54">
        <v>0.5</v>
      </c>
      <c r="AD574" s="55"/>
      <c r="AE574" s="54">
        <v>0.5</v>
      </c>
      <c r="AF574" s="55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2"/>
    </row>
    <row r="575" spans="2:58" ht="10.15" customHeight="1" x14ac:dyDescent="0.25">
      <c r="B575" s="20"/>
      <c r="C575" s="1">
        <v>17</v>
      </c>
      <c r="D575" s="1">
        <v>9</v>
      </c>
      <c r="E575" s="54">
        <v>0.45</v>
      </c>
      <c r="F575" s="55"/>
      <c r="G575" s="54">
        <v>0.45</v>
      </c>
      <c r="H575" s="55"/>
      <c r="I575" s="54">
        <v>0.55000000000000004</v>
      </c>
      <c r="J575" s="55"/>
      <c r="K575" s="54">
        <v>0.45</v>
      </c>
      <c r="L575" s="55"/>
      <c r="M575" s="54">
        <v>0.5</v>
      </c>
      <c r="N575" s="55"/>
      <c r="O575" s="54">
        <v>0.5</v>
      </c>
      <c r="P575" s="55"/>
      <c r="Q575" s="54">
        <v>0.5</v>
      </c>
      <c r="R575" s="55"/>
      <c r="S575" s="54">
        <v>0.5</v>
      </c>
      <c r="T575" s="55"/>
      <c r="U575" s="54">
        <v>0.5</v>
      </c>
      <c r="V575" s="55"/>
      <c r="W575" s="54">
        <v>0.5</v>
      </c>
      <c r="X575" s="55"/>
      <c r="Y575" s="54">
        <v>0.5</v>
      </c>
      <c r="Z575" s="55"/>
      <c r="AA575" s="54">
        <v>0.5</v>
      </c>
      <c r="AB575" s="55"/>
      <c r="AC575" s="54">
        <v>0.5</v>
      </c>
      <c r="AD575" s="55"/>
      <c r="AE575" s="54">
        <v>0.5</v>
      </c>
      <c r="AF575" s="55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2"/>
    </row>
    <row r="576" spans="2:58" ht="10.15" customHeight="1" x14ac:dyDescent="0.25">
      <c r="B576" s="20"/>
      <c r="C576" s="1">
        <v>17</v>
      </c>
      <c r="D576" s="1">
        <v>8</v>
      </c>
      <c r="E576" s="54">
        <v>0.45</v>
      </c>
      <c r="F576" s="55"/>
      <c r="G576" s="54">
        <v>0.45</v>
      </c>
      <c r="H576" s="55"/>
      <c r="I576" s="54">
        <v>0.55000000000000004</v>
      </c>
      <c r="J576" s="55"/>
      <c r="K576" s="54">
        <v>0.45</v>
      </c>
      <c r="L576" s="55"/>
      <c r="M576" s="54">
        <v>0.5</v>
      </c>
      <c r="N576" s="55"/>
      <c r="O576" s="54">
        <v>0.5</v>
      </c>
      <c r="P576" s="55"/>
      <c r="Q576" s="54">
        <v>0.5</v>
      </c>
      <c r="R576" s="55"/>
      <c r="S576" s="54">
        <v>0.5</v>
      </c>
      <c r="T576" s="55"/>
      <c r="U576" s="54">
        <v>0.5</v>
      </c>
      <c r="V576" s="55"/>
      <c r="W576" s="54">
        <v>0.5</v>
      </c>
      <c r="X576" s="55"/>
      <c r="Y576" s="54">
        <v>0.5</v>
      </c>
      <c r="Z576" s="55"/>
      <c r="AA576" s="54">
        <v>0.5</v>
      </c>
      <c r="AB576" s="55"/>
      <c r="AC576" s="54">
        <v>0.5</v>
      </c>
      <c r="AD576" s="55"/>
      <c r="AE576" s="54">
        <v>0.5</v>
      </c>
      <c r="AF576" s="55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2"/>
    </row>
    <row r="577" spans="2:58" ht="10.15" customHeight="1" x14ac:dyDescent="0.25">
      <c r="B577" s="20"/>
      <c r="C577" s="1">
        <v>17</v>
      </c>
      <c r="D577" s="1">
        <v>7</v>
      </c>
      <c r="E577" s="54">
        <v>0.45</v>
      </c>
      <c r="F577" s="55"/>
      <c r="G577" s="54">
        <v>0.45</v>
      </c>
      <c r="H577" s="55"/>
      <c r="I577" s="54">
        <v>0.55000000000000004</v>
      </c>
      <c r="J577" s="55"/>
      <c r="K577" s="54">
        <v>0.45</v>
      </c>
      <c r="L577" s="55"/>
      <c r="M577" s="54">
        <v>0.5</v>
      </c>
      <c r="N577" s="55"/>
      <c r="O577" s="54">
        <v>0.5</v>
      </c>
      <c r="P577" s="55"/>
      <c r="Q577" s="54">
        <v>0.5</v>
      </c>
      <c r="R577" s="55"/>
      <c r="S577" s="54">
        <v>0.5</v>
      </c>
      <c r="T577" s="55"/>
      <c r="U577" s="54">
        <v>0.5</v>
      </c>
      <c r="V577" s="55"/>
      <c r="W577" s="54">
        <v>0.5</v>
      </c>
      <c r="X577" s="55"/>
      <c r="Y577" s="54">
        <v>0.5</v>
      </c>
      <c r="Z577" s="55"/>
      <c r="AA577" s="54">
        <v>0.5</v>
      </c>
      <c r="AB577" s="55"/>
      <c r="AC577" s="54">
        <v>0.5</v>
      </c>
      <c r="AD577" s="55"/>
      <c r="AE577" s="54">
        <v>0.5</v>
      </c>
      <c r="AF577" s="55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2"/>
    </row>
    <row r="578" spans="2:58" ht="10.15" customHeight="1" x14ac:dyDescent="0.25">
      <c r="B578" s="20"/>
      <c r="C578" s="1">
        <v>17</v>
      </c>
      <c r="D578" s="1">
        <v>6</v>
      </c>
      <c r="E578" s="54">
        <v>0.45</v>
      </c>
      <c r="F578" s="55"/>
      <c r="G578" s="54">
        <v>0.45</v>
      </c>
      <c r="H578" s="55"/>
      <c r="I578" s="54">
        <v>0.55000000000000004</v>
      </c>
      <c r="J578" s="55"/>
      <c r="K578" s="54">
        <v>0.45</v>
      </c>
      <c r="L578" s="55"/>
      <c r="M578" s="54">
        <v>0.5</v>
      </c>
      <c r="N578" s="55"/>
      <c r="O578" s="54">
        <v>0.5</v>
      </c>
      <c r="P578" s="55"/>
      <c r="Q578" s="54">
        <v>0.5</v>
      </c>
      <c r="R578" s="55"/>
      <c r="S578" s="54">
        <v>0.5</v>
      </c>
      <c r="T578" s="55"/>
      <c r="U578" s="54">
        <v>0.5</v>
      </c>
      <c r="V578" s="55"/>
      <c r="W578" s="54">
        <v>0.5</v>
      </c>
      <c r="X578" s="55"/>
      <c r="Y578" s="54">
        <v>0.5</v>
      </c>
      <c r="Z578" s="55"/>
      <c r="AA578" s="54">
        <v>0.5</v>
      </c>
      <c r="AB578" s="55"/>
      <c r="AC578" s="54">
        <v>0.5</v>
      </c>
      <c r="AD578" s="55"/>
      <c r="AE578" s="54">
        <v>0.5</v>
      </c>
      <c r="AF578" s="55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2"/>
    </row>
    <row r="579" spans="2:58" ht="10.15" customHeight="1" x14ac:dyDescent="0.25">
      <c r="B579" s="20"/>
      <c r="C579" s="1">
        <v>17</v>
      </c>
      <c r="D579" s="1">
        <v>5</v>
      </c>
      <c r="E579" s="54">
        <v>0.45</v>
      </c>
      <c r="F579" s="55"/>
      <c r="G579" s="54">
        <v>0.45</v>
      </c>
      <c r="H579" s="55"/>
      <c r="I579" s="54">
        <v>0.55000000000000004</v>
      </c>
      <c r="J579" s="55"/>
      <c r="K579" s="54">
        <v>0.45</v>
      </c>
      <c r="L579" s="55"/>
      <c r="M579" s="54">
        <v>0.5</v>
      </c>
      <c r="N579" s="55"/>
      <c r="O579" s="54">
        <v>0.5</v>
      </c>
      <c r="P579" s="55"/>
      <c r="Q579" s="54">
        <v>0.5</v>
      </c>
      <c r="R579" s="55"/>
      <c r="S579" s="54">
        <v>0.5</v>
      </c>
      <c r="T579" s="55"/>
      <c r="U579" s="54">
        <v>0.5</v>
      </c>
      <c r="V579" s="55"/>
      <c r="W579" s="54">
        <v>0.5</v>
      </c>
      <c r="X579" s="55"/>
      <c r="Y579" s="54">
        <v>0.5</v>
      </c>
      <c r="Z579" s="55"/>
      <c r="AA579" s="54">
        <v>0.5</v>
      </c>
      <c r="AB579" s="55"/>
      <c r="AC579" s="54">
        <v>0.5</v>
      </c>
      <c r="AD579" s="55"/>
      <c r="AE579" s="54">
        <v>0.5</v>
      </c>
      <c r="AF579" s="55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2"/>
    </row>
    <row r="580" spans="2:58" ht="10.15" customHeight="1" x14ac:dyDescent="0.25">
      <c r="B580" s="20"/>
      <c r="C580" s="1">
        <v>17</v>
      </c>
      <c r="D580" s="1">
        <v>4</v>
      </c>
      <c r="E580" s="54">
        <v>0.55000000000000004</v>
      </c>
      <c r="F580" s="55"/>
      <c r="G580" s="54">
        <v>0.5</v>
      </c>
      <c r="H580" s="55"/>
      <c r="I580" s="54">
        <v>0.5</v>
      </c>
      <c r="J580" s="55"/>
      <c r="K580" s="54">
        <v>0.5</v>
      </c>
      <c r="L580" s="55"/>
      <c r="M580" s="54">
        <v>0.5</v>
      </c>
      <c r="N580" s="55"/>
      <c r="O580" s="54">
        <v>0.5</v>
      </c>
      <c r="P580" s="55"/>
      <c r="Q580" s="54">
        <v>0.5</v>
      </c>
      <c r="R580" s="55"/>
      <c r="S580" s="54">
        <v>0.5</v>
      </c>
      <c r="T580" s="55"/>
      <c r="U580" s="54">
        <v>0.5</v>
      </c>
      <c r="V580" s="55"/>
      <c r="W580" s="54">
        <v>0.5</v>
      </c>
      <c r="X580" s="55"/>
      <c r="Y580" s="54">
        <v>0.5</v>
      </c>
      <c r="Z580" s="55"/>
      <c r="AA580" s="54">
        <v>0.5</v>
      </c>
      <c r="AB580" s="55"/>
      <c r="AC580" s="54">
        <v>0.5</v>
      </c>
      <c r="AD580" s="55"/>
      <c r="AE580" s="54">
        <v>0.5</v>
      </c>
      <c r="AF580" s="55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2"/>
    </row>
    <row r="581" spans="2:58" ht="10.15" customHeight="1" x14ac:dyDescent="0.25">
      <c r="B581" s="20"/>
      <c r="C581" s="1">
        <v>17</v>
      </c>
      <c r="D581" s="1">
        <v>3</v>
      </c>
      <c r="E581" s="54">
        <v>0.65</v>
      </c>
      <c r="F581" s="55"/>
      <c r="G581" s="54">
        <v>0.55000000000000004</v>
      </c>
      <c r="H581" s="55"/>
      <c r="I581" s="54">
        <v>0.5</v>
      </c>
      <c r="J581" s="55"/>
      <c r="K581" s="54">
        <v>0.5</v>
      </c>
      <c r="L581" s="55"/>
      <c r="M581" s="54">
        <v>0.5</v>
      </c>
      <c r="N581" s="55"/>
      <c r="O581" s="54">
        <v>0.5</v>
      </c>
      <c r="P581" s="55"/>
      <c r="Q581" s="54">
        <v>0.5</v>
      </c>
      <c r="R581" s="55"/>
      <c r="S581" s="54">
        <v>0.5</v>
      </c>
      <c r="T581" s="55"/>
      <c r="U581" s="54">
        <v>0.5</v>
      </c>
      <c r="V581" s="55"/>
      <c r="W581" s="54">
        <v>0.5</v>
      </c>
      <c r="X581" s="55"/>
      <c r="Y581" s="54">
        <v>0.5</v>
      </c>
      <c r="Z581" s="55"/>
      <c r="AA581" s="54">
        <v>0.5</v>
      </c>
      <c r="AB581" s="55"/>
      <c r="AC581" s="54">
        <v>0.5</v>
      </c>
      <c r="AD581" s="55"/>
      <c r="AE581" s="54">
        <v>0.5</v>
      </c>
      <c r="AF581" s="55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2"/>
    </row>
    <row r="582" spans="2:58" ht="10.15" customHeight="1" x14ac:dyDescent="0.25">
      <c r="B582" s="20"/>
      <c r="C582" s="1">
        <v>17</v>
      </c>
      <c r="D582" s="1">
        <v>2</v>
      </c>
      <c r="E582" s="54">
        <v>0.9</v>
      </c>
      <c r="F582" s="55"/>
      <c r="G582" s="54">
        <v>0.7</v>
      </c>
      <c r="H582" s="55"/>
      <c r="I582" s="54">
        <v>0.6</v>
      </c>
      <c r="J582" s="55"/>
      <c r="K582" s="54">
        <v>0.55000000000000004</v>
      </c>
      <c r="L582" s="55"/>
      <c r="M582" s="54">
        <v>0.55000000000000004</v>
      </c>
      <c r="N582" s="55"/>
      <c r="O582" s="54">
        <v>0.55000000000000004</v>
      </c>
      <c r="P582" s="55"/>
      <c r="Q582" s="54">
        <v>0.55000000000000004</v>
      </c>
      <c r="R582" s="55"/>
      <c r="S582" s="54">
        <v>0.5</v>
      </c>
      <c r="T582" s="55"/>
      <c r="U582" s="54">
        <v>0.5</v>
      </c>
      <c r="V582" s="55"/>
      <c r="W582" s="54">
        <v>0.5</v>
      </c>
      <c r="X582" s="55"/>
      <c r="Y582" s="54">
        <v>0.5</v>
      </c>
      <c r="Z582" s="55"/>
      <c r="AA582" s="54">
        <v>0.5</v>
      </c>
      <c r="AB582" s="55"/>
      <c r="AC582" s="54">
        <v>0.5</v>
      </c>
      <c r="AD582" s="55"/>
      <c r="AE582" s="54">
        <v>0.5</v>
      </c>
      <c r="AF582" s="55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2"/>
    </row>
    <row r="583" spans="2:58" ht="10.15" customHeight="1" x14ac:dyDescent="0.25">
      <c r="B583" s="20"/>
      <c r="C583" s="1">
        <v>17</v>
      </c>
      <c r="D583" s="1">
        <v>1</v>
      </c>
      <c r="E583" s="54">
        <v>1.35</v>
      </c>
      <c r="F583" s="55"/>
      <c r="G583" s="54">
        <v>1.05</v>
      </c>
      <c r="H583" s="55"/>
      <c r="I583" s="54">
        <v>0.9</v>
      </c>
      <c r="J583" s="55"/>
      <c r="K583" s="54">
        <v>0.8</v>
      </c>
      <c r="L583" s="55"/>
      <c r="M583" s="54">
        <v>0.75</v>
      </c>
      <c r="N583" s="55"/>
      <c r="O583" s="54">
        <v>0.7</v>
      </c>
      <c r="P583" s="55"/>
      <c r="Q583" s="54">
        <v>0.7</v>
      </c>
      <c r="R583" s="55"/>
      <c r="S583" s="54">
        <v>0.7</v>
      </c>
      <c r="T583" s="55"/>
      <c r="U583" s="54">
        <v>0.65</v>
      </c>
      <c r="V583" s="55"/>
      <c r="W583" s="54">
        <v>0.65</v>
      </c>
      <c r="X583" s="55"/>
      <c r="Y583" s="54">
        <v>0.6</v>
      </c>
      <c r="Z583" s="55"/>
      <c r="AA583" s="54">
        <v>0.55000000000000004</v>
      </c>
      <c r="AB583" s="55"/>
      <c r="AC583" s="54">
        <v>0.55000000000000004</v>
      </c>
      <c r="AD583" s="55"/>
      <c r="AE583" s="54">
        <v>0.55000000000000004</v>
      </c>
      <c r="AF583" s="55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2"/>
    </row>
    <row r="584" spans="2:58" ht="10.15" customHeight="1" x14ac:dyDescent="0.25">
      <c r="B584" s="20"/>
      <c r="C584" s="1">
        <v>18</v>
      </c>
      <c r="D584" s="1">
        <v>18</v>
      </c>
      <c r="E584" s="54">
        <v>-0.3</v>
      </c>
      <c r="F584" s="55"/>
      <c r="G584" s="54">
        <v>0</v>
      </c>
      <c r="H584" s="55"/>
      <c r="I584" s="54">
        <v>0.15</v>
      </c>
      <c r="J584" s="55"/>
      <c r="K584" s="54">
        <v>0.2</v>
      </c>
      <c r="L584" s="55"/>
      <c r="M584" s="54">
        <v>0.25</v>
      </c>
      <c r="N584" s="55"/>
      <c r="O584" s="54">
        <v>0.3</v>
      </c>
      <c r="P584" s="55"/>
      <c r="Q584" s="54">
        <v>0.3</v>
      </c>
      <c r="R584" s="55"/>
      <c r="S584" s="54">
        <v>0.3</v>
      </c>
      <c r="T584" s="55"/>
      <c r="U584" s="54">
        <v>0.35</v>
      </c>
      <c r="V584" s="55"/>
      <c r="W584" s="54">
        <v>0.35</v>
      </c>
      <c r="X584" s="55"/>
      <c r="Y584" s="54">
        <v>0.4</v>
      </c>
      <c r="Z584" s="55"/>
      <c r="AA584" s="54">
        <v>0.45</v>
      </c>
      <c r="AB584" s="55"/>
      <c r="AC584" s="54">
        <v>0.45</v>
      </c>
      <c r="AD584" s="55"/>
      <c r="AE584" s="54">
        <v>0.45</v>
      </c>
      <c r="AF584" s="55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2"/>
    </row>
    <row r="585" spans="2:58" ht="10.15" customHeight="1" x14ac:dyDescent="0.25">
      <c r="B585" s="20"/>
      <c r="C585" s="1">
        <v>18</v>
      </c>
      <c r="D585" s="1">
        <v>17</v>
      </c>
      <c r="E585" s="54">
        <v>-0.1</v>
      </c>
      <c r="F585" s="55"/>
      <c r="G585" s="54">
        <v>0.2</v>
      </c>
      <c r="H585" s="55"/>
      <c r="I585" s="54">
        <v>0.25</v>
      </c>
      <c r="J585" s="55"/>
      <c r="K585" s="54">
        <v>0.3</v>
      </c>
      <c r="L585" s="55"/>
      <c r="M585" s="54">
        <v>0.35</v>
      </c>
      <c r="N585" s="55"/>
      <c r="O585" s="54">
        <v>0.4</v>
      </c>
      <c r="P585" s="55"/>
      <c r="Q585" s="54">
        <v>0.4</v>
      </c>
      <c r="R585" s="55"/>
      <c r="S585" s="54">
        <v>0.4</v>
      </c>
      <c r="T585" s="55"/>
      <c r="U585" s="54">
        <v>0.4</v>
      </c>
      <c r="V585" s="55"/>
      <c r="W585" s="54">
        <v>0.4</v>
      </c>
      <c r="X585" s="55"/>
      <c r="Y585" s="54">
        <v>0.45</v>
      </c>
      <c r="Z585" s="55"/>
      <c r="AA585" s="54">
        <v>0.45</v>
      </c>
      <c r="AB585" s="55"/>
      <c r="AC585" s="54">
        <v>0.45</v>
      </c>
      <c r="AD585" s="55"/>
      <c r="AE585" s="54">
        <v>0.5</v>
      </c>
      <c r="AF585" s="55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2"/>
    </row>
    <row r="586" spans="2:58" ht="10.15" customHeight="1" x14ac:dyDescent="0.25">
      <c r="B586" s="20"/>
      <c r="C586" s="1">
        <v>18</v>
      </c>
      <c r="D586" s="1">
        <v>16</v>
      </c>
      <c r="E586" s="54">
        <v>0.05</v>
      </c>
      <c r="F586" s="55"/>
      <c r="G586" s="54">
        <v>0.25</v>
      </c>
      <c r="H586" s="55"/>
      <c r="I586" s="54">
        <v>0.35</v>
      </c>
      <c r="J586" s="55"/>
      <c r="K586" s="54">
        <v>0.4</v>
      </c>
      <c r="L586" s="55"/>
      <c r="M586" s="54">
        <v>0.4</v>
      </c>
      <c r="N586" s="55"/>
      <c r="O586" s="54">
        <v>0.4</v>
      </c>
      <c r="P586" s="55"/>
      <c r="Q586" s="54">
        <v>0.45</v>
      </c>
      <c r="R586" s="55"/>
      <c r="S586" s="54">
        <v>0.45</v>
      </c>
      <c r="T586" s="55"/>
      <c r="U586" s="54">
        <v>0.45</v>
      </c>
      <c r="V586" s="55"/>
      <c r="W586" s="54">
        <v>0.45</v>
      </c>
      <c r="X586" s="55"/>
      <c r="Y586" s="54">
        <v>0.45</v>
      </c>
      <c r="Z586" s="55"/>
      <c r="AA586" s="54">
        <v>0.5</v>
      </c>
      <c r="AB586" s="55"/>
      <c r="AC586" s="54">
        <v>0.5</v>
      </c>
      <c r="AD586" s="55"/>
      <c r="AE586" s="54">
        <v>0.5</v>
      </c>
      <c r="AF586" s="55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2"/>
    </row>
    <row r="587" spans="2:58" ht="10.15" customHeight="1" x14ac:dyDescent="0.25">
      <c r="B587" s="20"/>
      <c r="C587" s="1">
        <v>18</v>
      </c>
      <c r="D587" s="1">
        <v>15</v>
      </c>
      <c r="E587" s="54">
        <v>0.15</v>
      </c>
      <c r="F587" s="55"/>
      <c r="G587" s="54">
        <v>0.3</v>
      </c>
      <c r="H587" s="55"/>
      <c r="I587" s="54">
        <v>0.4</v>
      </c>
      <c r="J587" s="55"/>
      <c r="K587" s="54">
        <v>0.4</v>
      </c>
      <c r="L587" s="55"/>
      <c r="M587" s="54">
        <v>0.45</v>
      </c>
      <c r="N587" s="55"/>
      <c r="O587" s="54">
        <v>0.45</v>
      </c>
      <c r="P587" s="55"/>
      <c r="Q587" s="54">
        <v>0.45</v>
      </c>
      <c r="R587" s="55"/>
      <c r="S587" s="54">
        <v>0.45</v>
      </c>
      <c r="T587" s="55"/>
      <c r="U587" s="54">
        <v>0.45</v>
      </c>
      <c r="V587" s="55"/>
      <c r="W587" s="54">
        <v>0.45</v>
      </c>
      <c r="X587" s="55"/>
      <c r="Y587" s="54">
        <v>0.45</v>
      </c>
      <c r="Z587" s="55"/>
      <c r="AA587" s="54">
        <v>0.5</v>
      </c>
      <c r="AB587" s="55"/>
      <c r="AC587" s="54">
        <v>0.5</v>
      </c>
      <c r="AD587" s="55"/>
      <c r="AE587" s="54">
        <v>0.5</v>
      </c>
      <c r="AF587" s="55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2"/>
    </row>
    <row r="588" spans="2:58" ht="10.15" customHeight="1" x14ac:dyDescent="0.25">
      <c r="B588" s="20"/>
      <c r="C588" s="1">
        <v>18</v>
      </c>
      <c r="D588" s="1">
        <v>14</v>
      </c>
      <c r="E588" s="54">
        <v>0.25</v>
      </c>
      <c r="F588" s="55"/>
      <c r="G588" s="54">
        <v>0.35</v>
      </c>
      <c r="H588" s="55"/>
      <c r="I588" s="54">
        <v>0.5</v>
      </c>
      <c r="J588" s="55"/>
      <c r="K588" s="54">
        <v>0.45</v>
      </c>
      <c r="L588" s="55"/>
      <c r="M588" s="54">
        <v>0.45</v>
      </c>
      <c r="N588" s="55"/>
      <c r="O588" s="54">
        <v>0.45</v>
      </c>
      <c r="P588" s="55"/>
      <c r="Q588" s="54">
        <v>0.45</v>
      </c>
      <c r="R588" s="55"/>
      <c r="S588" s="54">
        <v>0.45</v>
      </c>
      <c r="T588" s="55"/>
      <c r="U588" s="54">
        <v>0.45</v>
      </c>
      <c r="V588" s="55"/>
      <c r="W588" s="54">
        <v>0.45</v>
      </c>
      <c r="X588" s="55"/>
      <c r="Y588" s="54">
        <v>0.5</v>
      </c>
      <c r="Z588" s="55"/>
      <c r="AA588" s="54">
        <v>0.5</v>
      </c>
      <c r="AB588" s="55"/>
      <c r="AC588" s="54">
        <v>0.5</v>
      </c>
      <c r="AD588" s="55"/>
      <c r="AE588" s="54">
        <v>0.5</v>
      </c>
      <c r="AF588" s="55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2"/>
    </row>
    <row r="589" spans="2:58" ht="10.15" customHeight="1" x14ac:dyDescent="0.25">
      <c r="B589" s="20"/>
      <c r="C589" s="1">
        <v>18</v>
      </c>
      <c r="D589" s="1">
        <v>13</v>
      </c>
      <c r="E589" s="54">
        <v>0.3</v>
      </c>
      <c r="F589" s="55"/>
      <c r="G589" s="54">
        <v>0.4</v>
      </c>
      <c r="H589" s="55"/>
      <c r="I589" s="54">
        <v>0.5</v>
      </c>
      <c r="J589" s="55"/>
      <c r="K589" s="54">
        <v>0.45</v>
      </c>
      <c r="L589" s="55"/>
      <c r="M589" s="54">
        <v>0.45</v>
      </c>
      <c r="N589" s="55"/>
      <c r="O589" s="54">
        <v>0.45</v>
      </c>
      <c r="P589" s="55"/>
      <c r="Q589" s="54">
        <v>0.45</v>
      </c>
      <c r="R589" s="55"/>
      <c r="S589" s="54">
        <v>0.5</v>
      </c>
      <c r="T589" s="55"/>
      <c r="U589" s="54">
        <v>0.5</v>
      </c>
      <c r="V589" s="55"/>
      <c r="W589" s="54">
        <v>0.5</v>
      </c>
      <c r="X589" s="55"/>
      <c r="Y589" s="54">
        <v>0.5</v>
      </c>
      <c r="Z589" s="55"/>
      <c r="AA589" s="54">
        <v>0.5</v>
      </c>
      <c r="AB589" s="55"/>
      <c r="AC589" s="54">
        <v>0.5</v>
      </c>
      <c r="AD589" s="55"/>
      <c r="AE589" s="54">
        <v>0.5</v>
      </c>
      <c r="AF589" s="55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2"/>
    </row>
    <row r="590" spans="2:58" ht="10.15" customHeight="1" x14ac:dyDescent="0.25">
      <c r="B590" s="20"/>
      <c r="C590" s="1">
        <v>18</v>
      </c>
      <c r="D590" s="1">
        <v>12</v>
      </c>
      <c r="E590" s="54">
        <v>0.35</v>
      </c>
      <c r="F590" s="55"/>
      <c r="G590" s="54">
        <v>0.4</v>
      </c>
      <c r="H590" s="55"/>
      <c r="I590" s="54">
        <v>0.55000000000000004</v>
      </c>
      <c r="J590" s="55"/>
      <c r="K590" s="54">
        <v>0.45</v>
      </c>
      <c r="L590" s="55"/>
      <c r="M590" s="54">
        <v>0.45</v>
      </c>
      <c r="N590" s="55"/>
      <c r="O590" s="54">
        <v>0.45</v>
      </c>
      <c r="P590" s="55"/>
      <c r="Q590" s="54">
        <v>0.5</v>
      </c>
      <c r="R590" s="55"/>
      <c r="S590" s="54">
        <v>0.5</v>
      </c>
      <c r="T590" s="55"/>
      <c r="U590" s="54">
        <v>0.5</v>
      </c>
      <c r="V590" s="55"/>
      <c r="W590" s="54">
        <v>0.5</v>
      </c>
      <c r="X590" s="55"/>
      <c r="Y590" s="54">
        <v>0.5</v>
      </c>
      <c r="Z590" s="55"/>
      <c r="AA590" s="54">
        <v>0.5</v>
      </c>
      <c r="AB590" s="55"/>
      <c r="AC590" s="54">
        <v>0.5</v>
      </c>
      <c r="AD590" s="55"/>
      <c r="AE590" s="54">
        <v>0.5</v>
      </c>
      <c r="AF590" s="55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2"/>
    </row>
    <row r="591" spans="2:58" ht="10.15" customHeight="1" x14ac:dyDescent="0.25">
      <c r="B591" s="20"/>
      <c r="C591" s="1">
        <v>18</v>
      </c>
      <c r="D591" s="1">
        <v>11</v>
      </c>
      <c r="E591" s="54">
        <v>0.35</v>
      </c>
      <c r="F591" s="55"/>
      <c r="G591" s="54">
        <v>0.45</v>
      </c>
      <c r="H591" s="55"/>
      <c r="I591" s="54">
        <v>0.55000000000000004</v>
      </c>
      <c r="J591" s="55"/>
      <c r="K591" s="54">
        <v>0.45</v>
      </c>
      <c r="L591" s="55"/>
      <c r="M591" s="54">
        <v>0.5</v>
      </c>
      <c r="N591" s="55"/>
      <c r="O591" s="54">
        <v>0.5</v>
      </c>
      <c r="P591" s="55"/>
      <c r="Q591" s="54">
        <v>0.5</v>
      </c>
      <c r="R591" s="55"/>
      <c r="S591" s="54">
        <v>0.5</v>
      </c>
      <c r="T591" s="55"/>
      <c r="U591" s="54">
        <v>0.5</v>
      </c>
      <c r="V591" s="55"/>
      <c r="W591" s="54">
        <v>0.5</v>
      </c>
      <c r="X591" s="55"/>
      <c r="Y591" s="54">
        <v>0.5</v>
      </c>
      <c r="Z591" s="55"/>
      <c r="AA591" s="54">
        <v>0.5</v>
      </c>
      <c r="AB591" s="55"/>
      <c r="AC591" s="54">
        <v>0.5</v>
      </c>
      <c r="AD591" s="55"/>
      <c r="AE591" s="54">
        <v>0.5</v>
      </c>
      <c r="AF591" s="55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2"/>
    </row>
    <row r="592" spans="2:58" ht="10.15" customHeight="1" x14ac:dyDescent="0.25">
      <c r="B592" s="20"/>
      <c r="C592" s="1">
        <v>18</v>
      </c>
      <c r="D592" s="1">
        <v>10</v>
      </c>
      <c r="E592" s="54">
        <v>0.45</v>
      </c>
      <c r="F592" s="55"/>
      <c r="G592" s="54">
        <v>0.45</v>
      </c>
      <c r="H592" s="55"/>
      <c r="I592" s="54">
        <v>0.55000000000000004</v>
      </c>
      <c r="J592" s="55"/>
      <c r="K592" s="54">
        <v>0.45</v>
      </c>
      <c r="L592" s="55"/>
      <c r="M592" s="54">
        <v>0.5</v>
      </c>
      <c r="N592" s="55"/>
      <c r="O592" s="54">
        <v>0.5</v>
      </c>
      <c r="P592" s="55"/>
      <c r="Q592" s="54">
        <v>0.5</v>
      </c>
      <c r="R592" s="55"/>
      <c r="S592" s="54">
        <v>0.5</v>
      </c>
      <c r="T592" s="55"/>
      <c r="U592" s="54">
        <v>0.5</v>
      </c>
      <c r="V592" s="55"/>
      <c r="W592" s="54">
        <v>0.5</v>
      </c>
      <c r="X592" s="55"/>
      <c r="Y592" s="54">
        <v>0.5</v>
      </c>
      <c r="Z592" s="55"/>
      <c r="AA592" s="54">
        <v>0.5</v>
      </c>
      <c r="AB592" s="55"/>
      <c r="AC592" s="54">
        <v>0.5</v>
      </c>
      <c r="AD592" s="55"/>
      <c r="AE592" s="54">
        <v>0.5</v>
      </c>
      <c r="AF592" s="55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2"/>
    </row>
    <row r="593" spans="2:58" ht="10.15" customHeight="1" x14ac:dyDescent="0.25">
      <c r="B593" s="20"/>
      <c r="C593" s="1">
        <v>18</v>
      </c>
      <c r="D593" s="1">
        <v>9</v>
      </c>
      <c r="E593" s="54">
        <v>0.45</v>
      </c>
      <c r="F593" s="55"/>
      <c r="G593" s="54">
        <v>0.45</v>
      </c>
      <c r="H593" s="55"/>
      <c r="I593" s="54">
        <v>0.55000000000000004</v>
      </c>
      <c r="J593" s="55"/>
      <c r="K593" s="54">
        <v>0.45</v>
      </c>
      <c r="L593" s="55"/>
      <c r="M593" s="54">
        <v>0.5</v>
      </c>
      <c r="N593" s="55"/>
      <c r="O593" s="54">
        <v>0.5</v>
      </c>
      <c r="P593" s="55"/>
      <c r="Q593" s="54">
        <v>0.5</v>
      </c>
      <c r="R593" s="55"/>
      <c r="S593" s="54">
        <v>0.5</v>
      </c>
      <c r="T593" s="55"/>
      <c r="U593" s="54">
        <v>0.5</v>
      </c>
      <c r="V593" s="55"/>
      <c r="W593" s="54">
        <v>0.5</v>
      </c>
      <c r="X593" s="55"/>
      <c r="Y593" s="54">
        <v>0.5</v>
      </c>
      <c r="Z593" s="55"/>
      <c r="AA593" s="54">
        <v>0.5</v>
      </c>
      <c r="AB593" s="55"/>
      <c r="AC593" s="54">
        <v>0.5</v>
      </c>
      <c r="AD593" s="55"/>
      <c r="AE593" s="54">
        <v>0.5</v>
      </c>
      <c r="AF593" s="55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2"/>
    </row>
    <row r="594" spans="2:58" ht="10.15" customHeight="1" x14ac:dyDescent="0.25">
      <c r="B594" s="20"/>
      <c r="C594" s="1">
        <v>18</v>
      </c>
      <c r="D594" s="1">
        <v>8</v>
      </c>
      <c r="E594" s="54">
        <v>0.45</v>
      </c>
      <c r="F594" s="55"/>
      <c r="G594" s="54">
        <v>0.45</v>
      </c>
      <c r="H594" s="55"/>
      <c r="I594" s="54">
        <v>0.55000000000000004</v>
      </c>
      <c r="J594" s="55"/>
      <c r="K594" s="54">
        <v>0.45</v>
      </c>
      <c r="L594" s="55"/>
      <c r="M594" s="54">
        <v>0.5</v>
      </c>
      <c r="N594" s="55"/>
      <c r="O594" s="54">
        <v>0.5</v>
      </c>
      <c r="P594" s="55"/>
      <c r="Q594" s="54">
        <v>0.5</v>
      </c>
      <c r="R594" s="55"/>
      <c r="S594" s="54">
        <v>0.5</v>
      </c>
      <c r="T594" s="55"/>
      <c r="U594" s="54">
        <v>0.5</v>
      </c>
      <c r="V594" s="55"/>
      <c r="W594" s="54">
        <v>0.5</v>
      </c>
      <c r="X594" s="55"/>
      <c r="Y594" s="54">
        <v>0.5</v>
      </c>
      <c r="Z594" s="55"/>
      <c r="AA594" s="54">
        <v>0.5</v>
      </c>
      <c r="AB594" s="55"/>
      <c r="AC594" s="54">
        <v>0.5</v>
      </c>
      <c r="AD594" s="55"/>
      <c r="AE594" s="54">
        <v>0.5</v>
      </c>
      <c r="AF594" s="55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2"/>
    </row>
    <row r="595" spans="2:58" ht="10.15" customHeight="1" x14ac:dyDescent="0.25">
      <c r="B595" s="20"/>
      <c r="C595" s="1">
        <v>18</v>
      </c>
      <c r="D595" s="1">
        <v>7</v>
      </c>
      <c r="E595" s="54">
        <v>0.45</v>
      </c>
      <c r="F595" s="55"/>
      <c r="G595" s="54">
        <v>0.45</v>
      </c>
      <c r="H595" s="55"/>
      <c r="I595" s="54">
        <v>0.55000000000000004</v>
      </c>
      <c r="J595" s="55"/>
      <c r="K595" s="54">
        <v>0.45</v>
      </c>
      <c r="L595" s="55"/>
      <c r="M595" s="54">
        <v>0.5</v>
      </c>
      <c r="N595" s="55"/>
      <c r="O595" s="54">
        <v>0.5</v>
      </c>
      <c r="P595" s="55"/>
      <c r="Q595" s="54">
        <v>0.5</v>
      </c>
      <c r="R595" s="55"/>
      <c r="S595" s="54">
        <v>0.5</v>
      </c>
      <c r="T595" s="55"/>
      <c r="U595" s="54">
        <v>0.5</v>
      </c>
      <c r="V595" s="55"/>
      <c r="W595" s="54">
        <v>0.5</v>
      </c>
      <c r="X595" s="55"/>
      <c r="Y595" s="54">
        <v>0.5</v>
      </c>
      <c r="Z595" s="55"/>
      <c r="AA595" s="54">
        <v>0.5</v>
      </c>
      <c r="AB595" s="55"/>
      <c r="AC595" s="54">
        <v>0.5</v>
      </c>
      <c r="AD595" s="55"/>
      <c r="AE595" s="54">
        <v>0.5</v>
      </c>
      <c r="AF595" s="55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2"/>
    </row>
    <row r="596" spans="2:58" ht="10.15" customHeight="1" x14ac:dyDescent="0.25">
      <c r="B596" s="20"/>
      <c r="C596" s="1">
        <v>18</v>
      </c>
      <c r="D596" s="1">
        <v>6</v>
      </c>
      <c r="E596" s="54">
        <v>0.45</v>
      </c>
      <c r="F596" s="55"/>
      <c r="G596" s="54">
        <v>0.45</v>
      </c>
      <c r="H596" s="55"/>
      <c r="I596" s="54">
        <v>0.55000000000000004</v>
      </c>
      <c r="J596" s="55"/>
      <c r="K596" s="54">
        <v>0.45</v>
      </c>
      <c r="L596" s="55"/>
      <c r="M596" s="54">
        <v>0.5</v>
      </c>
      <c r="N596" s="55"/>
      <c r="O596" s="54">
        <v>0.5</v>
      </c>
      <c r="P596" s="55"/>
      <c r="Q596" s="54">
        <v>0.5</v>
      </c>
      <c r="R596" s="55"/>
      <c r="S596" s="54">
        <v>0.5</v>
      </c>
      <c r="T596" s="55"/>
      <c r="U596" s="54">
        <v>0.5</v>
      </c>
      <c r="V596" s="55"/>
      <c r="W596" s="54">
        <v>0.5</v>
      </c>
      <c r="X596" s="55"/>
      <c r="Y596" s="54">
        <v>0.5</v>
      </c>
      <c r="Z596" s="55"/>
      <c r="AA596" s="54">
        <v>0.5</v>
      </c>
      <c r="AB596" s="55"/>
      <c r="AC596" s="54">
        <v>0.5</v>
      </c>
      <c r="AD596" s="55"/>
      <c r="AE596" s="54">
        <v>0.5</v>
      </c>
      <c r="AF596" s="55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2"/>
    </row>
    <row r="597" spans="2:58" ht="10.15" customHeight="1" x14ac:dyDescent="0.25">
      <c r="B597" s="20"/>
      <c r="C597" s="1">
        <v>18</v>
      </c>
      <c r="D597" s="1">
        <v>5</v>
      </c>
      <c r="E597" s="54">
        <v>0.45</v>
      </c>
      <c r="F597" s="55"/>
      <c r="G597" s="54">
        <v>0.45</v>
      </c>
      <c r="H597" s="55"/>
      <c r="I597" s="54">
        <v>0.55000000000000004</v>
      </c>
      <c r="J597" s="55"/>
      <c r="K597" s="54">
        <v>0.45</v>
      </c>
      <c r="L597" s="55"/>
      <c r="M597" s="54">
        <v>0.5</v>
      </c>
      <c r="N597" s="55"/>
      <c r="O597" s="54">
        <v>0.5</v>
      </c>
      <c r="P597" s="55"/>
      <c r="Q597" s="54">
        <v>0.5</v>
      </c>
      <c r="R597" s="55"/>
      <c r="S597" s="54">
        <v>0.5</v>
      </c>
      <c r="T597" s="55"/>
      <c r="U597" s="54">
        <v>0.5</v>
      </c>
      <c r="V597" s="55"/>
      <c r="W597" s="54">
        <v>0.5</v>
      </c>
      <c r="X597" s="55"/>
      <c r="Y597" s="54">
        <v>0.5</v>
      </c>
      <c r="Z597" s="55"/>
      <c r="AA597" s="54">
        <v>0.5</v>
      </c>
      <c r="AB597" s="55"/>
      <c r="AC597" s="54">
        <v>0.5</v>
      </c>
      <c r="AD597" s="55"/>
      <c r="AE597" s="54">
        <v>0.5</v>
      </c>
      <c r="AF597" s="55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2"/>
    </row>
    <row r="598" spans="2:58" ht="10.15" customHeight="1" x14ac:dyDescent="0.25">
      <c r="B598" s="20"/>
      <c r="C598" s="1">
        <v>18</v>
      </c>
      <c r="D598" s="1">
        <v>4</v>
      </c>
      <c r="E598" s="54">
        <v>0.55000000000000004</v>
      </c>
      <c r="F598" s="55"/>
      <c r="G598" s="54">
        <v>0.5</v>
      </c>
      <c r="H598" s="55"/>
      <c r="I598" s="54">
        <v>0.5</v>
      </c>
      <c r="J598" s="55"/>
      <c r="K598" s="54">
        <v>0.5</v>
      </c>
      <c r="L598" s="55"/>
      <c r="M598" s="54">
        <v>0.5</v>
      </c>
      <c r="N598" s="55"/>
      <c r="O598" s="54">
        <v>0.5</v>
      </c>
      <c r="P598" s="55"/>
      <c r="Q598" s="54">
        <v>0.5</v>
      </c>
      <c r="R598" s="55"/>
      <c r="S598" s="54">
        <v>0.5</v>
      </c>
      <c r="T598" s="55"/>
      <c r="U598" s="54">
        <v>0.5</v>
      </c>
      <c r="V598" s="55"/>
      <c r="W598" s="54">
        <v>0.5</v>
      </c>
      <c r="X598" s="55"/>
      <c r="Y598" s="54">
        <v>0.5</v>
      </c>
      <c r="Z598" s="55"/>
      <c r="AA598" s="54">
        <v>0.5</v>
      </c>
      <c r="AB598" s="55"/>
      <c r="AC598" s="54">
        <v>0.5</v>
      </c>
      <c r="AD598" s="55"/>
      <c r="AE598" s="54">
        <v>0.5</v>
      </c>
      <c r="AF598" s="55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2"/>
    </row>
    <row r="599" spans="2:58" ht="10.15" customHeight="1" x14ac:dyDescent="0.25">
      <c r="B599" s="20"/>
      <c r="C599" s="1">
        <v>18</v>
      </c>
      <c r="D599" s="1">
        <v>3</v>
      </c>
      <c r="E599" s="54">
        <v>0.65</v>
      </c>
      <c r="F599" s="55"/>
      <c r="G599" s="54">
        <v>0.55000000000000004</v>
      </c>
      <c r="H599" s="55"/>
      <c r="I599" s="54">
        <v>0.5</v>
      </c>
      <c r="J599" s="55"/>
      <c r="K599" s="54">
        <v>0.5</v>
      </c>
      <c r="L599" s="55"/>
      <c r="M599" s="54">
        <v>0.5</v>
      </c>
      <c r="N599" s="55"/>
      <c r="O599" s="54">
        <v>0.5</v>
      </c>
      <c r="P599" s="55"/>
      <c r="Q599" s="54">
        <v>0.5</v>
      </c>
      <c r="R599" s="55"/>
      <c r="S599" s="54">
        <v>0.5</v>
      </c>
      <c r="T599" s="55"/>
      <c r="U599" s="54">
        <v>0.5</v>
      </c>
      <c r="V599" s="55"/>
      <c r="W599" s="54">
        <v>0.5</v>
      </c>
      <c r="X599" s="55"/>
      <c r="Y599" s="54">
        <v>0.5</v>
      </c>
      <c r="Z599" s="55"/>
      <c r="AA599" s="54">
        <v>0.5</v>
      </c>
      <c r="AB599" s="55"/>
      <c r="AC599" s="54">
        <v>0.5</v>
      </c>
      <c r="AD599" s="55"/>
      <c r="AE599" s="54">
        <v>0.5</v>
      </c>
      <c r="AF599" s="55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2"/>
    </row>
    <row r="600" spans="2:58" ht="10.15" customHeight="1" x14ac:dyDescent="0.25">
      <c r="B600" s="20"/>
      <c r="C600" s="1">
        <v>18</v>
      </c>
      <c r="D600" s="1">
        <v>2</v>
      </c>
      <c r="E600" s="54">
        <v>0.9</v>
      </c>
      <c r="F600" s="55"/>
      <c r="G600" s="54">
        <v>0.7</v>
      </c>
      <c r="H600" s="55"/>
      <c r="I600" s="54">
        <v>0.6</v>
      </c>
      <c r="J600" s="55"/>
      <c r="K600" s="54">
        <v>0.55000000000000004</v>
      </c>
      <c r="L600" s="55"/>
      <c r="M600" s="54">
        <v>0.55000000000000004</v>
      </c>
      <c r="N600" s="55"/>
      <c r="O600" s="54">
        <v>0.55000000000000004</v>
      </c>
      <c r="P600" s="55"/>
      <c r="Q600" s="54">
        <v>0.55000000000000004</v>
      </c>
      <c r="R600" s="55"/>
      <c r="S600" s="54">
        <v>0.5</v>
      </c>
      <c r="T600" s="55"/>
      <c r="U600" s="54">
        <v>0.5</v>
      </c>
      <c r="V600" s="55"/>
      <c r="W600" s="54">
        <v>0.5</v>
      </c>
      <c r="X600" s="55"/>
      <c r="Y600" s="54">
        <v>0.5</v>
      </c>
      <c r="Z600" s="55"/>
      <c r="AA600" s="54">
        <v>0.5</v>
      </c>
      <c r="AB600" s="55"/>
      <c r="AC600" s="54">
        <v>0.5</v>
      </c>
      <c r="AD600" s="55"/>
      <c r="AE600" s="54">
        <v>0.5</v>
      </c>
      <c r="AF600" s="55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2"/>
    </row>
    <row r="601" spans="2:58" ht="10.15" customHeight="1" x14ac:dyDescent="0.25">
      <c r="B601" s="20"/>
      <c r="C601" s="1">
        <v>18</v>
      </c>
      <c r="D601" s="1">
        <v>1</v>
      </c>
      <c r="E601" s="54">
        <v>1.35</v>
      </c>
      <c r="F601" s="55"/>
      <c r="G601" s="54">
        <v>1.05</v>
      </c>
      <c r="H601" s="55"/>
      <c r="I601" s="54">
        <v>0.9</v>
      </c>
      <c r="J601" s="55"/>
      <c r="K601" s="54">
        <v>0.8</v>
      </c>
      <c r="L601" s="55"/>
      <c r="M601" s="54">
        <v>0.75</v>
      </c>
      <c r="N601" s="55"/>
      <c r="O601" s="54">
        <v>0.7</v>
      </c>
      <c r="P601" s="55"/>
      <c r="Q601" s="54">
        <v>0.7</v>
      </c>
      <c r="R601" s="55"/>
      <c r="S601" s="54">
        <v>0.7</v>
      </c>
      <c r="T601" s="55"/>
      <c r="U601" s="54">
        <v>0.65</v>
      </c>
      <c r="V601" s="55"/>
      <c r="W601" s="54">
        <v>0.65</v>
      </c>
      <c r="X601" s="55"/>
      <c r="Y601" s="54">
        <v>0.6</v>
      </c>
      <c r="Z601" s="55"/>
      <c r="AA601" s="54">
        <v>0.55000000000000004</v>
      </c>
      <c r="AB601" s="55"/>
      <c r="AC601" s="54">
        <v>0.55000000000000004</v>
      </c>
      <c r="AD601" s="55"/>
      <c r="AE601" s="54">
        <v>0.55000000000000004</v>
      </c>
      <c r="AF601" s="55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2"/>
    </row>
    <row r="602" spans="2:58" ht="10.15" customHeight="1" x14ac:dyDescent="0.25">
      <c r="B602" s="20"/>
      <c r="C602" s="1">
        <v>19</v>
      </c>
      <c r="D602" s="1">
        <v>19</v>
      </c>
      <c r="E602" s="54">
        <v>-0.3</v>
      </c>
      <c r="F602" s="55"/>
      <c r="G602" s="54">
        <v>0</v>
      </c>
      <c r="H602" s="55"/>
      <c r="I602" s="54">
        <v>0.15</v>
      </c>
      <c r="J602" s="55"/>
      <c r="K602" s="54">
        <v>0.2</v>
      </c>
      <c r="L602" s="55"/>
      <c r="M602" s="54">
        <v>0.25</v>
      </c>
      <c r="N602" s="55"/>
      <c r="O602" s="54">
        <v>0.3</v>
      </c>
      <c r="P602" s="55"/>
      <c r="Q602" s="54">
        <v>0.3</v>
      </c>
      <c r="R602" s="55"/>
      <c r="S602" s="54">
        <v>0.3</v>
      </c>
      <c r="T602" s="55"/>
      <c r="U602" s="54">
        <v>0.35</v>
      </c>
      <c r="V602" s="55"/>
      <c r="W602" s="54">
        <v>0.35</v>
      </c>
      <c r="X602" s="55"/>
      <c r="Y602" s="54">
        <v>0.4</v>
      </c>
      <c r="Z602" s="55"/>
      <c r="AA602" s="54">
        <v>0.45</v>
      </c>
      <c r="AB602" s="55"/>
      <c r="AC602" s="54">
        <v>0.45</v>
      </c>
      <c r="AD602" s="55"/>
      <c r="AE602" s="54">
        <v>0.45</v>
      </c>
      <c r="AF602" s="55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2"/>
    </row>
    <row r="603" spans="2:58" ht="10.15" customHeight="1" x14ac:dyDescent="0.25">
      <c r="B603" s="20"/>
      <c r="C603" s="1">
        <v>19</v>
      </c>
      <c r="D603" s="1">
        <v>18</v>
      </c>
      <c r="E603" s="54">
        <v>-0.1</v>
      </c>
      <c r="F603" s="55"/>
      <c r="G603" s="54">
        <v>0.2</v>
      </c>
      <c r="H603" s="55"/>
      <c r="I603" s="54">
        <v>0.25</v>
      </c>
      <c r="J603" s="55"/>
      <c r="K603" s="54">
        <v>0.3</v>
      </c>
      <c r="L603" s="55"/>
      <c r="M603" s="54">
        <v>0.35</v>
      </c>
      <c r="N603" s="55"/>
      <c r="O603" s="54">
        <v>0.4</v>
      </c>
      <c r="P603" s="55"/>
      <c r="Q603" s="54">
        <v>0.4</v>
      </c>
      <c r="R603" s="55"/>
      <c r="S603" s="54">
        <v>0.4</v>
      </c>
      <c r="T603" s="55"/>
      <c r="U603" s="54">
        <v>0.4</v>
      </c>
      <c r="V603" s="55"/>
      <c r="W603" s="54">
        <v>0.4</v>
      </c>
      <c r="X603" s="55"/>
      <c r="Y603" s="54">
        <v>0.45</v>
      </c>
      <c r="Z603" s="55"/>
      <c r="AA603" s="54">
        <v>0.45</v>
      </c>
      <c r="AB603" s="55"/>
      <c r="AC603" s="54">
        <v>0.45</v>
      </c>
      <c r="AD603" s="55"/>
      <c r="AE603" s="54">
        <v>0.5</v>
      </c>
      <c r="AF603" s="55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2"/>
    </row>
    <row r="604" spans="2:58" ht="10.15" customHeight="1" x14ac:dyDescent="0.25">
      <c r="B604" s="20"/>
      <c r="C604" s="1">
        <v>19</v>
      </c>
      <c r="D604" s="1">
        <v>17</v>
      </c>
      <c r="E604" s="54">
        <v>0.05</v>
      </c>
      <c r="F604" s="55"/>
      <c r="G604" s="54">
        <v>0.25</v>
      </c>
      <c r="H604" s="55"/>
      <c r="I604" s="54">
        <v>0.35</v>
      </c>
      <c r="J604" s="55"/>
      <c r="K604" s="54">
        <v>0.4</v>
      </c>
      <c r="L604" s="55"/>
      <c r="M604" s="54">
        <v>0.4</v>
      </c>
      <c r="N604" s="55"/>
      <c r="O604" s="54">
        <v>0.4</v>
      </c>
      <c r="P604" s="55"/>
      <c r="Q604" s="54">
        <v>0.45</v>
      </c>
      <c r="R604" s="55"/>
      <c r="S604" s="54">
        <v>0.45</v>
      </c>
      <c r="T604" s="55"/>
      <c r="U604" s="54">
        <v>0.45</v>
      </c>
      <c r="V604" s="55"/>
      <c r="W604" s="54">
        <v>0.45</v>
      </c>
      <c r="X604" s="55"/>
      <c r="Y604" s="54">
        <v>0.45</v>
      </c>
      <c r="Z604" s="55"/>
      <c r="AA604" s="54">
        <v>0.5</v>
      </c>
      <c r="AB604" s="55"/>
      <c r="AC604" s="54">
        <v>0.5</v>
      </c>
      <c r="AD604" s="55"/>
      <c r="AE604" s="54">
        <v>0.5</v>
      </c>
      <c r="AF604" s="55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2"/>
    </row>
    <row r="605" spans="2:58" ht="10.15" customHeight="1" x14ac:dyDescent="0.25">
      <c r="B605" s="20"/>
      <c r="C605" s="1">
        <v>19</v>
      </c>
      <c r="D605" s="1">
        <v>16</v>
      </c>
      <c r="E605" s="54">
        <v>0.15</v>
      </c>
      <c r="F605" s="55"/>
      <c r="G605" s="54">
        <v>0.3</v>
      </c>
      <c r="H605" s="55"/>
      <c r="I605" s="54">
        <v>0.4</v>
      </c>
      <c r="J605" s="55"/>
      <c r="K605" s="54">
        <v>0.4</v>
      </c>
      <c r="L605" s="55"/>
      <c r="M605" s="54">
        <v>0.45</v>
      </c>
      <c r="N605" s="55"/>
      <c r="O605" s="54">
        <v>0.45</v>
      </c>
      <c r="P605" s="55"/>
      <c r="Q605" s="54">
        <v>0.45</v>
      </c>
      <c r="R605" s="55"/>
      <c r="S605" s="54">
        <v>0.45</v>
      </c>
      <c r="T605" s="55"/>
      <c r="U605" s="54">
        <v>0.45</v>
      </c>
      <c r="V605" s="55"/>
      <c r="W605" s="54">
        <v>0.45</v>
      </c>
      <c r="X605" s="55"/>
      <c r="Y605" s="54">
        <v>0.45</v>
      </c>
      <c r="Z605" s="55"/>
      <c r="AA605" s="54">
        <v>0.5</v>
      </c>
      <c r="AB605" s="55"/>
      <c r="AC605" s="54">
        <v>0.5</v>
      </c>
      <c r="AD605" s="55"/>
      <c r="AE605" s="54">
        <v>0.5</v>
      </c>
      <c r="AF605" s="55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2"/>
    </row>
    <row r="606" spans="2:58" ht="10.15" customHeight="1" x14ac:dyDescent="0.25">
      <c r="B606" s="20"/>
      <c r="C606" s="1">
        <v>19</v>
      </c>
      <c r="D606" s="1">
        <v>15</v>
      </c>
      <c r="E606" s="54">
        <v>0.25</v>
      </c>
      <c r="F606" s="55"/>
      <c r="G606" s="54">
        <v>0.35</v>
      </c>
      <c r="H606" s="55"/>
      <c r="I606" s="54">
        <v>0.5</v>
      </c>
      <c r="J606" s="55"/>
      <c r="K606" s="54">
        <v>0.45</v>
      </c>
      <c r="L606" s="55"/>
      <c r="M606" s="54">
        <v>0.45</v>
      </c>
      <c r="N606" s="55"/>
      <c r="O606" s="54">
        <v>0.45</v>
      </c>
      <c r="P606" s="55"/>
      <c r="Q606" s="54">
        <v>0.45</v>
      </c>
      <c r="R606" s="55"/>
      <c r="S606" s="54">
        <v>0.45</v>
      </c>
      <c r="T606" s="55"/>
      <c r="U606" s="54">
        <v>0.45</v>
      </c>
      <c r="V606" s="55"/>
      <c r="W606" s="54">
        <v>0.45</v>
      </c>
      <c r="X606" s="55"/>
      <c r="Y606" s="54">
        <v>0.5</v>
      </c>
      <c r="Z606" s="55"/>
      <c r="AA606" s="54">
        <v>0.5</v>
      </c>
      <c r="AB606" s="55"/>
      <c r="AC606" s="54">
        <v>0.5</v>
      </c>
      <c r="AD606" s="55"/>
      <c r="AE606" s="54">
        <v>0.5</v>
      </c>
      <c r="AF606" s="55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2"/>
    </row>
    <row r="607" spans="2:58" ht="10.15" customHeight="1" x14ac:dyDescent="0.25">
      <c r="B607" s="20"/>
      <c r="C607" s="1">
        <v>19</v>
      </c>
      <c r="D607" s="1">
        <v>14</v>
      </c>
      <c r="E607" s="54">
        <v>0.3</v>
      </c>
      <c r="F607" s="55"/>
      <c r="G607" s="54">
        <v>0.4</v>
      </c>
      <c r="H607" s="55"/>
      <c r="I607" s="54">
        <v>0.5</v>
      </c>
      <c r="J607" s="55"/>
      <c r="K607" s="54">
        <v>0.45</v>
      </c>
      <c r="L607" s="55"/>
      <c r="M607" s="54">
        <v>0.45</v>
      </c>
      <c r="N607" s="55"/>
      <c r="O607" s="54">
        <v>0.45</v>
      </c>
      <c r="P607" s="55"/>
      <c r="Q607" s="54">
        <v>0.45</v>
      </c>
      <c r="R607" s="55"/>
      <c r="S607" s="54">
        <v>0.5</v>
      </c>
      <c r="T607" s="55"/>
      <c r="U607" s="54">
        <v>0.5</v>
      </c>
      <c r="V607" s="55"/>
      <c r="W607" s="54">
        <v>0.5</v>
      </c>
      <c r="X607" s="55"/>
      <c r="Y607" s="54">
        <v>0.5</v>
      </c>
      <c r="Z607" s="55"/>
      <c r="AA607" s="54">
        <v>0.5</v>
      </c>
      <c r="AB607" s="55"/>
      <c r="AC607" s="54">
        <v>0.5</v>
      </c>
      <c r="AD607" s="55"/>
      <c r="AE607" s="54">
        <v>0.5</v>
      </c>
      <c r="AF607" s="55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2"/>
    </row>
    <row r="608" spans="2:58" ht="10.15" customHeight="1" x14ac:dyDescent="0.25">
      <c r="B608" s="20"/>
      <c r="C608" s="1">
        <v>19</v>
      </c>
      <c r="D608" s="1">
        <v>13</v>
      </c>
      <c r="E608" s="54">
        <v>0.35</v>
      </c>
      <c r="F608" s="55"/>
      <c r="G608" s="54">
        <v>0.4</v>
      </c>
      <c r="H608" s="55"/>
      <c r="I608" s="54">
        <v>0.55000000000000004</v>
      </c>
      <c r="J608" s="55"/>
      <c r="K608" s="54">
        <v>0.45</v>
      </c>
      <c r="L608" s="55"/>
      <c r="M608" s="54">
        <v>0.45</v>
      </c>
      <c r="N608" s="55"/>
      <c r="O608" s="54">
        <v>0.45</v>
      </c>
      <c r="P608" s="55"/>
      <c r="Q608" s="54">
        <v>0.5</v>
      </c>
      <c r="R608" s="55"/>
      <c r="S608" s="54">
        <v>0.5</v>
      </c>
      <c r="T608" s="55"/>
      <c r="U608" s="54">
        <v>0.5</v>
      </c>
      <c r="V608" s="55"/>
      <c r="W608" s="54">
        <v>0.5</v>
      </c>
      <c r="X608" s="55"/>
      <c r="Y608" s="54">
        <v>0.5</v>
      </c>
      <c r="Z608" s="55"/>
      <c r="AA608" s="54">
        <v>0.5</v>
      </c>
      <c r="AB608" s="55"/>
      <c r="AC608" s="54">
        <v>0.5</v>
      </c>
      <c r="AD608" s="55"/>
      <c r="AE608" s="54">
        <v>0.5</v>
      </c>
      <c r="AF608" s="55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2"/>
    </row>
    <row r="609" spans="2:58" ht="10.15" customHeight="1" x14ac:dyDescent="0.25">
      <c r="B609" s="20"/>
      <c r="C609" s="1">
        <v>19</v>
      </c>
      <c r="D609" s="1">
        <v>12</v>
      </c>
      <c r="E609" s="54">
        <v>0.35</v>
      </c>
      <c r="F609" s="55"/>
      <c r="G609" s="54">
        <v>0.45</v>
      </c>
      <c r="H609" s="55"/>
      <c r="I609" s="54">
        <v>0.55000000000000004</v>
      </c>
      <c r="J609" s="55"/>
      <c r="K609" s="54">
        <v>0.45</v>
      </c>
      <c r="L609" s="55"/>
      <c r="M609" s="54">
        <v>0.5</v>
      </c>
      <c r="N609" s="55"/>
      <c r="O609" s="54">
        <v>0.5</v>
      </c>
      <c r="P609" s="55"/>
      <c r="Q609" s="54">
        <v>0.5</v>
      </c>
      <c r="R609" s="55"/>
      <c r="S609" s="54">
        <v>0.5</v>
      </c>
      <c r="T609" s="55"/>
      <c r="U609" s="54">
        <v>0.5</v>
      </c>
      <c r="V609" s="55"/>
      <c r="W609" s="54">
        <v>0.5</v>
      </c>
      <c r="X609" s="55"/>
      <c r="Y609" s="54">
        <v>0.5</v>
      </c>
      <c r="Z609" s="55"/>
      <c r="AA609" s="54">
        <v>0.5</v>
      </c>
      <c r="AB609" s="55"/>
      <c r="AC609" s="54">
        <v>0.5</v>
      </c>
      <c r="AD609" s="55"/>
      <c r="AE609" s="54">
        <v>0.5</v>
      </c>
      <c r="AF609" s="55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2"/>
    </row>
    <row r="610" spans="2:58" ht="10.15" customHeight="1" x14ac:dyDescent="0.25">
      <c r="B610" s="20"/>
      <c r="C610" s="1">
        <v>19</v>
      </c>
      <c r="D610" s="1">
        <v>11</v>
      </c>
      <c r="E610" s="54">
        <v>0.45</v>
      </c>
      <c r="F610" s="55"/>
      <c r="G610" s="54">
        <v>0.45</v>
      </c>
      <c r="H610" s="55"/>
      <c r="I610" s="54">
        <v>0.55000000000000004</v>
      </c>
      <c r="J610" s="55"/>
      <c r="K610" s="54">
        <v>0.45</v>
      </c>
      <c r="L610" s="55"/>
      <c r="M610" s="54">
        <v>0.5</v>
      </c>
      <c r="N610" s="55"/>
      <c r="O610" s="54">
        <v>0.5</v>
      </c>
      <c r="P610" s="55"/>
      <c r="Q610" s="54">
        <v>0.5</v>
      </c>
      <c r="R610" s="55"/>
      <c r="S610" s="54">
        <v>0.5</v>
      </c>
      <c r="T610" s="55"/>
      <c r="U610" s="54">
        <v>0.5</v>
      </c>
      <c r="V610" s="55"/>
      <c r="W610" s="54">
        <v>0.5</v>
      </c>
      <c r="X610" s="55"/>
      <c r="Y610" s="54">
        <v>0.5</v>
      </c>
      <c r="Z610" s="55"/>
      <c r="AA610" s="54">
        <v>0.5</v>
      </c>
      <c r="AB610" s="55"/>
      <c r="AC610" s="54">
        <v>0.5</v>
      </c>
      <c r="AD610" s="55"/>
      <c r="AE610" s="54">
        <v>0.5</v>
      </c>
      <c r="AF610" s="55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2"/>
    </row>
    <row r="611" spans="2:58" ht="10.15" customHeight="1" x14ac:dyDescent="0.25">
      <c r="B611" s="20"/>
      <c r="C611" s="1">
        <v>19</v>
      </c>
      <c r="D611" s="1">
        <v>10</v>
      </c>
      <c r="E611" s="54">
        <v>0.45</v>
      </c>
      <c r="F611" s="55"/>
      <c r="G611" s="54">
        <v>0.45</v>
      </c>
      <c r="H611" s="55"/>
      <c r="I611" s="54">
        <v>0.55000000000000004</v>
      </c>
      <c r="J611" s="55"/>
      <c r="K611" s="54">
        <v>0.45</v>
      </c>
      <c r="L611" s="55"/>
      <c r="M611" s="54">
        <v>0.5</v>
      </c>
      <c r="N611" s="55"/>
      <c r="O611" s="54">
        <v>0.5</v>
      </c>
      <c r="P611" s="55"/>
      <c r="Q611" s="54">
        <v>0.5</v>
      </c>
      <c r="R611" s="55"/>
      <c r="S611" s="54">
        <v>0.5</v>
      </c>
      <c r="T611" s="55"/>
      <c r="U611" s="54">
        <v>0.5</v>
      </c>
      <c r="V611" s="55"/>
      <c r="W611" s="54">
        <v>0.5</v>
      </c>
      <c r="X611" s="55"/>
      <c r="Y611" s="54">
        <v>0.5</v>
      </c>
      <c r="Z611" s="55"/>
      <c r="AA611" s="54">
        <v>0.5</v>
      </c>
      <c r="AB611" s="55"/>
      <c r="AC611" s="54">
        <v>0.5</v>
      </c>
      <c r="AD611" s="55"/>
      <c r="AE611" s="54">
        <v>0.5</v>
      </c>
      <c r="AF611" s="55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2"/>
    </row>
    <row r="612" spans="2:58" ht="10.15" customHeight="1" x14ac:dyDescent="0.25">
      <c r="B612" s="20"/>
      <c r="C612" s="1">
        <v>19</v>
      </c>
      <c r="D612" s="1">
        <v>9</v>
      </c>
      <c r="E612" s="54">
        <v>0.45</v>
      </c>
      <c r="F612" s="55"/>
      <c r="G612" s="54">
        <v>0.45</v>
      </c>
      <c r="H612" s="55"/>
      <c r="I612" s="54">
        <v>0.55000000000000004</v>
      </c>
      <c r="J612" s="55"/>
      <c r="K612" s="54">
        <v>0.45</v>
      </c>
      <c r="L612" s="55"/>
      <c r="M612" s="54">
        <v>0.5</v>
      </c>
      <c r="N612" s="55"/>
      <c r="O612" s="54">
        <v>0.5</v>
      </c>
      <c r="P612" s="55"/>
      <c r="Q612" s="54">
        <v>0.5</v>
      </c>
      <c r="R612" s="55"/>
      <c r="S612" s="54">
        <v>0.5</v>
      </c>
      <c r="T612" s="55"/>
      <c r="U612" s="54">
        <v>0.5</v>
      </c>
      <c r="V612" s="55"/>
      <c r="W612" s="54">
        <v>0.5</v>
      </c>
      <c r="X612" s="55"/>
      <c r="Y612" s="54">
        <v>0.5</v>
      </c>
      <c r="Z612" s="55"/>
      <c r="AA612" s="54">
        <v>0.5</v>
      </c>
      <c r="AB612" s="55"/>
      <c r="AC612" s="54">
        <v>0.5</v>
      </c>
      <c r="AD612" s="55"/>
      <c r="AE612" s="54">
        <v>0.5</v>
      </c>
      <c r="AF612" s="55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2"/>
    </row>
    <row r="613" spans="2:58" ht="10.15" customHeight="1" x14ac:dyDescent="0.25">
      <c r="B613" s="20"/>
      <c r="C613" s="1">
        <v>19</v>
      </c>
      <c r="D613" s="1">
        <v>8</v>
      </c>
      <c r="E613" s="54">
        <v>0.45</v>
      </c>
      <c r="F613" s="55"/>
      <c r="G613" s="54">
        <v>0.45</v>
      </c>
      <c r="H613" s="55"/>
      <c r="I613" s="54">
        <v>0.55000000000000004</v>
      </c>
      <c r="J613" s="55"/>
      <c r="K613" s="54">
        <v>0.45</v>
      </c>
      <c r="L613" s="55"/>
      <c r="M613" s="54">
        <v>0.5</v>
      </c>
      <c r="N613" s="55"/>
      <c r="O613" s="54">
        <v>0.5</v>
      </c>
      <c r="P613" s="55"/>
      <c r="Q613" s="54">
        <v>0.5</v>
      </c>
      <c r="R613" s="55"/>
      <c r="S613" s="54">
        <v>0.5</v>
      </c>
      <c r="T613" s="55"/>
      <c r="U613" s="54">
        <v>0.5</v>
      </c>
      <c r="V613" s="55"/>
      <c r="W613" s="54">
        <v>0.5</v>
      </c>
      <c r="X613" s="55"/>
      <c r="Y613" s="54">
        <v>0.5</v>
      </c>
      <c r="Z613" s="55"/>
      <c r="AA613" s="54">
        <v>0.5</v>
      </c>
      <c r="AB613" s="55"/>
      <c r="AC613" s="54">
        <v>0.5</v>
      </c>
      <c r="AD613" s="55"/>
      <c r="AE613" s="54">
        <v>0.5</v>
      </c>
      <c r="AF613" s="55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2"/>
    </row>
    <row r="614" spans="2:58" ht="10.15" customHeight="1" x14ac:dyDescent="0.25">
      <c r="B614" s="20"/>
      <c r="C614" s="1">
        <v>19</v>
      </c>
      <c r="D614" s="1">
        <v>7</v>
      </c>
      <c r="E614" s="54">
        <v>0.45</v>
      </c>
      <c r="F614" s="55"/>
      <c r="G614" s="54">
        <v>0.45</v>
      </c>
      <c r="H614" s="55"/>
      <c r="I614" s="54">
        <v>0.55000000000000004</v>
      </c>
      <c r="J614" s="55"/>
      <c r="K614" s="54">
        <v>0.45</v>
      </c>
      <c r="L614" s="55"/>
      <c r="M614" s="54">
        <v>0.5</v>
      </c>
      <c r="N614" s="55"/>
      <c r="O614" s="54">
        <v>0.5</v>
      </c>
      <c r="P614" s="55"/>
      <c r="Q614" s="54">
        <v>0.5</v>
      </c>
      <c r="R614" s="55"/>
      <c r="S614" s="54">
        <v>0.5</v>
      </c>
      <c r="T614" s="55"/>
      <c r="U614" s="54">
        <v>0.5</v>
      </c>
      <c r="V614" s="55"/>
      <c r="W614" s="54">
        <v>0.5</v>
      </c>
      <c r="X614" s="55"/>
      <c r="Y614" s="54">
        <v>0.5</v>
      </c>
      <c r="Z614" s="55"/>
      <c r="AA614" s="54">
        <v>0.5</v>
      </c>
      <c r="AB614" s="55"/>
      <c r="AC614" s="54">
        <v>0.5</v>
      </c>
      <c r="AD614" s="55"/>
      <c r="AE614" s="54">
        <v>0.5</v>
      </c>
      <c r="AF614" s="55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2"/>
    </row>
    <row r="615" spans="2:58" ht="10.15" customHeight="1" x14ac:dyDescent="0.25">
      <c r="B615" s="20"/>
      <c r="C615" s="1">
        <v>19</v>
      </c>
      <c r="D615" s="1">
        <v>6</v>
      </c>
      <c r="E615" s="54">
        <v>0.45</v>
      </c>
      <c r="F615" s="55"/>
      <c r="G615" s="54">
        <v>0.45</v>
      </c>
      <c r="H615" s="55"/>
      <c r="I615" s="54">
        <v>0.55000000000000004</v>
      </c>
      <c r="J615" s="55"/>
      <c r="K615" s="54">
        <v>0.45</v>
      </c>
      <c r="L615" s="55"/>
      <c r="M615" s="54">
        <v>0.5</v>
      </c>
      <c r="N615" s="55"/>
      <c r="O615" s="54">
        <v>0.5</v>
      </c>
      <c r="P615" s="55"/>
      <c r="Q615" s="54">
        <v>0.5</v>
      </c>
      <c r="R615" s="55"/>
      <c r="S615" s="54">
        <v>0.5</v>
      </c>
      <c r="T615" s="55"/>
      <c r="U615" s="54">
        <v>0.5</v>
      </c>
      <c r="V615" s="55"/>
      <c r="W615" s="54">
        <v>0.5</v>
      </c>
      <c r="X615" s="55"/>
      <c r="Y615" s="54">
        <v>0.5</v>
      </c>
      <c r="Z615" s="55"/>
      <c r="AA615" s="54">
        <v>0.5</v>
      </c>
      <c r="AB615" s="55"/>
      <c r="AC615" s="54">
        <v>0.5</v>
      </c>
      <c r="AD615" s="55"/>
      <c r="AE615" s="54">
        <v>0.5</v>
      </c>
      <c r="AF615" s="55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2"/>
    </row>
    <row r="616" spans="2:58" ht="10.15" customHeight="1" x14ac:dyDescent="0.25">
      <c r="B616" s="20"/>
      <c r="C616" s="1">
        <v>19</v>
      </c>
      <c r="D616" s="1">
        <v>5</v>
      </c>
      <c r="E616" s="54">
        <v>0.45</v>
      </c>
      <c r="F616" s="55"/>
      <c r="G616" s="54">
        <v>0.45</v>
      </c>
      <c r="H616" s="55"/>
      <c r="I616" s="54">
        <v>0.55000000000000004</v>
      </c>
      <c r="J616" s="55"/>
      <c r="K616" s="54">
        <v>0.45</v>
      </c>
      <c r="L616" s="55"/>
      <c r="M616" s="54">
        <v>0.5</v>
      </c>
      <c r="N616" s="55"/>
      <c r="O616" s="54">
        <v>0.5</v>
      </c>
      <c r="P616" s="55"/>
      <c r="Q616" s="54">
        <v>0.5</v>
      </c>
      <c r="R616" s="55"/>
      <c r="S616" s="54">
        <v>0.5</v>
      </c>
      <c r="T616" s="55"/>
      <c r="U616" s="54">
        <v>0.5</v>
      </c>
      <c r="V616" s="55"/>
      <c r="W616" s="54">
        <v>0.5</v>
      </c>
      <c r="X616" s="55"/>
      <c r="Y616" s="54">
        <v>0.5</v>
      </c>
      <c r="Z616" s="55"/>
      <c r="AA616" s="54">
        <v>0.5</v>
      </c>
      <c r="AB616" s="55"/>
      <c r="AC616" s="54">
        <v>0.5</v>
      </c>
      <c r="AD616" s="55"/>
      <c r="AE616" s="54">
        <v>0.5</v>
      </c>
      <c r="AF616" s="55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2"/>
    </row>
    <row r="617" spans="2:58" ht="10.15" customHeight="1" x14ac:dyDescent="0.25">
      <c r="B617" s="20"/>
      <c r="C617" s="1">
        <v>19</v>
      </c>
      <c r="D617" s="1">
        <v>4</v>
      </c>
      <c r="E617" s="54">
        <v>0.55000000000000004</v>
      </c>
      <c r="F617" s="55"/>
      <c r="G617" s="54">
        <v>0.5</v>
      </c>
      <c r="H617" s="55"/>
      <c r="I617" s="54">
        <v>0.5</v>
      </c>
      <c r="J617" s="55"/>
      <c r="K617" s="54">
        <v>0.5</v>
      </c>
      <c r="L617" s="55"/>
      <c r="M617" s="54">
        <v>0.5</v>
      </c>
      <c r="N617" s="55"/>
      <c r="O617" s="54">
        <v>0.5</v>
      </c>
      <c r="P617" s="55"/>
      <c r="Q617" s="54">
        <v>0.5</v>
      </c>
      <c r="R617" s="55"/>
      <c r="S617" s="54">
        <v>0.5</v>
      </c>
      <c r="T617" s="55"/>
      <c r="U617" s="54">
        <v>0.5</v>
      </c>
      <c r="V617" s="55"/>
      <c r="W617" s="54">
        <v>0.5</v>
      </c>
      <c r="X617" s="55"/>
      <c r="Y617" s="54">
        <v>0.5</v>
      </c>
      <c r="Z617" s="55"/>
      <c r="AA617" s="54">
        <v>0.5</v>
      </c>
      <c r="AB617" s="55"/>
      <c r="AC617" s="54">
        <v>0.5</v>
      </c>
      <c r="AD617" s="55"/>
      <c r="AE617" s="54">
        <v>0.5</v>
      </c>
      <c r="AF617" s="55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2"/>
    </row>
    <row r="618" spans="2:58" ht="10.15" customHeight="1" x14ac:dyDescent="0.25">
      <c r="B618" s="20"/>
      <c r="C618" s="1">
        <v>19</v>
      </c>
      <c r="D618" s="1">
        <v>3</v>
      </c>
      <c r="E618" s="54">
        <v>0.65</v>
      </c>
      <c r="F618" s="55"/>
      <c r="G618" s="54">
        <v>0.55000000000000004</v>
      </c>
      <c r="H618" s="55"/>
      <c r="I618" s="54">
        <v>0.5</v>
      </c>
      <c r="J618" s="55"/>
      <c r="K618" s="54">
        <v>0.5</v>
      </c>
      <c r="L618" s="55"/>
      <c r="M618" s="54">
        <v>0.5</v>
      </c>
      <c r="N618" s="55"/>
      <c r="O618" s="54">
        <v>0.5</v>
      </c>
      <c r="P618" s="55"/>
      <c r="Q618" s="54">
        <v>0.5</v>
      </c>
      <c r="R618" s="55"/>
      <c r="S618" s="54">
        <v>0.5</v>
      </c>
      <c r="T618" s="55"/>
      <c r="U618" s="54">
        <v>0.5</v>
      </c>
      <c r="V618" s="55"/>
      <c r="W618" s="54">
        <v>0.5</v>
      </c>
      <c r="X618" s="55"/>
      <c r="Y618" s="54">
        <v>0.5</v>
      </c>
      <c r="Z618" s="55"/>
      <c r="AA618" s="54">
        <v>0.5</v>
      </c>
      <c r="AB618" s="55"/>
      <c r="AC618" s="54">
        <v>0.5</v>
      </c>
      <c r="AD618" s="55"/>
      <c r="AE618" s="54">
        <v>0.5</v>
      </c>
      <c r="AF618" s="55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2"/>
    </row>
    <row r="619" spans="2:58" ht="10.15" customHeight="1" x14ac:dyDescent="0.25">
      <c r="B619" s="20"/>
      <c r="C619" s="1">
        <v>19</v>
      </c>
      <c r="D619" s="1">
        <v>2</v>
      </c>
      <c r="E619" s="54">
        <v>0.9</v>
      </c>
      <c r="F619" s="55"/>
      <c r="G619" s="54">
        <v>0.7</v>
      </c>
      <c r="H619" s="55"/>
      <c r="I619" s="54">
        <v>0.6</v>
      </c>
      <c r="J619" s="55"/>
      <c r="K619" s="54">
        <v>0.55000000000000004</v>
      </c>
      <c r="L619" s="55"/>
      <c r="M619" s="54">
        <v>0.55000000000000004</v>
      </c>
      <c r="N619" s="55"/>
      <c r="O619" s="54">
        <v>0.55000000000000004</v>
      </c>
      <c r="P619" s="55"/>
      <c r="Q619" s="54">
        <v>0.55000000000000004</v>
      </c>
      <c r="R619" s="55"/>
      <c r="S619" s="54">
        <v>0.5</v>
      </c>
      <c r="T619" s="55"/>
      <c r="U619" s="54">
        <v>0.5</v>
      </c>
      <c r="V619" s="55"/>
      <c r="W619" s="54">
        <v>0.5</v>
      </c>
      <c r="X619" s="55"/>
      <c r="Y619" s="54">
        <v>0.5</v>
      </c>
      <c r="Z619" s="55"/>
      <c r="AA619" s="54">
        <v>0.5</v>
      </c>
      <c r="AB619" s="55"/>
      <c r="AC619" s="54">
        <v>0.5</v>
      </c>
      <c r="AD619" s="55"/>
      <c r="AE619" s="54">
        <v>0.5</v>
      </c>
      <c r="AF619" s="55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2"/>
    </row>
    <row r="620" spans="2:58" ht="10.15" customHeight="1" x14ac:dyDescent="0.25">
      <c r="B620" s="20"/>
      <c r="C620" s="1">
        <v>19</v>
      </c>
      <c r="D620" s="1">
        <v>1</v>
      </c>
      <c r="E620" s="54">
        <v>1.35</v>
      </c>
      <c r="F620" s="55"/>
      <c r="G620" s="54">
        <v>1.05</v>
      </c>
      <c r="H620" s="55"/>
      <c r="I620" s="54">
        <v>0.9</v>
      </c>
      <c r="J620" s="55"/>
      <c r="K620" s="54">
        <v>0.8</v>
      </c>
      <c r="L620" s="55"/>
      <c r="M620" s="54">
        <v>0.75</v>
      </c>
      <c r="N620" s="55"/>
      <c r="O620" s="54">
        <v>0.7</v>
      </c>
      <c r="P620" s="55"/>
      <c r="Q620" s="54">
        <v>0.7</v>
      </c>
      <c r="R620" s="55"/>
      <c r="S620" s="54">
        <v>0.7</v>
      </c>
      <c r="T620" s="55"/>
      <c r="U620" s="54">
        <v>0.65</v>
      </c>
      <c r="V620" s="55"/>
      <c r="W620" s="54">
        <v>0.65</v>
      </c>
      <c r="X620" s="55"/>
      <c r="Y620" s="54">
        <v>0.6</v>
      </c>
      <c r="Z620" s="55"/>
      <c r="AA620" s="54">
        <v>0.55000000000000004</v>
      </c>
      <c r="AB620" s="55"/>
      <c r="AC620" s="54">
        <v>0.55000000000000004</v>
      </c>
      <c r="AD620" s="55"/>
      <c r="AE620" s="54">
        <v>0.55000000000000004</v>
      </c>
      <c r="AF620" s="55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2"/>
    </row>
    <row r="621" spans="2:58" ht="10.15" customHeight="1" x14ac:dyDescent="0.25">
      <c r="B621" s="20"/>
      <c r="C621" s="1">
        <v>20</v>
      </c>
      <c r="D621" s="1">
        <v>20</v>
      </c>
      <c r="E621" s="54">
        <v>-0.3</v>
      </c>
      <c r="F621" s="55"/>
      <c r="G621" s="54">
        <v>0</v>
      </c>
      <c r="H621" s="55"/>
      <c r="I621" s="54">
        <v>0.15</v>
      </c>
      <c r="J621" s="55"/>
      <c r="K621" s="54">
        <v>0.2</v>
      </c>
      <c r="L621" s="55"/>
      <c r="M621" s="54">
        <v>0.25</v>
      </c>
      <c r="N621" s="55"/>
      <c r="O621" s="54">
        <v>0.3</v>
      </c>
      <c r="P621" s="55"/>
      <c r="Q621" s="54">
        <v>0.3</v>
      </c>
      <c r="R621" s="55"/>
      <c r="S621" s="54">
        <v>0.3</v>
      </c>
      <c r="T621" s="55"/>
      <c r="U621" s="54">
        <v>0.35</v>
      </c>
      <c r="V621" s="55"/>
      <c r="W621" s="54">
        <v>0.35</v>
      </c>
      <c r="X621" s="55"/>
      <c r="Y621" s="54">
        <v>0.4</v>
      </c>
      <c r="Z621" s="55"/>
      <c r="AA621" s="54">
        <v>0.45</v>
      </c>
      <c r="AB621" s="55"/>
      <c r="AC621" s="54">
        <v>0.45</v>
      </c>
      <c r="AD621" s="55"/>
      <c r="AE621" s="54">
        <v>0.45</v>
      </c>
      <c r="AF621" s="55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2"/>
    </row>
    <row r="622" spans="2:58" ht="10.15" customHeight="1" x14ac:dyDescent="0.25">
      <c r="B622" s="20"/>
      <c r="C622" s="1">
        <v>20</v>
      </c>
      <c r="D622" s="1">
        <v>19</v>
      </c>
      <c r="E622" s="54">
        <v>-0.1</v>
      </c>
      <c r="F622" s="55"/>
      <c r="G622" s="54">
        <v>0.2</v>
      </c>
      <c r="H622" s="55"/>
      <c r="I622" s="54">
        <v>0.25</v>
      </c>
      <c r="J622" s="55"/>
      <c r="K622" s="54">
        <v>0.3</v>
      </c>
      <c r="L622" s="55"/>
      <c r="M622" s="54">
        <v>0.35</v>
      </c>
      <c r="N622" s="55"/>
      <c r="O622" s="54">
        <v>0.4</v>
      </c>
      <c r="P622" s="55"/>
      <c r="Q622" s="54">
        <v>0.4</v>
      </c>
      <c r="R622" s="55"/>
      <c r="S622" s="54">
        <v>0.4</v>
      </c>
      <c r="T622" s="55"/>
      <c r="U622" s="54">
        <v>0.4</v>
      </c>
      <c r="V622" s="55"/>
      <c r="W622" s="54">
        <v>0.4</v>
      </c>
      <c r="X622" s="55"/>
      <c r="Y622" s="54">
        <v>0.45</v>
      </c>
      <c r="Z622" s="55"/>
      <c r="AA622" s="54">
        <v>0.45</v>
      </c>
      <c r="AB622" s="55"/>
      <c r="AC622" s="54">
        <v>0.45</v>
      </c>
      <c r="AD622" s="55"/>
      <c r="AE622" s="54">
        <v>0.5</v>
      </c>
      <c r="AF622" s="55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2"/>
    </row>
    <row r="623" spans="2:58" ht="10.15" customHeight="1" x14ac:dyDescent="0.25">
      <c r="B623" s="20"/>
      <c r="C623" s="1">
        <v>20</v>
      </c>
      <c r="D623" s="1">
        <v>18</v>
      </c>
      <c r="E623" s="54">
        <v>0.05</v>
      </c>
      <c r="F623" s="55"/>
      <c r="G623" s="54">
        <v>0.25</v>
      </c>
      <c r="H623" s="55"/>
      <c r="I623" s="54">
        <v>0.35</v>
      </c>
      <c r="J623" s="55"/>
      <c r="K623" s="54">
        <v>0.4</v>
      </c>
      <c r="L623" s="55"/>
      <c r="M623" s="54">
        <v>0.4</v>
      </c>
      <c r="N623" s="55"/>
      <c r="O623" s="54">
        <v>0.4</v>
      </c>
      <c r="P623" s="55"/>
      <c r="Q623" s="54">
        <v>0.45</v>
      </c>
      <c r="R623" s="55"/>
      <c r="S623" s="54">
        <v>0.45</v>
      </c>
      <c r="T623" s="55"/>
      <c r="U623" s="54">
        <v>0.45</v>
      </c>
      <c r="V623" s="55"/>
      <c r="W623" s="54">
        <v>0.45</v>
      </c>
      <c r="X623" s="55"/>
      <c r="Y623" s="54">
        <v>0.45</v>
      </c>
      <c r="Z623" s="55"/>
      <c r="AA623" s="54">
        <v>0.5</v>
      </c>
      <c r="AB623" s="55"/>
      <c r="AC623" s="54">
        <v>0.5</v>
      </c>
      <c r="AD623" s="55"/>
      <c r="AE623" s="54">
        <v>0.5</v>
      </c>
      <c r="AF623" s="55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2"/>
    </row>
    <row r="624" spans="2:58" ht="10.15" customHeight="1" x14ac:dyDescent="0.25">
      <c r="B624" s="20"/>
      <c r="C624" s="1">
        <v>20</v>
      </c>
      <c r="D624" s="1">
        <v>17</v>
      </c>
      <c r="E624" s="54">
        <v>0.15</v>
      </c>
      <c r="F624" s="55"/>
      <c r="G624" s="54">
        <v>0.3</v>
      </c>
      <c r="H624" s="55"/>
      <c r="I624" s="54">
        <v>0.4</v>
      </c>
      <c r="J624" s="55"/>
      <c r="K624" s="54">
        <v>0.4</v>
      </c>
      <c r="L624" s="55"/>
      <c r="M624" s="54">
        <v>0.45</v>
      </c>
      <c r="N624" s="55"/>
      <c r="O624" s="54">
        <v>0.45</v>
      </c>
      <c r="P624" s="55"/>
      <c r="Q624" s="54">
        <v>0.45</v>
      </c>
      <c r="R624" s="55"/>
      <c r="S624" s="54">
        <v>0.45</v>
      </c>
      <c r="T624" s="55"/>
      <c r="U624" s="54">
        <v>0.45</v>
      </c>
      <c r="V624" s="55"/>
      <c r="W624" s="54">
        <v>0.45</v>
      </c>
      <c r="X624" s="55"/>
      <c r="Y624" s="54">
        <v>0.45</v>
      </c>
      <c r="Z624" s="55"/>
      <c r="AA624" s="54">
        <v>0.5</v>
      </c>
      <c r="AB624" s="55"/>
      <c r="AC624" s="54">
        <v>0.5</v>
      </c>
      <c r="AD624" s="55"/>
      <c r="AE624" s="54">
        <v>0.5</v>
      </c>
      <c r="AF624" s="55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2"/>
    </row>
    <row r="625" spans="2:58" ht="10.15" customHeight="1" x14ac:dyDescent="0.25">
      <c r="B625" s="20"/>
      <c r="C625" s="1">
        <v>20</v>
      </c>
      <c r="D625" s="1">
        <v>16</v>
      </c>
      <c r="E625" s="54">
        <v>0.25</v>
      </c>
      <c r="F625" s="55"/>
      <c r="G625" s="54">
        <v>0.35</v>
      </c>
      <c r="H625" s="55"/>
      <c r="I625" s="54">
        <v>0.5</v>
      </c>
      <c r="J625" s="55"/>
      <c r="K625" s="54">
        <v>0.45</v>
      </c>
      <c r="L625" s="55"/>
      <c r="M625" s="54">
        <v>0.45</v>
      </c>
      <c r="N625" s="55"/>
      <c r="O625" s="54">
        <v>0.45</v>
      </c>
      <c r="P625" s="55"/>
      <c r="Q625" s="54">
        <v>0.45</v>
      </c>
      <c r="R625" s="55"/>
      <c r="S625" s="54">
        <v>0.45</v>
      </c>
      <c r="T625" s="55"/>
      <c r="U625" s="54">
        <v>0.45</v>
      </c>
      <c r="V625" s="55"/>
      <c r="W625" s="54">
        <v>0.45</v>
      </c>
      <c r="X625" s="55"/>
      <c r="Y625" s="54">
        <v>0.5</v>
      </c>
      <c r="Z625" s="55"/>
      <c r="AA625" s="54">
        <v>0.5</v>
      </c>
      <c r="AB625" s="55"/>
      <c r="AC625" s="54">
        <v>0.5</v>
      </c>
      <c r="AD625" s="55"/>
      <c r="AE625" s="54">
        <v>0.5</v>
      </c>
      <c r="AF625" s="55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2"/>
    </row>
    <row r="626" spans="2:58" ht="10.15" customHeight="1" x14ac:dyDescent="0.25">
      <c r="B626" s="20"/>
      <c r="C626" s="1">
        <v>20</v>
      </c>
      <c r="D626" s="1">
        <v>15</v>
      </c>
      <c r="E626" s="54">
        <v>0.3</v>
      </c>
      <c r="F626" s="55"/>
      <c r="G626" s="54">
        <v>0.4</v>
      </c>
      <c r="H626" s="55"/>
      <c r="I626" s="54">
        <v>0.5</v>
      </c>
      <c r="J626" s="55"/>
      <c r="K626" s="54">
        <v>0.45</v>
      </c>
      <c r="L626" s="55"/>
      <c r="M626" s="54">
        <v>0.45</v>
      </c>
      <c r="N626" s="55"/>
      <c r="O626" s="54">
        <v>0.45</v>
      </c>
      <c r="P626" s="55"/>
      <c r="Q626" s="54">
        <v>0.45</v>
      </c>
      <c r="R626" s="55"/>
      <c r="S626" s="54">
        <v>0.5</v>
      </c>
      <c r="T626" s="55"/>
      <c r="U626" s="54">
        <v>0.5</v>
      </c>
      <c r="V626" s="55"/>
      <c r="W626" s="54">
        <v>0.5</v>
      </c>
      <c r="X626" s="55"/>
      <c r="Y626" s="54">
        <v>0.5</v>
      </c>
      <c r="Z626" s="55"/>
      <c r="AA626" s="54">
        <v>0.5</v>
      </c>
      <c r="AB626" s="55"/>
      <c r="AC626" s="54">
        <v>0.5</v>
      </c>
      <c r="AD626" s="55"/>
      <c r="AE626" s="54">
        <v>0.5</v>
      </c>
      <c r="AF626" s="55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2"/>
    </row>
    <row r="627" spans="2:58" ht="10.15" customHeight="1" x14ac:dyDescent="0.25">
      <c r="B627" s="20"/>
      <c r="C627" s="1">
        <v>20</v>
      </c>
      <c r="D627" s="1">
        <v>14</v>
      </c>
      <c r="E627" s="54">
        <v>0.35</v>
      </c>
      <c r="F627" s="55"/>
      <c r="G627" s="54">
        <v>0.4</v>
      </c>
      <c r="H627" s="55"/>
      <c r="I627" s="54">
        <v>0.55000000000000004</v>
      </c>
      <c r="J627" s="55"/>
      <c r="K627" s="54">
        <v>0.45</v>
      </c>
      <c r="L627" s="55"/>
      <c r="M627" s="54">
        <v>0.45</v>
      </c>
      <c r="N627" s="55"/>
      <c r="O627" s="54">
        <v>0.45</v>
      </c>
      <c r="P627" s="55"/>
      <c r="Q627" s="54">
        <v>0.5</v>
      </c>
      <c r="R627" s="55"/>
      <c r="S627" s="54">
        <v>0.5</v>
      </c>
      <c r="T627" s="55"/>
      <c r="U627" s="54">
        <v>0.5</v>
      </c>
      <c r="V627" s="55"/>
      <c r="W627" s="54">
        <v>0.5</v>
      </c>
      <c r="X627" s="55"/>
      <c r="Y627" s="54">
        <v>0.5</v>
      </c>
      <c r="Z627" s="55"/>
      <c r="AA627" s="54">
        <v>0.5</v>
      </c>
      <c r="AB627" s="55"/>
      <c r="AC627" s="54">
        <v>0.5</v>
      </c>
      <c r="AD627" s="55"/>
      <c r="AE627" s="54">
        <v>0.5</v>
      </c>
      <c r="AF627" s="55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2"/>
    </row>
    <row r="628" spans="2:58" ht="10.15" customHeight="1" x14ac:dyDescent="0.25">
      <c r="B628" s="20"/>
      <c r="C628" s="1">
        <v>20</v>
      </c>
      <c r="D628" s="1">
        <v>13</v>
      </c>
      <c r="E628" s="54">
        <v>0.35</v>
      </c>
      <c r="F628" s="55"/>
      <c r="G628" s="54">
        <v>0.45</v>
      </c>
      <c r="H628" s="55"/>
      <c r="I628" s="54">
        <v>0.55000000000000004</v>
      </c>
      <c r="J628" s="55"/>
      <c r="K628" s="54">
        <v>0.45</v>
      </c>
      <c r="L628" s="55"/>
      <c r="M628" s="54">
        <v>0.5</v>
      </c>
      <c r="N628" s="55"/>
      <c r="O628" s="54">
        <v>0.5</v>
      </c>
      <c r="P628" s="55"/>
      <c r="Q628" s="54">
        <v>0.5</v>
      </c>
      <c r="R628" s="55"/>
      <c r="S628" s="54">
        <v>0.5</v>
      </c>
      <c r="T628" s="55"/>
      <c r="U628" s="54">
        <v>0.5</v>
      </c>
      <c r="V628" s="55"/>
      <c r="W628" s="54">
        <v>0.5</v>
      </c>
      <c r="X628" s="55"/>
      <c r="Y628" s="54">
        <v>0.5</v>
      </c>
      <c r="Z628" s="55"/>
      <c r="AA628" s="54">
        <v>0.5</v>
      </c>
      <c r="AB628" s="55"/>
      <c r="AC628" s="54">
        <v>0.5</v>
      </c>
      <c r="AD628" s="55"/>
      <c r="AE628" s="54">
        <v>0.5</v>
      </c>
      <c r="AF628" s="55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2"/>
    </row>
    <row r="629" spans="2:58" ht="10.15" customHeight="1" x14ac:dyDescent="0.25">
      <c r="B629" s="20"/>
      <c r="C629" s="1">
        <v>20</v>
      </c>
      <c r="D629" s="1">
        <v>12</v>
      </c>
      <c r="E629" s="54">
        <v>0.45</v>
      </c>
      <c r="F629" s="55"/>
      <c r="G629" s="54">
        <v>0.45</v>
      </c>
      <c r="H629" s="55"/>
      <c r="I629" s="54">
        <v>0.55000000000000004</v>
      </c>
      <c r="J629" s="55"/>
      <c r="K629" s="54">
        <v>0.45</v>
      </c>
      <c r="L629" s="55"/>
      <c r="M629" s="54">
        <v>0.5</v>
      </c>
      <c r="N629" s="55"/>
      <c r="O629" s="54">
        <v>0.5</v>
      </c>
      <c r="P629" s="55"/>
      <c r="Q629" s="54">
        <v>0.5</v>
      </c>
      <c r="R629" s="55"/>
      <c r="S629" s="54">
        <v>0.5</v>
      </c>
      <c r="T629" s="55"/>
      <c r="U629" s="54">
        <v>0.5</v>
      </c>
      <c r="V629" s="55"/>
      <c r="W629" s="54">
        <v>0.5</v>
      </c>
      <c r="X629" s="55"/>
      <c r="Y629" s="54">
        <v>0.5</v>
      </c>
      <c r="Z629" s="55"/>
      <c r="AA629" s="54">
        <v>0.5</v>
      </c>
      <c r="AB629" s="55"/>
      <c r="AC629" s="54">
        <v>0.5</v>
      </c>
      <c r="AD629" s="55"/>
      <c r="AE629" s="54">
        <v>0.5</v>
      </c>
      <c r="AF629" s="55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2"/>
    </row>
    <row r="630" spans="2:58" ht="10.15" customHeight="1" x14ac:dyDescent="0.25">
      <c r="B630" s="20"/>
      <c r="C630" s="1">
        <v>20</v>
      </c>
      <c r="D630" s="1">
        <v>11</v>
      </c>
      <c r="E630" s="54">
        <v>0.45</v>
      </c>
      <c r="F630" s="55"/>
      <c r="G630" s="54">
        <v>0.45</v>
      </c>
      <c r="H630" s="55"/>
      <c r="I630" s="54">
        <v>0.55000000000000004</v>
      </c>
      <c r="J630" s="55"/>
      <c r="K630" s="54">
        <v>0.45</v>
      </c>
      <c r="L630" s="55"/>
      <c r="M630" s="54">
        <v>0.5</v>
      </c>
      <c r="N630" s="55"/>
      <c r="O630" s="54">
        <v>0.5</v>
      </c>
      <c r="P630" s="55"/>
      <c r="Q630" s="54">
        <v>0.5</v>
      </c>
      <c r="R630" s="55"/>
      <c r="S630" s="54">
        <v>0.5</v>
      </c>
      <c r="T630" s="55"/>
      <c r="U630" s="54">
        <v>0.5</v>
      </c>
      <c r="V630" s="55"/>
      <c r="W630" s="54">
        <v>0.5</v>
      </c>
      <c r="X630" s="55"/>
      <c r="Y630" s="54">
        <v>0.5</v>
      </c>
      <c r="Z630" s="55"/>
      <c r="AA630" s="54">
        <v>0.5</v>
      </c>
      <c r="AB630" s="55"/>
      <c r="AC630" s="54">
        <v>0.5</v>
      </c>
      <c r="AD630" s="55"/>
      <c r="AE630" s="54">
        <v>0.5</v>
      </c>
      <c r="AF630" s="55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2"/>
    </row>
    <row r="631" spans="2:58" ht="10.15" customHeight="1" x14ac:dyDescent="0.25">
      <c r="B631" s="20"/>
      <c r="C631" s="1">
        <v>20</v>
      </c>
      <c r="D631" s="1">
        <v>10</v>
      </c>
      <c r="E631" s="54">
        <v>0.45</v>
      </c>
      <c r="F631" s="55"/>
      <c r="G631" s="54">
        <v>0.45</v>
      </c>
      <c r="H631" s="55"/>
      <c r="I631" s="54">
        <v>0.55000000000000004</v>
      </c>
      <c r="J631" s="55"/>
      <c r="K631" s="54">
        <v>0.45</v>
      </c>
      <c r="L631" s="55"/>
      <c r="M631" s="54">
        <v>0.5</v>
      </c>
      <c r="N631" s="55"/>
      <c r="O631" s="54">
        <v>0.5</v>
      </c>
      <c r="P631" s="55"/>
      <c r="Q631" s="54">
        <v>0.5</v>
      </c>
      <c r="R631" s="55"/>
      <c r="S631" s="54">
        <v>0.5</v>
      </c>
      <c r="T631" s="55"/>
      <c r="U631" s="54">
        <v>0.5</v>
      </c>
      <c r="V631" s="55"/>
      <c r="W631" s="54">
        <v>0.5</v>
      </c>
      <c r="X631" s="55"/>
      <c r="Y631" s="54">
        <v>0.5</v>
      </c>
      <c r="Z631" s="55"/>
      <c r="AA631" s="54">
        <v>0.5</v>
      </c>
      <c r="AB631" s="55"/>
      <c r="AC631" s="54">
        <v>0.5</v>
      </c>
      <c r="AD631" s="55"/>
      <c r="AE631" s="54">
        <v>0.5</v>
      </c>
      <c r="AF631" s="55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2"/>
    </row>
    <row r="632" spans="2:58" ht="10.15" customHeight="1" x14ac:dyDescent="0.25">
      <c r="B632" s="20"/>
      <c r="C632" s="1">
        <v>20</v>
      </c>
      <c r="D632" s="1">
        <v>9</v>
      </c>
      <c r="E632" s="54">
        <v>0.45</v>
      </c>
      <c r="F632" s="55"/>
      <c r="G632" s="54">
        <v>0.45</v>
      </c>
      <c r="H632" s="55"/>
      <c r="I632" s="54">
        <v>0.55000000000000004</v>
      </c>
      <c r="J632" s="55"/>
      <c r="K632" s="54">
        <v>0.45</v>
      </c>
      <c r="L632" s="55"/>
      <c r="M632" s="54">
        <v>0.5</v>
      </c>
      <c r="N632" s="55"/>
      <c r="O632" s="54">
        <v>0.5</v>
      </c>
      <c r="P632" s="55"/>
      <c r="Q632" s="54">
        <v>0.5</v>
      </c>
      <c r="R632" s="55"/>
      <c r="S632" s="54">
        <v>0.5</v>
      </c>
      <c r="T632" s="55"/>
      <c r="U632" s="54">
        <v>0.5</v>
      </c>
      <c r="V632" s="55"/>
      <c r="W632" s="54">
        <v>0.5</v>
      </c>
      <c r="X632" s="55"/>
      <c r="Y632" s="54">
        <v>0.5</v>
      </c>
      <c r="Z632" s="55"/>
      <c r="AA632" s="54">
        <v>0.5</v>
      </c>
      <c r="AB632" s="55"/>
      <c r="AC632" s="54">
        <v>0.5</v>
      </c>
      <c r="AD632" s="55"/>
      <c r="AE632" s="54">
        <v>0.5</v>
      </c>
      <c r="AF632" s="55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2"/>
    </row>
    <row r="633" spans="2:58" ht="10.15" customHeight="1" x14ac:dyDescent="0.25">
      <c r="B633" s="20"/>
      <c r="C633" s="1">
        <v>20</v>
      </c>
      <c r="D633" s="1">
        <v>8</v>
      </c>
      <c r="E633" s="54">
        <v>0.45</v>
      </c>
      <c r="F633" s="55"/>
      <c r="G633" s="54">
        <v>0.45</v>
      </c>
      <c r="H633" s="55"/>
      <c r="I633" s="54">
        <v>0.55000000000000004</v>
      </c>
      <c r="J633" s="55"/>
      <c r="K633" s="54">
        <v>0.45</v>
      </c>
      <c r="L633" s="55"/>
      <c r="M633" s="54">
        <v>0.5</v>
      </c>
      <c r="N633" s="55"/>
      <c r="O633" s="54">
        <v>0.5</v>
      </c>
      <c r="P633" s="55"/>
      <c r="Q633" s="54">
        <v>0.5</v>
      </c>
      <c r="R633" s="55"/>
      <c r="S633" s="54">
        <v>0.5</v>
      </c>
      <c r="T633" s="55"/>
      <c r="U633" s="54">
        <v>0.5</v>
      </c>
      <c r="V633" s="55"/>
      <c r="W633" s="54">
        <v>0.5</v>
      </c>
      <c r="X633" s="55"/>
      <c r="Y633" s="54">
        <v>0.5</v>
      </c>
      <c r="Z633" s="55"/>
      <c r="AA633" s="54">
        <v>0.5</v>
      </c>
      <c r="AB633" s="55"/>
      <c r="AC633" s="54">
        <v>0.5</v>
      </c>
      <c r="AD633" s="55"/>
      <c r="AE633" s="54">
        <v>0.5</v>
      </c>
      <c r="AF633" s="55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2"/>
    </row>
    <row r="634" spans="2:58" ht="10.15" customHeight="1" x14ac:dyDescent="0.25">
      <c r="B634" s="20"/>
      <c r="C634" s="1">
        <v>20</v>
      </c>
      <c r="D634" s="1">
        <v>7</v>
      </c>
      <c r="E634" s="54">
        <v>0.45</v>
      </c>
      <c r="F634" s="55"/>
      <c r="G634" s="54">
        <v>0.45</v>
      </c>
      <c r="H634" s="55"/>
      <c r="I634" s="54">
        <v>0.55000000000000004</v>
      </c>
      <c r="J634" s="55"/>
      <c r="K634" s="54">
        <v>0.45</v>
      </c>
      <c r="L634" s="55"/>
      <c r="M634" s="54">
        <v>0.5</v>
      </c>
      <c r="N634" s="55"/>
      <c r="O634" s="54">
        <v>0.5</v>
      </c>
      <c r="P634" s="55"/>
      <c r="Q634" s="54">
        <v>0.5</v>
      </c>
      <c r="R634" s="55"/>
      <c r="S634" s="54">
        <v>0.5</v>
      </c>
      <c r="T634" s="55"/>
      <c r="U634" s="54">
        <v>0.5</v>
      </c>
      <c r="V634" s="55"/>
      <c r="W634" s="54">
        <v>0.5</v>
      </c>
      <c r="X634" s="55"/>
      <c r="Y634" s="54">
        <v>0.5</v>
      </c>
      <c r="Z634" s="55"/>
      <c r="AA634" s="54">
        <v>0.5</v>
      </c>
      <c r="AB634" s="55"/>
      <c r="AC634" s="54">
        <v>0.5</v>
      </c>
      <c r="AD634" s="55"/>
      <c r="AE634" s="54">
        <v>0.5</v>
      </c>
      <c r="AF634" s="55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2"/>
    </row>
    <row r="635" spans="2:58" ht="10.15" customHeight="1" x14ac:dyDescent="0.25">
      <c r="B635" s="20"/>
      <c r="C635" s="1">
        <v>20</v>
      </c>
      <c r="D635" s="1">
        <v>6</v>
      </c>
      <c r="E635" s="54">
        <v>0.45</v>
      </c>
      <c r="F635" s="55"/>
      <c r="G635" s="54">
        <v>0.45</v>
      </c>
      <c r="H635" s="55"/>
      <c r="I635" s="54">
        <v>0.55000000000000004</v>
      </c>
      <c r="J635" s="55"/>
      <c r="K635" s="54">
        <v>0.45</v>
      </c>
      <c r="L635" s="55"/>
      <c r="M635" s="54">
        <v>0.5</v>
      </c>
      <c r="N635" s="55"/>
      <c r="O635" s="54">
        <v>0.5</v>
      </c>
      <c r="P635" s="55"/>
      <c r="Q635" s="54">
        <v>0.5</v>
      </c>
      <c r="R635" s="55"/>
      <c r="S635" s="54">
        <v>0.5</v>
      </c>
      <c r="T635" s="55"/>
      <c r="U635" s="54">
        <v>0.5</v>
      </c>
      <c r="V635" s="55"/>
      <c r="W635" s="54">
        <v>0.5</v>
      </c>
      <c r="X635" s="55"/>
      <c r="Y635" s="54">
        <v>0.5</v>
      </c>
      <c r="Z635" s="55"/>
      <c r="AA635" s="54">
        <v>0.5</v>
      </c>
      <c r="AB635" s="55"/>
      <c r="AC635" s="54">
        <v>0.5</v>
      </c>
      <c r="AD635" s="55"/>
      <c r="AE635" s="54">
        <v>0.5</v>
      </c>
      <c r="AF635" s="55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2"/>
    </row>
    <row r="636" spans="2:58" ht="10.15" customHeight="1" x14ac:dyDescent="0.25">
      <c r="B636" s="20"/>
      <c r="C636" s="1">
        <v>20</v>
      </c>
      <c r="D636" s="1">
        <v>5</v>
      </c>
      <c r="E636" s="54">
        <v>0.45</v>
      </c>
      <c r="F636" s="55"/>
      <c r="G636" s="54">
        <v>0.45</v>
      </c>
      <c r="H636" s="55"/>
      <c r="I636" s="54">
        <v>0.55000000000000004</v>
      </c>
      <c r="J636" s="55"/>
      <c r="K636" s="54">
        <v>0.45</v>
      </c>
      <c r="L636" s="55"/>
      <c r="M636" s="54">
        <v>0.5</v>
      </c>
      <c r="N636" s="55"/>
      <c r="O636" s="54">
        <v>0.5</v>
      </c>
      <c r="P636" s="55"/>
      <c r="Q636" s="54">
        <v>0.5</v>
      </c>
      <c r="R636" s="55"/>
      <c r="S636" s="54">
        <v>0.5</v>
      </c>
      <c r="T636" s="55"/>
      <c r="U636" s="54">
        <v>0.5</v>
      </c>
      <c r="V636" s="55"/>
      <c r="W636" s="54">
        <v>0.5</v>
      </c>
      <c r="X636" s="55"/>
      <c r="Y636" s="54">
        <v>0.5</v>
      </c>
      <c r="Z636" s="55"/>
      <c r="AA636" s="54">
        <v>0.5</v>
      </c>
      <c r="AB636" s="55"/>
      <c r="AC636" s="54">
        <v>0.5</v>
      </c>
      <c r="AD636" s="55"/>
      <c r="AE636" s="54">
        <v>0.5</v>
      </c>
      <c r="AF636" s="55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2"/>
    </row>
    <row r="637" spans="2:58" ht="10.15" customHeight="1" x14ac:dyDescent="0.25">
      <c r="B637" s="20"/>
      <c r="C637" s="1">
        <v>20</v>
      </c>
      <c r="D637" s="1">
        <v>4</v>
      </c>
      <c r="E637" s="54">
        <v>0.55000000000000004</v>
      </c>
      <c r="F637" s="55"/>
      <c r="G637" s="54">
        <v>0.5</v>
      </c>
      <c r="H637" s="55"/>
      <c r="I637" s="54">
        <v>0.5</v>
      </c>
      <c r="J637" s="55"/>
      <c r="K637" s="54">
        <v>0.5</v>
      </c>
      <c r="L637" s="55"/>
      <c r="M637" s="54">
        <v>0.5</v>
      </c>
      <c r="N637" s="55"/>
      <c r="O637" s="54">
        <v>0.5</v>
      </c>
      <c r="P637" s="55"/>
      <c r="Q637" s="54">
        <v>0.5</v>
      </c>
      <c r="R637" s="55"/>
      <c r="S637" s="54">
        <v>0.5</v>
      </c>
      <c r="T637" s="55"/>
      <c r="U637" s="54">
        <v>0.5</v>
      </c>
      <c r="V637" s="55"/>
      <c r="W637" s="54">
        <v>0.5</v>
      </c>
      <c r="X637" s="55"/>
      <c r="Y637" s="54">
        <v>0.5</v>
      </c>
      <c r="Z637" s="55"/>
      <c r="AA637" s="54">
        <v>0.5</v>
      </c>
      <c r="AB637" s="55"/>
      <c r="AC637" s="54">
        <v>0.5</v>
      </c>
      <c r="AD637" s="55"/>
      <c r="AE637" s="54">
        <v>0.5</v>
      </c>
      <c r="AF637" s="55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2"/>
    </row>
    <row r="638" spans="2:58" ht="10.15" customHeight="1" x14ac:dyDescent="0.25">
      <c r="B638" s="20"/>
      <c r="C638" s="1">
        <v>20</v>
      </c>
      <c r="D638" s="1">
        <v>3</v>
      </c>
      <c r="E638" s="54">
        <v>0.65</v>
      </c>
      <c r="F638" s="55"/>
      <c r="G638" s="54">
        <v>0.55000000000000004</v>
      </c>
      <c r="H638" s="55"/>
      <c r="I638" s="54">
        <v>0.5</v>
      </c>
      <c r="J638" s="55"/>
      <c r="K638" s="54">
        <v>0.5</v>
      </c>
      <c r="L638" s="55"/>
      <c r="M638" s="54">
        <v>0.5</v>
      </c>
      <c r="N638" s="55"/>
      <c r="O638" s="54">
        <v>0.5</v>
      </c>
      <c r="P638" s="55"/>
      <c r="Q638" s="54">
        <v>0.5</v>
      </c>
      <c r="R638" s="55"/>
      <c r="S638" s="54">
        <v>0.5</v>
      </c>
      <c r="T638" s="55"/>
      <c r="U638" s="54">
        <v>0.5</v>
      </c>
      <c r="V638" s="55"/>
      <c r="W638" s="54">
        <v>0.5</v>
      </c>
      <c r="X638" s="55"/>
      <c r="Y638" s="54">
        <v>0.5</v>
      </c>
      <c r="Z638" s="55"/>
      <c r="AA638" s="54">
        <v>0.5</v>
      </c>
      <c r="AB638" s="55"/>
      <c r="AC638" s="54">
        <v>0.5</v>
      </c>
      <c r="AD638" s="55"/>
      <c r="AE638" s="54">
        <v>0.5</v>
      </c>
      <c r="AF638" s="55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2"/>
    </row>
    <row r="639" spans="2:58" ht="10.15" customHeight="1" x14ac:dyDescent="0.25">
      <c r="B639" s="20"/>
      <c r="C639" s="1">
        <v>20</v>
      </c>
      <c r="D639" s="1">
        <v>2</v>
      </c>
      <c r="E639" s="54">
        <v>0.9</v>
      </c>
      <c r="F639" s="55"/>
      <c r="G639" s="54">
        <v>0.7</v>
      </c>
      <c r="H639" s="55"/>
      <c r="I639" s="54">
        <v>0.6</v>
      </c>
      <c r="J639" s="55"/>
      <c r="K639" s="54">
        <v>0.55000000000000004</v>
      </c>
      <c r="L639" s="55"/>
      <c r="M639" s="54">
        <v>0.55000000000000004</v>
      </c>
      <c r="N639" s="55"/>
      <c r="O639" s="54">
        <v>0.55000000000000004</v>
      </c>
      <c r="P639" s="55"/>
      <c r="Q639" s="54">
        <v>0.55000000000000004</v>
      </c>
      <c r="R639" s="55"/>
      <c r="S639" s="54">
        <v>0.5</v>
      </c>
      <c r="T639" s="55"/>
      <c r="U639" s="54">
        <v>0.5</v>
      </c>
      <c r="V639" s="55"/>
      <c r="W639" s="54">
        <v>0.5</v>
      </c>
      <c r="X639" s="55"/>
      <c r="Y639" s="54">
        <v>0.5</v>
      </c>
      <c r="Z639" s="55"/>
      <c r="AA639" s="54">
        <v>0.5</v>
      </c>
      <c r="AB639" s="55"/>
      <c r="AC639" s="54">
        <v>0.5</v>
      </c>
      <c r="AD639" s="55"/>
      <c r="AE639" s="54">
        <v>0.5</v>
      </c>
      <c r="AF639" s="55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2"/>
    </row>
    <row r="640" spans="2:58" ht="10.15" customHeight="1" x14ac:dyDescent="0.25">
      <c r="B640" s="20"/>
      <c r="C640" s="1">
        <v>20</v>
      </c>
      <c r="D640" s="1">
        <v>1</v>
      </c>
      <c r="E640" s="54">
        <v>1.35</v>
      </c>
      <c r="F640" s="55"/>
      <c r="G640" s="54">
        <v>1.05</v>
      </c>
      <c r="H640" s="55"/>
      <c r="I640" s="54">
        <v>0.9</v>
      </c>
      <c r="J640" s="55"/>
      <c r="K640" s="54">
        <v>0.8</v>
      </c>
      <c r="L640" s="55"/>
      <c r="M640" s="54">
        <v>0.75</v>
      </c>
      <c r="N640" s="55"/>
      <c r="O640" s="54">
        <v>0.7</v>
      </c>
      <c r="P640" s="55"/>
      <c r="Q640" s="54">
        <v>0.7</v>
      </c>
      <c r="R640" s="55"/>
      <c r="S640" s="54">
        <v>0.7</v>
      </c>
      <c r="T640" s="55"/>
      <c r="U640" s="54">
        <v>0.65</v>
      </c>
      <c r="V640" s="55"/>
      <c r="W640" s="54">
        <v>0.65</v>
      </c>
      <c r="X640" s="55"/>
      <c r="Y640" s="54">
        <v>0.6</v>
      </c>
      <c r="Z640" s="55"/>
      <c r="AA640" s="54">
        <v>0.55000000000000004</v>
      </c>
      <c r="AB640" s="55"/>
      <c r="AC640" s="54">
        <v>0.55000000000000004</v>
      </c>
      <c r="AD640" s="55"/>
      <c r="AE640" s="54">
        <v>0.55000000000000004</v>
      </c>
      <c r="AF640" s="55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2"/>
    </row>
    <row r="641" spans="2:58" ht="10.15" customHeight="1" x14ac:dyDescent="0.25">
      <c r="B641" s="20"/>
      <c r="C641" s="1">
        <v>21</v>
      </c>
      <c r="D641" s="1">
        <v>21</v>
      </c>
      <c r="E641" s="54">
        <v>-0.3</v>
      </c>
      <c r="F641" s="55"/>
      <c r="G641" s="54">
        <v>0</v>
      </c>
      <c r="H641" s="55"/>
      <c r="I641" s="54">
        <v>0.15</v>
      </c>
      <c r="J641" s="55"/>
      <c r="K641" s="54">
        <v>0.2</v>
      </c>
      <c r="L641" s="55"/>
      <c r="M641" s="54">
        <v>0.25</v>
      </c>
      <c r="N641" s="55"/>
      <c r="O641" s="54">
        <v>0.3</v>
      </c>
      <c r="P641" s="55"/>
      <c r="Q641" s="54">
        <v>0.3</v>
      </c>
      <c r="R641" s="55"/>
      <c r="S641" s="54">
        <v>0.3</v>
      </c>
      <c r="T641" s="55"/>
      <c r="U641" s="54">
        <v>0.35</v>
      </c>
      <c r="V641" s="55"/>
      <c r="W641" s="54">
        <v>0.35</v>
      </c>
      <c r="X641" s="55"/>
      <c r="Y641" s="54">
        <v>0.4</v>
      </c>
      <c r="Z641" s="55"/>
      <c r="AA641" s="54">
        <v>0.45</v>
      </c>
      <c r="AB641" s="55"/>
      <c r="AC641" s="54">
        <v>0.45</v>
      </c>
      <c r="AD641" s="55"/>
      <c r="AE641" s="54">
        <v>0.45</v>
      </c>
      <c r="AF641" s="55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2"/>
    </row>
    <row r="642" spans="2:58" ht="10.15" customHeight="1" x14ac:dyDescent="0.25">
      <c r="B642" s="20"/>
      <c r="C642" s="1">
        <v>21</v>
      </c>
      <c r="D642" s="1">
        <v>20</v>
      </c>
      <c r="E642" s="54">
        <v>-0.1</v>
      </c>
      <c r="F642" s="55"/>
      <c r="G642" s="54">
        <v>0.2</v>
      </c>
      <c r="H642" s="55"/>
      <c r="I642" s="54">
        <v>0.25</v>
      </c>
      <c r="J642" s="55"/>
      <c r="K642" s="54">
        <v>0.3</v>
      </c>
      <c r="L642" s="55"/>
      <c r="M642" s="54">
        <v>0.35</v>
      </c>
      <c r="N642" s="55"/>
      <c r="O642" s="54">
        <v>0.4</v>
      </c>
      <c r="P642" s="55"/>
      <c r="Q642" s="54">
        <v>0.4</v>
      </c>
      <c r="R642" s="55"/>
      <c r="S642" s="54">
        <v>0.4</v>
      </c>
      <c r="T642" s="55"/>
      <c r="U642" s="54">
        <v>0.4</v>
      </c>
      <c r="V642" s="55"/>
      <c r="W642" s="54">
        <v>0.4</v>
      </c>
      <c r="X642" s="55"/>
      <c r="Y642" s="54">
        <v>0.45</v>
      </c>
      <c r="Z642" s="55"/>
      <c r="AA642" s="54">
        <v>0.45</v>
      </c>
      <c r="AB642" s="55"/>
      <c r="AC642" s="54">
        <v>0.45</v>
      </c>
      <c r="AD642" s="55"/>
      <c r="AE642" s="54">
        <v>0.5</v>
      </c>
      <c r="AF642" s="55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2"/>
    </row>
    <row r="643" spans="2:58" ht="10.15" customHeight="1" x14ac:dyDescent="0.25">
      <c r="B643" s="20"/>
      <c r="C643" s="1">
        <v>21</v>
      </c>
      <c r="D643" s="1">
        <v>19</v>
      </c>
      <c r="E643" s="54">
        <v>0.05</v>
      </c>
      <c r="F643" s="55"/>
      <c r="G643" s="54">
        <v>0.25</v>
      </c>
      <c r="H643" s="55"/>
      <c r="I643" s="54">
        <v>0.35</v>
      </c>
      <c r="J643" s="55"/>
      <c r="K643" s="54">
        <v>0.4</v>
      </c>
      <c r="L643" s="55"/>
      <c r="M643" s="54">
        <v>0.4</v>
      </c>
      <c r="N643" s="55"/>
      <c r="O643" s="54">
        <v>0.4</v>
      </c>
      <c r="P643" s="55"/>
      <c r="Q643" s="54">
        <v>0.45</v>
      </c>
      <c r="R643" s="55"/>
      <c r="S643" s="54">
        <v>0.45</v>
      </c>
      <c r="T643" s="55"/>
      <c r="U643" s="54">
        <v>0.45</v>
      </c>
      <c r="V643" s="55"/>
      <c r="W643" s="54">
        <v>0.45</v>
      </c>
      <c r="X643" s="55"/>
      <c r="Y643" s="54">
        <v>0.45</v>
      </c>
      <c r="Z643" s="55"/>
      <c r="AA643" s="54">
        <v>0.5</v>
      </c>
      <c r="AB643" s="55"/>
      <c r="AC643" s="54">
        <v>0.5</v>
      </c>
      <c r="AD643" s="55"/>
      <c r="AE643" s="54">
        <v>0.5</v>
      </c>
      <c r="AF643" s="55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2"/>
    </row>
    <row r="644" spans="2:58" ht="10.15" customHeight="1" x14ac:dyDescent="0.25">
      <c r="B644" s="20"/>
      <c r="C644" s="1">
        <v>21</v>
      </c>
      <c r="D644" s="1">
        <v>18</v>
      </c>
      <c r="E644" s="54">
        <v>0.15</v>
      </c>
      <c r="F644" s="55"/>
      <c r="G644" s="54">
        <v>0.3</v>
      </c>
      <c r="H644" s="55"/>
      <c r="I644" s="54">
        <v>0.4</v>
      </c>
      <c r="J644" s="55"/>
      <c r="K644" s="54">
        <v>0.4</v>
      </c>
      <c r="L644" s="55"/>
      <c r="M644" s="54">
        <v>0.45</v>
      </c>
      <c r="N644" s="55"/>
      <c r="O644" s="54">
        <v>0.45</v>
      </c>
      <c r="P644" s="55"/>
      <c r="Q644" s="54">
        <v>0.45</v>
      </c>
      <c r="R644" s="55"/>
      <c r="S644" s="54">
        <v>0.45</v>
      </c>
      <c r="T644" s="55"/>
      <c r="U644" s="54">
        <v>0.45</v>
      </c>
      <c r="V644" s="55"/>
      <c r="W644" s="54">
        <v>0.45</v>
      </c>
      <c r="X644" s="55"/>
      <c r="Y644" s="54">
        <v>0.45</v>
      </c>
      <c r="Z644" s="55"/>
      <c r="AA644" s="54">
        <v>0.5</v>
      </c>
      <c r="AB644" s="55"/>
      <c r="AC644" s="54">
        <v>0.5</v>
      </c>
      <c r="AD644" s="55"/>
      <c r="AE644" s="54">
        <v>0.5</v>
      </c>
      <c r="AF644" s="55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2"/>
    </row>
    <row r="645" spans="2:58" ht="10.15" customHeight="1" x14ac:dyDescent="0.25">
      <c r="B645" s="20"/>
      <c r="C645" s="1">
        <v>21</v>
      </c>
      <c r="D645" s="1">
        <v>17</v>
      </c>
      <c r="E645" s="54">
        <v>0.25</v>
      </c>
      <c r="F645" s="55"/>
      <c r="G645" s="54">
        <v>0.35</v>
      </c>
      <c r="H645" s="55"/>
      <c r="I645" s="54">
        <v>0.5</v>
      </c>
      <c r="J645" s="55"/>
      <c r="K645" s="54">
        <v>0.45</v>
      </c>
      <c r="L645" s="55"/>
      <c r="M645" s="54">
        <v>0.45</v>
      </c>
      <c r="N645" s="55"/>
      <c r="O645" s="54">
        <v>0.45</v>
      </c>
      <c r="P645" s="55"/>
      <c r="Q645" s="54">
        <v>0.45</v>
      </c>
      <c r="R645" s="55"/>
      <c r="S645" s="54">
        <v>0.45</v>
      </c>
      <c r="T645" s="55"/>
      <c r="U645" s="54">
        <v>0.45</v>
      </c>
      <c r="V645" s="55"/>
      <c r="W645" s="54">
        <v>0.45</v>
      </c>
      <c r="X645" s="55"/>
      <c r="Y645" s="54">
        <v>0.5</v>
      </c>
      <c r="Z645" s="55"/>
      <c r="AA645" s="54">
        <v>0.5</v>
      </c>
      <c r="AB645" s="55"/>
      <c r="AC645" s="54">
        <v>0.5</v>
      </c>
      <c r="AD645" s="55"/>
      <c r="AE645" s="54">
        <v>0.5</v>
      </c>
      <c r="AF645" s="55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2"/>
    </row>
    <row r="646" spans="2:58" ht="10.15" customHeight="1" x14ac:dyDescent="0.25">
      <c r="B646" s="20"/>
      <c r="C646" s="1">
        <v>21</v>
      </c>
      <c r="D646" s="1">
        <v>16</v>
      </c>
      <c r="E646" s="54">
        <v>0.3</v>
      </c>
      <c r="F646" s="55"/>
      <c r="G646" s="54">
        <v>0.4</v>
      </c>
      <c r="H646" s="55"/>
      <c r="I646" s="54">
        <v>0.5</v>
      </c>
      <c r="J646" s="55"/>
      <c r="K646" s="54">
        <v>0.45</v>
      </c>
      <c r="L646" s="55"/>
      <c r="M646" s="54">
        <v>0.45</v>
      </c>
      <c r="N646" s="55"/>
      <c r="O646" s="54">
        <v>0.45</v>
      </c>
      <c r="P646" s="55"/>
      <c r="Q646" s="54">
        <v>0.45</v>
      </c>
      <c r="R646" s="55"/>
      <c r="S646" s="54">
        <v>0.5</v>
      </c>
      <c r="T646" s="55"/>
      <c r="U646" s="54">
        <v>0.5</v>
      </c>
      <c r="V646" s="55"/>
      <c r="W646" s="54">
        <v>0.5</v>
      </c>
      <c r="X646" s="55"/>
      <c r="Y646" s="54">
        <v>0.5</v>
      </c>
      <c r="Z646" s="55"/>
      <c r="AA646" s="54">
        <v>0.5</v>
      </c>
      <c r="AB646" s="55"/>
      <c r="AC646" s="54">
        <v>0.5</v>
      </c>
      <c r="AD646" s="55"/>
      <c r="AE646" s="54">
        <v>0.5</v>
      </c>
      <c r="AF646" s="55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2"/>
    </row>
    <row r="647" spans="2:58" ht="10.15" customHeight="1" x14ac:dyDescent="0.25">
      <c r="B647" s="20"/>
      <c r="C647" s="1">
        <v>21</v>
      </c>
      <c r="D647" s="1">
        <v>15</v>
      </c>
      <c r="E647" s="54">
        <v>0.35</v>
      </c>
      <c r="F647" s="55"/>
      <c r="G647" s="54">
        <v>0.4</v>
      </c>
      <c r="H647" s="55"/>
      <c r="I647" s="54">
        <v>0.55000000000000004</v>
      </c>
      <c r="J647" s="55"/>
      <c r="K647" s="54">
        <v>0.45</v>
      </c>
      <c r="L647" s="55"/>
      <c r="M647" s="54">
        <v>0.45</v>
      </c>
      <c r="N647" s="55"/>
      <c r="O647" s="54">
        <v>0.45</v>
      </c>
      <c r="P647" s="55"/>
      <c r="Q647" s="54">
        <v>0.5</v>
      </c>
      <c r="R647" s="55"/>
      <c r="S647" s="54">
        <v>0.5</v>
      </c>
      <c r="T647" s="55"/>
      <c r="U647" s="54">
        <v>0.5</v>
      </c>
      <c r="V647" s="55"/>
      <c r="W647" s="54">
        <v>0.5</v>
      </c>
      <c r="X647" s="55"/>
      <c r="Y647" s="54">
        <v>0.5</v>
      </c>
      <c r="Z647" s="55"/>
      <c r="AA647" s="54">
        <v>0.5</v>
      </c>
      <c r="AB647" s="55"/>
      <c r="AC647" s="54">
        <v>0.5</v>
      </c>
      <c r="AD647" s="55"/>
      <c r="AE647" s="54">
        <v>0.5</v>
      </c>
      <c r="AF647" s="55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2"/>
    </row>
    <row r="648" spans="2:58" ht="10.15" customHeight="1" x14ac:dyDescent="0.25">
      <c r="B648" s="20"/>
      <c r="C648" s="1">
        <v>21</v>
      </c>
      <c r="D648" s="1">
        <v>14</v>
      </c>
      <c r="E648" s="54">
        <v>0.35</v>
      </c>
      <c r="F648" s="55"/>
      <c r="G648" s="54">
        <v>0.45</v>
      </c>
      <c r="H648" s="55"/>
      <c r="I648" s="54">
        <v>0.55000000000000004</v>
      </c>
      <c r="J648" s="55"/>
      <c r="K648" s="54">
        <v>0.45</v>
      </c>
      <c r="L648" s="55"/>
      <c r="M648" s="54">
        <v>0.5</v>
      </c>
      <c r="N648" s="55"/>
      <c r="O648" s="54">
        <v>0.5</v>
      </c>
      <c r="P648" s="55"/>
      <c r="Q648" s="54">
        <v>0.5</v>
      </c>
      <c r="R648" s="55"/>
      <c r="S648" s="54">
        <v>0.5</v>
      </c>
      <c r="T648" s="55"/>
      <c r="U648" s="54">
        <v>0.5</v>
      </c>
      <c r="V648" s="55"/>
      <c r="W648" s="54">
        <v>0.5</v>
      </c>
      <c r="X648" s="55"/>
      <c r="Y648" s="54">
        <v>0.5</v>
      </c>
      <c r="Z648" s="55"/>
      <c r="AA648" s="54">
        <v>0.5</v>
      </c>
      <c r="AB648" s="55"/>
      <c r="AC648" s="54">
        <v>0.5</v>
      </c>
      <c r="AD648" s="55"/>
      <c r="AE648" s="54">
        <v>0.5</v>
      </c>
      <c r="AF648" s="55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2"/>
    </row>
    <row r="649" spans="2:58" ht="10.15" customHeight="1" x14ac:dyDescent="0.25">
      <c r="B649" s="20"/>
      <c r="C649" s="1">
        <v>21</v>
      </c>
      <c r="D649" s="1">
        <v>13</v>
      </c>
      <c r="E649" s="54">
        <v>0.45</v>
      </c>
      <c r="F649" s="55"/>
      <c r="G649" s="54">
        <v>0.45</v>
      </c>
      <c r="H649" s="55"/>
      <c r="I649" s="54">
        <v>0.55000000000000004</v>
      </c>
      <c r="J649" s="55"/>
      <c r="K649" s="54">
        <v>0.45</v>
      </c>
      <c r="L649" s="55"/>
      <c r="M649" s="54">
        <v>0.5</v>
      </c>
      <c r="N649" s="55"/>
      <c r="O649" s="54">
        <v>0.5</v>
      </c>
      <c r="P649" s="55"/>
      <c r="Q649" s="54">
        <v>0.5</v>
      </c>
      <c r="R649" s="55"/>
      <c r="S649" s="54">
        <v>0.5</v>
      </c>
      <c r="T649" s="55"/>
      <c r="U649" s="54">
        <v>0.5</v>
      </c>
      <c r="V649" s="55"/>
      <c r="W649" s="54">
        <v>0.5</v>
      </c>
      <c r="X649" s="55"/>
      <c r="Y649" s="54">
        <v>0.5</v>
      </c>
      <c r="Z649" s="55"/>
      <c r="AA649" s="54">
        <v>0.5</v>
      </c>
      <c r="AB649" s="55"/>
      <c r="AC649" s="54">
        <v>0.5</v>
      </c>
      <c r="AD649" s="55"/>
      <c r="AE649" s="54">
        <v>0.5</v>
      </c>
      <c r="AF649" s="55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2"/>
    </row>
    <row r="650" spans="2:58" ht="10.15" customHeight="1" x14ac:dyDescent="0.25">
      <c r="B650" s="20"/>
      <c r="C650" s="1">
        <v>21</v>
      </c>
      <c r="D650" s="1">
        <v>12</v>
      </c>
      <c r="E650" s="54">
        <v>0.45</v>
      </c>
      <c r="F650" s="55"/>
      <c r="G650" s="54">
        <v>0.45</v>
      </c>
      <c r="H650" s="55"/>
      <c r="I650" s="54">
        <v>0.55000000000000004</v>
      </c>
      <c r="J650" s="55"/>
      <c r="K650" s="54">
        <v>0.45</v>
      </c>
      <c r="L650" s="55"/>
      <c r="M650" s="54">
        <v>0.5</v>
      </c>
      <c r="N650" s="55"/>
      <c r="O650" s="54">
        <v>0.5</v>
      </c>
      <c r="P650" s="55"/>
      <c r="Q650" s="54">
        <v>0.5</v>
      </c>
      <c r="R650" s="55"/>
      <c r="S650" s="54">
        <v>0.5</v>
      </c>
      <c r="T650" s="55"/>
      <c r="U650" s="54">
        <v>0.5</v>
      </c>
      <c r="V650" s="55"/>
      <c r="W650" s="54">
        <v>0.5</v>
      </c>
      <c r="X650" s="55"/>
      <c r="Y650" s="54">
        <v>0.5</v>
      </c>
      <c r="Z650" s="55"/>
      <c r="AA650" s="54">
        <v>0.5</v>
      </c>
      <c r="AB650" s="55"/>
      <c r="AC650" s="54">
        <v>0.5</v>
      </c>
      <c r="AD650" s="55"/>
      <c r="AE650" s="54">
        <v>0.5</v>
      </c>
      <c r="AF650" s="55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2"/>
    </row>
    <row r="651" spans="2:58" ht="10.15" customHeight="1" x14ac:dyDescent="0.25">
      <c r="B651" s="20"/>
      <c r="C651" s="1">
        <v>21</v>
      </c>
      <c r="D651" s="1">
        <v>11</v>
      </c>
      <c r="E651" s="54">
        <v>0.45</v>
      </c>
      <c r="F651" s="55"/>
      <c r="G651" s="54">
        <v>0.45</v>
      </c>
      <c r="H651" s="55"/>
      <c r="I651" s="54">
        <v>0.55000000000000004</v>
      </c>
      <c r="J651" s="55"/>
      <c r="K651" s="54">
        <v>0.45</v>
      </c>
      <c r="L651" s="55"/>
      <c r="M651" s="54">
        <v>0.5</v>
      </c>
      <c r="N651" s="55"/>
      <c r="O651" s="54">
        <v>0.5</v>
      </c>
      <c r="P651" s="55"/>
      <c r="Q651" s="54">
        <v>0.5</v>
      </c>
      <c r="R651" s="55"/>
      <c r="S651" s="54">
        <v>0.5</v>
      </c>
      <c r="T651" s="55"/>
      <c r="U651" s="54">
        <v>0.5</v>
      </c>
      <c r="V651" s="55"/>
      <c r="W651" s="54">
        <v>0.5</v>
      </c>
      <c r="X651" s="55"/>
      <c r="Y651" s="54">
        <v>0.5</v>
      </c>
      <c r="Z651" s="55"/>
      <c r="AA651" s="54">
        <v>0.5</v>
      </c>
      <c r="AB651" s="55"/>
      <c r="AC651" s="54">
        <v>0.5</v>
      </c>
      <c r="AD651" s="55"/>
      <c r="AE651" s="54">
        <v>0.5</v>
      </c>
      <c r="AF651" s="55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2"/>
    </row>
    <row r="652" spans="2:58" ht="10.15" customHeight="1" x14ac:dyDescent="0.25">
      <c r="B652" s="20"/>
      <c r="C652" s="1">
        <v>21</v>
      </c>
      <c r="D652" s="1">
        <v>10</v>
      </c>
      <c r="E652" s="54">
        <v>0.45</v>
      </c>
      <c r="F652" s="55"/>
      <c r="G652" s="54">
        <v>0.45</v>
      </c>
      <c r="H652" s="55"/>
      <c r="I652" s="54">
        <v>0.55000000000000004</v>
      </c>
      <c r="J652" s="55"/>
      <c r="K652" s="54">
        <v>0.45</v>
      </c>
      <c r="L652" s="55"/>
      <c r="M652" s="54">
        <v>0.5</v>
      </c>
      <c r="N652" s="55"/>
      <c r="O652" s="54">
        <v>0.5</v>
      </c>
      <c r="P652" s="55"/>
      <c r="Q652" s="54">
        <v>0.5</v>
      </c>
      <c r="R652" s="55"/>
      <c r="S652" s="54">
        <v>0.5</v>
      </c>
      <c r="T652" s="55"/>
      <c r="U652" s="54">
        <v>0.5</v>
      </c>
      <c r="V652" s="55"/>
      <c r="W652" s="54">
        <v>0.5</v>
      </c>
      <c r="X652" s="55"/>
      <c r="Y652" s="54">
        <v>0.5</v>
      </c>
      <c r="Z652" s="55"/>
      <c r="AA652" s="54">
        <v>0.5</v>
      </c>
      <c r="AB652" s="55"/>
      <c r="AC652" s="54">
        <v>0.5</v>
      </c>
      <c r="AD652" s="55"/>
      <c r="AE652" s="54">
        <v>0.5</v>
      </c>
      <c r="AF652" s="55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2"/>
    </row>
    <row r="653" spans="2:58" ht="10.15" customHeight="1" x14ac:dyDescent="0.25">
      <c r="B653" s="20"/>
      <c r="C653" s="1">
        <v>21</v>
      </c>
      <c r="D653" s="1">
        <v>9</v>
      </c>
      <c r="E653" s="54">
        <v>0.45</v>
      </c>
      <c r="F653" s="55"/>
      <c r="G653" s="54">
        <v>0.45</v>
      </c>
      <c r="H653" s="55"/>
      <c r="I653" s="54">
        <v>0.55000000000000004</v>
      </c>
      <c r="J653" s="55"/>
      <c r="K653" s="54">
        <v>0.45</v>
      </c>
      <c r="L653" s="55"/>
      <c r="M653" s="54">
        <v>0.5</v>
      </c>
      <c r="N653" s="55"/>
      <c r="O653" s="54">
        <v>0.5</v>
      </c>
      <c r="P653" s="55"/>
      <c r="Q653" s="54">
        <v>0.5</v>
      </c>
      <c r="R653" s="55"/>
      <c r="S653" s="54">
        <v>0.5</v>
      </c>
      <c r="T653" s="55"/>
      <c r="U653" s="54">
        <v>0.5</v>
      </c>
      <c r="V653" s="55"/>
      <c r="W653" s="54">
        <v>0.5</v>
      </c>
      <c r="X653" s="55"/>
      <c r="Y653" s="54">
        <v>0.5</v>
      </c>
      <c r="Z653" s="55"/>
      <c r="AA653" s="54">
        <v>0.5</v>
      </c>
      <c r="AB653" s="55"/>
      <c r="AC653" s="54">
        <v>0.5</v>
      </c>
      <c r="AD653" s="55"/>
      <c r="AE653" s="54">
        <v>0.5</v>
      </c>
      <c r="AF653" s="55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2"/>
    </row>
    <row r="654" spans="2:58" ht="10.15" customHeight="1" x14ac:dyDescent="0.25">
      <c r="B654" s="20"/>
      <c r="C654" s="1">
        <v>21</v>
      </c>
      <c r="D654" s="1">
        <v>8</v>
      </c>
      <c r="E654" s="54">
        <v>0.45</v>
      </c>
      <c r="F654" s="55"/>
      <c r="G654" s="54">
        <v>0.45</v>
      </c>
      <c r="H654" s="55"/>
      <c r="I654" s="54">
        <v>0.55000000000000004</v>
      </c>
      <c r="J654" s="55"/>
      <c r="K654" s="54">
        <v>0.45</v>
      </c>
      <c r="L654" s="55"/>
      <c r="M654" s="54">
        <v>0.5</v>
      </c>
      <c r="N654" s="55"/>
      <c r="O654" s="54">
        <v>0.5</v>
      </c>
      <c r="P654" s="55"/>
      <c r="Q654" s="54">
        <v>0.5</v>
      </c>
      <c r="R654" s="55"/>
      <c r="S654" s="54">
        <v>0.5</v>
      </c>
      <c r="T654" s="55"/>
      <c r="U654" s="54">
        <v>0.5</v>
      </c>
      <c r="V654" s="55"/>
      <c r="W654" s="54">
        <v>0.5</v>
      </c>
      <c r="X654" s="55"/>
      <c r="Y654" s="54">
        <v>0.5</v>
      </c>
      <c r="Z654" s="55"/>
      <c r="AA654" s="54">
        <v>0.5</v>
      </c>
      <c r="AB654" s="55"/>
      <c r="AC654" s="54">
        <v>0.5</v>
      </c>
      <c r="AD654" s="55"/>
      <c r="AE654" s="54">
        <v>0.5</v>
      </c>
      <c r="AF654" s="55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2"/>
    </row>
    <row r="655" spans="2:58" ht="10.15" customHeight="1" x14ac:dyDescent="0.25">
      <c r="B655" s="20"/>
      <c r="C655" s="1">
        <v>21</v>
      </c>
      <c r="D655" s="1">
        <v>7</v>
      </c>
      <c r="E655" s="54">
        <v>0.45</v>
      </c>
      <c r="F655" s="55"/>
      <c r="G655" s="54">
        <v>0.45</v>
      </c>
      <c r="H655" s="55"/>
      <c r="I655" s="54">
        <v>0.55000000000000004</v>
      </c>
      <c r="J655" s="55"/>
      <c r="K655" s="54">
        <v>0.45</v>
      </c>
      <c r="L655" s="55"/>
      <c r="M655" s="54">
        <v>0.5</v>
      </c>
      <c r="N655" s="55"/>
      <c r="O655" s="54">
        <v>0.5</v>
      </c>
      <c r="P655" s="55"/>
      <c r="Q655" s="54">
        <v>0.5</v>
      </c>
      <c r="R655" s="55"/>
      <c r="S655" s="54">
        <v>0.5</v>
      </c>
      <c r="T655" s="55"/>
      <c r="U655" s="54">
        <v>0.5</v>
      </c>
      <c r="V655" s="55"/>
      <c r="W655" s="54">
        <v>0.5</v>
      </c>
      <c r="X655" s="55"/>
      <c r="Y655" s="54">
        <v>0.5</v>
      </c>
      <c r="Z655" s="55"/>
      <c r="AA655" s="54">
        <v>0.5</v>
      </c>
      <c r="AB655" s="55"/>
      <c r="AC655" s="54">
        <v>0.5</v>
      </c>
      <c r="AD655" s="55"/>
      <c r="AE655" s="54">
        <v>0.5</v>
      </c>
      <c r="AF655" s="55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2"/>
    </row>
    <row r="656" spans="2:58" ht="10.15" customHeight="1" x14ac:dyDescent="0.25">
      <c r="B656" s="20"/>
      <c r="C656" s="1">
        <v>21</v>
      </c>
      <c r="D656" s="1">
        <v>6</v>
      </c>
      <c r="E656" s="54">
        <v>0.45</v>
      </c>
      <c r="F656" s="55"/>
      <c r="G656" s="54">
        <v>0.45</v>
      </c>
      <c r="H656" s="55"/>
      <c r="I656" s="54">
        <v>0.55000000000000004</v>
      </c>
      <c r="J656" s="55"/>
      <c r="K656" s="54">
        <v>0.45</v>
      </c>
      <c r="L656" s="55"/>
      <c r="M656" s="54">
        <v>0.5</v>
      </c>
      <c r="N656" s="55"/>
      <c r="O656" s="54">
        <v>0.5</v>
      </c>
      <c r="P656" s="55"/>
      <c r="Q656" s="54">
        <v>0.5</v>
      </c>
      <c r="R656" s="55"/>
      <c r="S656" s="54">
        <v>0.5</v>
      </c>
      <c r="T656" s="55"/>
      <c r="U656" s="54">
        <v>0.5</v>
      </c>
      <c r="V656" s="55"/>
      <c r="W656" s="54">
        <v>0.5</v>
      </c>
      <c r="X656" s="55"/>
      <c r="Y656" s="54">
        <v>0.5</v>
      </c>
      <c r="Z656" s="55"/>
      <c r="AA656" s="54">
        <v>0.5</v>
      </c>
      <c r="AB656" s="55"/>
      <c r="AC656" s="54">
        <v>0.5</v>
      </c>
      <c r="AD656" s="55"/>
      <c r="AE656" s="54">
        <v>0.5</v>
      </c>
      <c r="AF656" s="55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2"/>
    </row>
    <row r="657" spans="2:58" ht="10.15" customHeight="1" x14ac:dyDescent="0.25">
      <c r="B657" s="20"/>
      <c r="C657" s="1">
        <v>21</v>
      </c>
      <c r="D657" s="1">
        <v>5</v>
      </c>
      <c r="E657" s="54">
        <v>0.45</v>
      </c>
      <c r="F657" s="55"/>
      <c r="G657" s="54">
        <v>0.45</v>
      </c>
      <c r="H657" s="55"/>
      <c r="I657" s="54">
        <v>0.55000000000000004</v>
      </c>
      <c r="J657" s="55"/>
      <c r="K657" s="54">
        <v>0.45</v>
      </c>
      <c r="L657" s="55"/>
      <c r="M657" s="54">
        <v>0.5</v>
      </c>
      <c r="N657" s="55"/>
      <c r="O657" s="54">
        <v>0.5</v>
      </c>
      <c r="P657" s="55"/>
      <c r="Q657" s="54">
        <v>0.5</v>
      </c>
      <c r="R657" s="55"/>
      <c r="S657" s="54">
        <v>0.5</v>
      </c>
      <c r="T657" s="55"/>
      <c r="U657" s="54">
        <v>0.5</v>
      </c>
      <c r="V657" s="55"/>
      <c r="W657" s="54">
        <v>0.5</v>
      </c>
      <c r="X657" s="55"/>
      <c r="Y657" s="54">
        <v>0.5</v>
      </c>
      <c r="Z657" s="55"/>
      <c r="AA657" s="54">
        <v>0.5</v>
      </c>
      <c r="AB657" s="55"/>
      <c r="AC657" s="54">
        <v>0.5</v>
      </c>
      <c r="AD657" s="55"/>
      <c r="AE657" s="54">
        <v>0.5</v>
      </c>
      <c r="AF657" s="55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2"/>
    </row>
    <row r="658" spans="2:58" ht="10.15" customHeight="1" x14ac:dyDescent="0.25">
      <c r="B658" s="20"/>
      <c r="C658" s="1">
        <v>21</v>
      </c>
      <c r="D658" s="1">
        <v>4</v>
      </c>
      <c r="E658" s="54">
        <v>0.55000000000000004</v>
      </c>
      <c r="F658" s="55"/>
      <c r="G658" s="54">
        <v>0.5</v>
      </c>
      <c r="H658" s="55"/>
      <c r="I658" s="54">
        <v>0.5</v>
      </c>
      <c r="J658" s="55"/>
      <c r="K658" s="54">
        <v>0.5</v>
      </c>
      <c r="L658" s="55"/>
      <c r="M658" s="54">
        <v>0.5</v>
      </c>
      <c r="N658" s="55"/>
      <c r="O658" s="54">
        <v>0.5</v>
      </c>
      <c r="P658" s="55"/>
      <c r="Q658" s="54">
        <v>0.5</v>
      </c>
      <c r="R658" s="55"/>
      <c r="S658" s="54">
        <v>0.5</v>
      </c>
      <c r="T658" s="55"/>
      <c r="U658" s="54">
        <v>0.5</v>
      </c>
      <c r="V658" s="55"/>
      <c r="W658" s="54">
        <v>0.5</v>
      </c>
      <c r="X658" s="55"/>
      <c r="Y658" s="54">
        <v>0.5</v>
      </c>
      <c r="Z658" s="55"/>
      <c r="AA658" s="54">
        <v>0.5</v>
      </c>
      <c r="AB658" s="55"/>
      <c r="AC658" s="54">
        <v>0.5</v>
      </c>
      <c r="AD658" s="55"/>
      <c r="AE658" s="54">
        <v>0.5</v>
      </c>
      <c r="AF658" s="55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2"/>
    </row>
    <row r="659" spans="2:58" ht="10.15" customHeight="1" x14ac:dyDescent="0.25">
      <c r="B659" s="20"/>
      <c r="C659" s="1">
        <v>21</v>
      </c>
      <c r="D659" s="1">
        <v>3</v>
      </c>
      <c r="E659" s="54">
        <v>0.65</v>
      </c>
      <c r="F659" s="55"/>
      <c r="G659" s="54">
        <v>0.55000000000000004</v>
      </c>
      <c r="H659" s="55"/>
      <c r="I659" s="54">
        <v>0.5</v>
      </c>
      <c r="J659" s="55"/>
      <c r="K659" s="54">
        <v>0.5</v>
      </c>
      <c r="L659" s="55"/>
      <c r="M659" s="54">
        <v>0.5</v>
      </c>
      <c r="N659" s="55"/>
      <c r="O659" s="54">
        <v>0.5</v>
      </c>
      <c r="P659" s="55"/>
      <c r="Q659" s="54">
        <v>0.5</v>
      </c>
      <c r="R659" s="55"/>
      <c r="S659" s="54">
        <v>0.5</v>
      </c>
      <c r="T659" s="55"/>
      <c r="U659" s="54">
        <v>0.5</v>
      </c>
      <c r="V659" s="55"/>
      <c r="W659" s="54">
        <v>0.5</v>
      </c>
      <c r="X659" s="55"/>
      <c r="Y659" s="54">
        <v>0.5</v>
      </c>
      <c r="Z659" s="55"/>
      <c r="AA659" s="54">
        <v>0.5</v>
      </c>
      <c r="AB659" s="55"/>
      <c r="AC659" s="54">
        <v>0.5</v>
      </c>
      <c r="AD659" s="55"/>
      <c r="AE659" s="54">
        <v>0.5</v>
      </c>
      <c r="AF659" s="55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2"/>
    </row>
    <row r="660" spans="2:58" ht="10.15" customHeight="1" x14ac:dyDescent="0.25">
      <c r="B660" s="20"/>
      <c r="C660" s="1">
        <v>21</v>
      </c>
      <c r="D660" s="1">
        <v>2</v>
      </c>
      <c r="E660" s="54">
        <v>0.9</v>
      </c>
      <c r="F660" s="55"/>
      <c r="G660" s="54">
        <v>0.7</v>
      </c>
      <c r="H660" s="55"/>
      <c r="I660" s="54">
        <v>0.6</v>
      </c>
      <c r="J660" s="55"/>
      <c r="K660" s="54">
        <v>0.55000000000000004</v>
      </c>
      <c r="L660" s="55"/>
      <c r="M660" s="54">
        <v>0.55000000000000004</v>
      </c>
      <c r="N660" s="55"/>
      <c r="O660" s="54">
        <v>0.55000000000000004</v>
      </c>
      <c r="P660" s="55"/>
      <c r="Q660" s="54">
        <v>0.55000000000000004</v>
      </c>
      <c r="R660" s="55"/>
      <c r="S660" s="54">
        <v>0.5</v>
      </c>
      <c r="T660" s="55"/>
      <c r="U660" s="54">
        <v>0.5</v>
      </c>
      <c r="V660" s="55"/>
      <c r="W660" s="54">
        <v>0.5</v>
      </c>
      <c r="X660" s="55"/>
      <c r="Y660" s="54">
        <v>0.5</v>
      </c>
      <c r="Z660" s="55"/>
      <c r="AA660" s="54">
        <v>0.5</v>
      </c>
      <c r="AB660" s="55"/>
      <c r="AC660" s="54">
        <v>0.5</v>
      </c>
      <c r="AD660" s="55"/>
      <c r="AE660" s="54">
        <v>0.5</v>
      </c>
      <c r="AF660" s="55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2"/>
    </row>
    <row r="661" spans="2:58" ht="10.15" customHeight="1" x14ac:dyDescent="0.25">
      <c r="B661" s="20"/>
      <c r="C661" s="1">
        <v>21</v>
      </c>
      <c r="D661" s="1">
        <v>1</v>
      </c>
      <c r="E661" s="54">
        <v>1.35</v>
      </c>
      <c r="F661" s="55"/>
      <c r="G661" s="54">
        <v>1.05</v>
      </c>
      <c r="H661" s="55"/>
      <c r="I661" s="54">
        <v>0.9</v>
      </c>
      <c r="J661" s="55"/>
      <c r="K661" s="54">
        <v>0.8</v>
      </c>
      <c r="L661" s="55"/>
      <c r="M661" s="54">
        <v>0.75</v>
      </c>
      <c r="N661" s="55"/>
      <c r="O661" s="54">
        <v>0.7</v>
      </c>
      <c r="P661" s="55"/>
      <c r="Q661" s="54">
        <v>0.7</v>
      </c>
      <c r="R661" s="55"/>
      <c r="S661" s="54">
        <v>0.7</v>
      </c>
      <c r="T661" s="55"/>
      <c r="U661" s="54">
        <v>0.65</v>
      </c>
      <c r="V661" s="55"/>
      <c r="W661" s="54">
        <v>0.65</v>
      </c>
      <c r="X661" s="55"/>
      <c r="Y661" s="54">
        <v>0.6</v>
      </c>
      <c r="Z661" s="55"/>
      <c r="AA661" s="54">
        <v>0.55000000000000004</v>
      </c>
      <c r="AB661" s="55"/>
      <c r="AC661" s="54">
        <v>0.55000000000000004</v>
      </c>
      <c r="AD661" s="55"/>
      <c r="AE661" s="54">
        <v>0.55000000000000004</v>
      </c>
      <c r="AF661" s="55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2"/>
    </row>
    <row r="662" spans="2:58" ht="10.15" customHeight="1" x14ac:dyDescent="0.25">
      <c r="B662" s="20"/>
      <c r="C662" s="1">
        <v>22</v>
      </c>
      <c r="D662" s="1">
        <v>22</v>
      </c>
      <c r="E662" s="54">
        <v>-0.3</v>
      </c>
      <c r="F662" s="55"/>
      <c r="G662" s="54">
        <v>0</v>
      </c>
      <c r="H662" s="55"/>
      <c r="I662" s="54">
        <v>0.15</v>
      </c>
      <c r="J662" s="55"/>
      <c r="K662" s="54">
        <v>0.2</v>
      </c>
      <c r="L662" s="55"/>
      <c r="M662" s="54">
        <v>0.25</v>
      </c>
      <c r="N662" s="55"/>
      <c r="O662" s="54">
        <v>0.3</v>
      </c>
      <c r="P662" s="55"/>
      <c r="Q662" s="54">
        <v>0.3</v>
      </c>
      <c r="R662" s="55"/>
      <c r="S662" s="54">
        <v>0.3</v>
      </c>
      <c r="T662" s="55"/>
      <c r="U662" s="54">
        <v>0.35</v>
      </c>
      <c r="V662" s="55"/>
      <c r="W662" s="54">
        <v>0.35</v>
      </c>
      <c r="X662" s="55"/>
      <c r="Y662" s="54">
        <v>0.4</v>
      </c>
      <c r="Z662" s="55"/>
      <c r="AA662" s="54">
        <v>0.45</v>
      </c>
      <c r="AB662" s="55"/>
      <c r="AC662" s="54">
        <v>0.45</v>
      </c>
      <c r="AD662" s="55"/>
      <c r="AE662" s="54">
        <v>0.45</v>
      </c>
      <c r="AF662" s="55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2"/>
    </row>
    <row r="663" spans="2:58" ht="10.15" customHeight="1" x14ac:dyDescent="0.25">
      <c r="B663" s="20"/>
      <c r="C663" s="1">
        <v>22</v>
      </c>
      <c r="D663" s="1">
        <v>21</v>
      </c>
      <c r="E663" s="54">
        <v>-0.1</v>
      </c>
      <c r="F663" s="55"/>
      <c r="G663" s="54">
        <v>0.2</v>
      </c>
      <c r="H663" s="55"/>
      <c r="I663" s="54">
        <v>0.25</v>
      </c>
      <c r="J663" s="55"/>
      <c r="K663" s="54">
        <v>0.3</v>
      </c>
      <c r="L663" s="55"/>
      <c r="M663" s="54">
        <v>0.35</v>
      </c>
      <c r="N663" s="55"/>
      <c r="O663" s="54">
        <v>0.4</v>
      </c>
      <c r="P663" s="55"/>
      <c r="Q663" s="54">
        <v>0.4</v>
      </c>
      <c r="R663" s="55"/>
      <c r="S663" s="54">
        <v>0.4</v>
      </c>
      <c r="T663" s="55"/>
      <c r="U663" s="54">
        <v>0.4</v>
      </c>
      <c r="V663" s="55"/>
      <c r="W663" s="54">
        <v>0.4</v>
      </c>
      <c r="X663" s="55"/>
      <c r="Y663" s="54">
        <v>0.45</v>
      </c>
      <c r="Z663" s="55"/>
      <c r="AA663" s="54">
        <v>0.45</v>
      </c>
      <c r="AB663" s="55"/>
      <c r="AC663" s="54">
        <v>0.45</v>
      </c>
      <c r="AD663" s="55"/>
      <c r="AE663" s="54">
        <v>0.5</v>
      </c>
      <c r="AF663" s="55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2"/>
    </row>
    <row r="664" spans="2:58" ht="10.15" customHeight="1" x14ac:dyDescent="0.25">
      <c r="B664" s="20"/>
      <c r="C664" s="1">
        <v>22</v>
      </c>
      <c r="D664" s="1">
        <v>20</v>
      </c>
      <c r="E664" s="54">
        <v>0.05</v>
      </c>
      <c r="F664" s="55"/>
      <c r="G664" s="54">
        <v>0.25</v>
      </c>
      <c r="H664" s="55"/>
      <c r="I664" s="54">
        <v>0.35</v>
      </c>
      <c r="J664" s="55"/>
      <c r="K664" s="54">
        <v>0.4</v>
      </c>
      <c r="L664" s="55"/>
      <c r="M664" s="54">
        <v>0.4</v>
      </c>
      <c r="N664" s="55"/>
      <c r="O664" s="54">
        <v>0.4</v>
      </c>
      <c r="P664" s="55"/>
      <c r="Q664" s="54">
        <v>0.45</v>
      </c>
      <c r="R664" s="55"/>
      <c r="S664" s="54">
        <v>0.45</v>
      </c>
      <c r="T664" s="55"/>
      <c r="U664" s="54">
        <v>0.45</v>
      </c>
      <c r="V664" s="55"/>
      <c r="W664" s="54">
        <v>0.45</v>
      </c>
      <c r="X664" s="55"/>
      <c r="Y664" s="54">
        <v>0.45</v>
      </c>
      <c r="Z664" s="55"/>
      <c r="AA664" s="54">
        <v>0.5</v>
      </c>
      <c r="AB664" s="55"/>
      <c r="AC664" s="54">
        <v>0.5</v>
      </c>
      <c r="AD664" s="55"/>
      <c r="AE664" s="54">
        <v>0.5</v>
      </c>
      <c r="AF664" s="55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2"/>
    </row>
    <row r="665" spans="2:58" ht="10.15" customHeight="1" x14ac:dyDescent="0.25">
      <c r="B665" s="20"/>
      <c r="C665" s="1">
        <v>22</v>
      </c>
      <c r="D665" s="1">
        <v>19</v>
      </c>
      <c r="E665" s="54">
        <v>0.15</v>
      </c>
      <c r="F665" s="55"/>
      <c r="G665" s="54">
        <v>0.3</v>
      </c>
      <c r="H665" s="55"/>
      <c r="I665" s="54">
        <v>0.4</v>
      </c>
      <c r="J665" s="55"/>
      <c r="K665" s="54">
        <v>0.4</v>
      </c>
      <c r="L665" s="55"/>
      <c r="M665" s="54">
        <v>0.45</v>
      </c>
      <c r="N665" s="55"/>
      <c r="O665" s="54">
        <v>0.45</v>
      </c>
      <c r="P665" s="55"/>
      <c r="Q665" s="54">
        <v>0.45</v>
      </c>
      <c r="R665" s="55"/>
      <c r="S665" s="54">
        <v>0.45</v>
      </c>
      <c r="T665" s="55"/>
      <c r="U665" s="54">
        <v>0.45</v>
      </c>
      <c r="V665" s="55"/>
      <c r="W665" s="54">
        <v>0.45</v>
      </c>
      <c r="X665" s="55"/>
      <c r="Y665" s="54">
        <v>0.45</v>
      </c>
      <c r="Z665" s="55"/>
      <c r="AA665" s="54">
        <v>0.5</v>
      </c>
      <c r="AB665" s="55"/>
      <c r="AC665" s="54">
        <v>0.5</v>
      </c>
      <c r="AD665" s="55"/>
      <c r="AE665" s="54">
        <v>0.5</v>
      </c>
      <c r="AF665" s="55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2"/>
    </row>
    <row r="666" spans="2:58" ht="10.15" customHeight="1" x14ac:dyDescent="0.25">
      <c r="B666" s="20"/>
      <c r="C666" s="1">
        <v>22</v>
      </c>
      <c r="D666" s="1">
        <v>18</v>
      </c>
      <c r="E666" s="54">
        <v>0.25</v>
      </c>
      <c r="F666" s="55"/>
      <c r="G666" s="54">
        <v>0.35</v>
      </c>
      <c r="H666" s="55"/>
      <c r="I666" s="54">
        <v>0.5</v>
      </c>
      <c r="J666" s="55"/>
      <c r="K666" s="54">
        <v>0.45</v>
      </c>
      <c r="L666" s="55"/>
      <c r="M666" s="54">
        <v>0.45</v>
      </c>
      <c r="N666" s="55"/>
      <c r="O666" s="54">
        <v>0.45</v>
      </c>
      <c r="P666" s="55"/>
      <c r="Q666" s="54">
        <v>0.45</v>
      </c>
      <c r="R666" s="55"/>
      <c r="S666" s="54">
        <v>0.45</v>
      </c>
      <c r="T666" s="55"/>
      <c r="U666" s="54">
        <v>0.45</v>
      </c>
      <c r="V666" s="55"/>
      <c r="W666" s="54">
        <v>0.45</v>
      </c>
      <c r="X666" s="55"/>
      <c r="Y666" s="54">
        <v>0.5</v>
      </c>
      <c r="Z666" s="55"/>
      <c r="AA666" s="54">
        <v>0.5</v>
      </c>
      <c r="AB666" s="55"/>
      <c r="AC666" s="54">
        <v>0.5</v>
      </c>
      <c r="AD666" s="55"/>
      <c r="AE666" s="54">
        <v>0.5</v>
      </c>
      <c r="AF666" s="55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2"/>
    </row>
    <row r="667" spans="2:58" ht="10.15" customHeight="1" x14ac:dyDescent="0.25">
      <c r="B667" s="20"/>
      <c r="C667" s="1">
        <v>22</v>
      </c>
      <c r="D667" s="1">
        <v>17</v>
      </c>
      <c r="E667" s="54">
        <v>0.3</v>
      </c>
      <c r="F667" s="55"/>
      <c r="G667" s="54">
        <v>0.4</v>
      </c>
      <c r="H667" s="55"/>
      <c r="I667" s="54">
        <v>0.5</v>
      </c>
      <c r="J667" s="55"/>
      <c r="K667" s="54">
        <v>0.45</v>
      </c>
      <c r="L667" s="55"/>
      <c r="M667" s="54">
        <v>0.45</v>
      </c>
      <c r="N667" s="55"/>
      <c r="O667" s="54">
        <v>0.45</v>
      </c>
      <c r="P667" s="55"/>
      <c r="Q667" s="54">
        <v>0.45</v>
      </c>
      <c r="R667" s="55"/>
      <c r="S667" s="54">
        <v>0.5</v>
      </c>
      <c r="T667" s="55"/>
      <c r="U667" s="54">
        <v>0.5</v>
      </c>
      <c r="V667" s="55"/>
      <c r="W667" s="54">
        <v>0.5</v>
      </c>
      <c r="X667" s="55"/>
      <c r="Y667" s="54">
        <v>0.5</v>
      </c>
      <c r="Z667" s="55"/>
      <c r="AA667" s="54">
        <v>0.5</v>
      </c>
      <c r="AB667" s="55"/>
      <c r="AC667" s="54">
        <v>0.5</v>
      </c>
      <c r="AD667" s="55"/>
      <c r="AE667" s="54">
        <v>0.5</v>
      </c>
      <c r="AF667" s="55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2"/>
    </row>
    <row r="668" spans="2:58" ht="10.15" customHeight="1" x14ac:dyDescent="0.25">
      <c r="B668" s="20"/>
      <c r="C668" s="1">
        <v>22</v>
      </c>
      <c r="D668" s="1">
        <v>16</v>
      </c>
      <c r="E668" s="54">
        <v>0.35</v>
      </c>
      <c r="F668" s="55"/>
      <c r="G668" s="54">
        <v>0.4</v>
      </c>
      <c r="H668" s="55"/>
      <c r="I668" s="54">
        <v>0.55000000000000004</v>
      </c>
      <c r="J668" s="55"/>
      <c r="K668" s="54">
        <v>0.45</v>
      </c>
      <c r="L668" s="55"/>
      <c r="M668" s="54">
        <v>0.45</v>
      </c>
      <c r="N668" s="55"/>
      <c r="O668" s="54">
        <v>0.45</v>
      </c>
      <c r="P668" s="55"/>
      <c r="Q668" s="54">
        <v>0.5</v>
      </c>
      <c r="R668" s="55"/>
      <c r="S668" s="54">
        <v>0.5</v>
      </c>
      <c r="T668" s="55"/>
      <c r="U668" s="54">
        <v>0.5</v>
      </c>
      <c r="V668" s="55"/>
      <c r="W668" s="54">
        <v>0.5</v>
      </c>
      <c r="X668" s="55"/>
      <c r="Y668" s="54">
        <v>0.5</v>
      </c>
      <c r="Z668" s="55"/>
      <c r="AA668" s="54">
        <v>0.5</v>
      </c>
      <c r="AB668" s="55"/>
      <c r="AC668" s="54">
        <v>0.5</v>
      </c>
      <c r="AD668" s="55"/>
      <c r="AE668" s="54">
        <v>0.5</v>
      </c>
      <c r="AF668" s="55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2"/>
    </row>
    <row r="669" spans="2:58" ht="10.15" customHeight="1" x14ac:dyDescent="0.25">
      <c r="B669" s="20"/>
      <c r="C669" s="1">
        <v>22</v>
      </c>
      <c r="D669" s="1">
        <v>15</v>
      </c>
      <c r="E669" s="54">
        <v>0.35</v>
      </c>
      <c r="F669" s="55"/>
      <c r="G669" s="54">
        <v>0.45</v>
      </c>
      <c r="H669" s="55"/>
      <c r="I669" s="54">
        <v>0.55000000000000004</v>
      </c>
      <c r="J669" s="55"/>
      <c r="K669" s="54">
        <v>0.45</v>
      </c>
      <c r="L669" s="55"/>
      <c r="M669" s="54">
        <v>0.5</v>
      </c>
      <c r="N669" s="55"/>
      <c r="O669" s="54">
        <v>0.5</v>
      </c>
      <c r="P669" s="55"/>
      <c r="Q669" s="54">
        <v>0.5</v>
      </c>
      <c r="R669" s="55"/>
      <c r="S669" s="54">
        <v>0.5</v>
      </c>
      <c r="T669" s="55"/>
      <c r="U669" s="54">
        <v>0.5</v>
      </c>
      <c r="V669" s="55"/>
      <c r="W669" s="54">
        <v>0.5</v>
      </c>
      <c r="X669" s="55"/>
      <c r="Y669" s="54">
        <v>0.5</v>
      </c>
      <c r="Z669" s="55"/>
      <c r="AA669" s="54">
        <v>0.5</v>
      </c>
      <c r="AB669" s="55"/>
      <c r="AC669" s="54">
        <v>0.5</v>
      </c>
      <c r="AD669" s="55"/>
      <c r="AE669" s="54">
        <v>0.5</v>
      </c>
      <c r="AF669" s="55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2"/>
    </row>
    <row r="670" spans="2:58" ht="10.15" customHeight="1" x14ac:dyDescent="0.25">
      <c r="B670" s="20"/>
      <c r="C670" s="1">
        <v>22</v>
      </c>
      <c r="D670" s="1">
        <v>14</v>
      </c>
      <c r="E670" s="54">
        <v>0.45</v>
      </c>
      <c r="F670" s="55"/>
      <c r="G670" s="54">
        <v>0.45</v>
      </c>
      <c r="H670" s="55"/>
      <c r="I670" s="54">
        <v>0.55000000000000004</v>
      </c>
      <c r="J670" s="55"/>
      <c r="K670" s="54">
        <v>0.45</v>
      </c>
      <c r="L670" s="55"/>
      <c r="M670" s="54">
        <v>0.5</v>
      </c>
      <c r="N670" s="55"/>
      <c r="O670" s="54">
        <v>0.5</v>
      </c>
      <c r="P670" s="55"/>
      <c r="Q670" s="54">
        <v>0.5</v>
      </c>
      <c r="R670" s="55"/>
      <c r="S670" s="54">
        <v>0.5</v>
      </c>
      <c r="T670" s="55"/>
      <c r="U670" s="54">
        <v>0.5</v>
      </c>
      <c r="V670" s="55"/>
      <c r="W670" s="54">
        <v>0.5</v>
      </c>
      <c r="X670" s="55"/>
      <c r="Y670" s="54">
        <v>0.5</v>
      </c>
      <c r="Z670" s="55"/>
      <c r="AA670" s="54">
        <v>0.5</v>
      </c>
      <c r="AB670" s="55"/>
      <c r="AC670" s="54">
        <v>0.5</v>
      </c>
      <c r="AD670" s="55"/>
      <c r="AE670" s="54">
        <v>0.5</v>
      </c>
      <c r="AF670" s="55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2"/>
    </row>
    <row r="671" spans="2:58" ht="10.15" customHeight="1" x14ac:dyDescent="0.25">
      <c r="B671" s="20"/>
      <c r="C671" s="1">
        <v>22</v>
      </c>
      <c r="D671" s="1">
        <v>13</v>
      </c>
      <c r="E671" s="54">
        <v>0.45</v>
      </c>
      <c r="F671" s="55"/>
      <c r="G671" s="54">
        <v>0.45</v>
      </c>
      <c r="H671" s="55"/>
      <c r="I671" s="54">
        <v>0.55000000000000004</v>
      </c>
      <c r="J671" s="55"/>
      <c r="K671" s="54">
        <v>0.45</v>
      </c>
      <c r="L671" s="55"/>
      <c r="M671" s="54">
        <v>0.5</v>
      </c>
      <c r="N671" s="55"/>
      <c r="O671" s="54">
        <v>0.5</v>
      </c>
      <c r="P671" s="55"/>
      <c r="Q671" s="54">
        <v>0.5</v>
      </c>
      <c r="R671" s="55"/>
      <c r="S671" s="54">
        <v>0.5</v>
      </c>
      <c r="T671" s="55"/>
      <c r="U671" s="54">
        <v>0.5</v>
      </c>
      <c r="V671" s="55"/>
      <c r="W671" s="54">
        <v>0.5</v>
      </c>
      <c r="X671" s="55"/>
      <c r="Y671" s="54">
        <v>0.5</v>
      </c>
      <c r="Z671" s="55"/>
      <c r="AA671" s="54">
        <v>0.5</v>
      </c>
      <c r="AB671" s="55"/>
      <c r="AC671" s="54">
        <v>0.5</v>
      </c>
      <c r="AD671" s="55"/>
      <c r="AE671" s="54">
        <v>0.5</v>
      </c>
      <c r="AF671" s="55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2"/>
    </row>
    <row r="672" spans="2:58" ht="10.15" customHeight="1" x14ac:dyDescent="0.25">
      <c r="B672" s="20"/>
      <c r="C672" s="1">
        <v>22</v>
      </c>
      <c r="D672" s="1">
        <v>12</v>
      </c>
      <c r="E672" s="54">
        <v>0.45</v>
      </c>
      <c r="F672" s="55"/>
      <c r="G672" s="54">
        <v>0.45</v>
      </c>
      <c r="H672" s="55"/>
      <c r="I672" s="54">
        <v>0.55000000000000004</v>
      </c>
      <c r="J672" s="55"/>
      <c r="K672" s="54">
        <v>0.45</v>
      </c>
      <c r="L672" s="55"/>
      <c r="M672" s="54">
        <v>0.5</v>
      </c>
      <c r="N672" s="55"/>
      <c r="O672" s="54">
        <v>0.5</v>
      </c>
      <c r="P672" s="55"/>
      <c r="Q672" s="54">
        <v>0.5</v>
      </c>
      <c r="R672" s="55"/>
      <c r="S672" s="54">
        <v>0.5</v>
      </c>
      <c r="T672" s="55"/>
      <c r="U672" s="54">
        <v>0.5</v>
      </c>
      <c r="V672" s="55"/>
      <c r="W672" s="54">
        <v>0.5</v>
      </c>
      <c r="X672" s="55"/>
      <c r="Y672" s="54">
        <v>0.5</v>
      </c>
      <c r="Z672" s="55"/>
      <c r="AA672" s="54">
        <v>0.5</v>
      </c>
      <c r="AB672" s="55"/>
      <c r="AC672" s="54">
        <v>0.5</v>
      </c>
      <c r="AD672" s="55"/>
      <c r="AE672" s="54">
        <v>0.5</v>
      </c>
      <c r="AF672" s="55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2"/>
    </row>
    <row r="673" spans="2:58" ht="10.15" customHeight="1" x14ac:dyDescent="0.25">
      <c r="B673" s="20"/>
      <c r="C673" s="1">
        <v>22</v>
      </c>
      <c r="D673" s="1">
        <v>11</v>
      </c>
      <c r="E673" s="54">
        <v>0.45</v>
      </c>
      <c r="F673" s="55"/>
      <c r="G673" s="54">
        <v>0.45</v>
      </c>
      <c r="H673" s="55"/>
      <c r="I673" s="54">
        <v>0.55000000000000004</v>
      </c>
      <c r="J673" s="55"/>
      <c r="K673" s="54">
        <v>0.45</v>
      </c>
      <c r="L673" s="55"/>
      <c r="M673" s="54">
        <v>0.5</v>
      </c>
      <c r="N673" s="55"/>
      <c r="O673" s="54">
        <v>0.5</v>
      </c>
      <c r="P673" s="55"/>
      <c r="Q673" s="54">
        <v>0.5</v>
      </c>
      <c r="R673" s="55"/>
      <c r="S673" s="54">
        <v>0.5</v>
      </c>
      <c r="T673" s="55"/>
      <c r="U673" s="54">
        <v>0.5</v>
      </c>
      <c r="V673" s="55"/>
      <c r="W673" s="54">
        <v>0.5</v>
      </c>
      <c r="X673" s="55"/>
      <c r="Y673" s="54">
        <v>0.5</v>
      </c>
      <c r="Z673" s="55"/>
      <c r="AA673" s="54">
        <v>0.5</v>
      </c>
      <c r="AB673" s="55"/>
      <c r="AC673" s="54">
        <v>0.5</v>
      </c>
      <c r="AD673" s="55"/>
      <c r="AE673" s="54">
        <v>0.5</v>
      </c>
      <c r="AF673" s="55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2"/>
    </row>
    <row r="674" spans="2:58" ht="10.15" customHeight="1" x14ac:dyDescent="0.25">
      <c r="B674" s="20"/>
      <c r="C674" s="1">
        <v>22</v>
      </c>
      <c r="D674" s="1">
        <v>10</v>
      </c>
      <c r="E674" s="54">
        <v>0.45</v>
      </c>
      <c r="F674" s="55"/>
      <c r="G674" s="54">
        <v>0.45</v>
      </c>
      <c r="H674" s="55"/>
      <c r="I674" s="54">
        <v>0.55000000000000004</v>
      </c>
      <c r="J674" s="55"/>
      <c r="K674" s="54">
        <v>0.45</v>
      </c>
      <c r="L674" s="55"/>
      <c r="M674" s="54">
        <v>0.5</v>
      </c>
      <c r="N674" s="55"/>
      <c r="O674" s="54">
        <v>0.5</v>
      </c>
      <c r="P674" s="55"/>
      <c r="Q674" s="54">
        <v>0.5</v>
      </c>
      <c r="R674" s="55"/>
      <c r="S674" s="54">
        <v>0.5</v>
      </c>
      <c r="T674" s="55"/>
      <c r="U674" s="54">
        <v>0.5</v>
      </c>
      <c r="V674" s="55"/>
      <c r="W674" s="54">
        <v>0.5</v>
      </c>
      <c r="X674" s="55"/>
      <c r="Y674" s="54">
        <v>0.5</v>
      </c>
      <c r="Z674" s="55"/>
      <c r="AA674" s="54">
        <v>0.5</v>
      </c>
      <c r="AB674" s="55"/>
      <c r="AC674" s="54">
        <v>0.5</v>
      </c>
      <c r="AD674" s="55"/>
      <c r="AE674" s="54">
        <v>0.5</v>
      </c>
      <c r="AF674" s="55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2"/>
    </row>
    <row r="675" spans="2:58" ht="10.15" customHeight="1" x14ac:dyDescent="0.25">
      <c r="B675" s="20"/>
      <c r="C675" s="1">
        <v>22</v>
      </c>
      <c r="D675" s="1">
        <v>9</v>
      </c>
      <c r="E675" s="54">
        <v>0.45</v>
      </c>
      <c r="F675" s="55"/>
      <c r="G675" s="54">
        <v>0.45</v>
      </c>
      <c r="H675" s="55"/>
      <c r="I675" s="54">
        <v>0.55000000000000004</v>
      </c>
      <c r="J675" s="55"/>
      <c r="K675" s="54">
        <v>0.45</v>
      </c>
      <c r="L675" s="55"/>
      <c r="M675" s="54">
        <v>0.5</v>
      </c>
      <c r="N675" s="55"/>
      <c r="O675" s="54">
        <v>0.5</v>
      </c>
      <c r="P675" s="55"/>
      <c r="Q675" s="54">
        <v>0.5</v>
      </c>
      <c r="R675" s="55"/>
      <c r="S675" s="54">
        <v>0.5</v>
      </c>
      <c r="T675" s="55"/>
      <c r="U675" s="54">
        <v>0.5</v>
      </c>
      <c r="V675" s="55"/>
      <c r="W675" s="54">
        <v>0.5</v>
      </c>
      <c r="X675" s="55"/>
      <c r="Y675" s="54">
        <v>0.5</v>
      </c>
      <c r="Z675" s="55"/>
      <c r="AA675" s="54">
        <v>0.5</v>
      </c>
      <c r="AB675" s="55"/>
      <c r="AC675" s="54">
        <v>0.5</v>
      </c>
      <c r="AD675" s="55"/>
      <c r="AE675" s="54">
        <v>0.5</v>
      </c>
      <c r="AF675" s="55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2"/>
    </row>
    <row r="676" spans="2:58" ht="10.15" customHeight="1" x14ac:dyDescent="0.25">
      <c r="B676" s="20"/>
      <c r="C676" s="1">
        <v>22</v>
      </c>
      <c r="D676" s="1">
        <v>8</v>
      </c>
      <c r="E676" s="54">
        <v>0.45</v>
      </c>
      <c r="F676" s="55"/>
      <c r="G676" s="54">
        <v>0.45</v>
      </c>
      <c r="H676" s="55"/>
      <c r="I676" s="54">
        <v>0.55000000000000004</v>
      </c>
      <c r="J676" s="55"/>
      <c r="K676" s="54">
        <v>0.45</v>
      </c>
      <c r="L676" s="55"/>
      <c r="M676" s="54">
        <v>0.5</v>
      </c>
      <c r="N676" s="55"/>
      <c r="O676" s="54">
        <v>0.5</v>
      </c>
      <c r="P676" s="55"/>
      <c r="Q676" s="54">
        <v>0.5</v>
      </c>
      <c r="R676" s="55"/>
      <c r="S676" s="54">
        <v>0.5</v>
      </c>
      <c r="T676" s="55"/>
      <c r="U676" s="54">
        <v>0.5</v>
      </c>
      <c r="V676" s="55"/>
      <c r="W676" s="54">
        <v>0.5</v>
      </c>
      <c r="X676" s="55"/>
      <c r="Y676" s="54">
        <v>0.5</v>
      </c>
      <c r="Z676" s="55"/>
      <c r="AA676" s="54">
        <v>0.5</v>
      </c>
      <c r="AB676" s="55"/>
      <c r="AC676" s="54">
        <v>0.5</v>
      </c>
      <c r="AD676" s="55"/>
      <c r="AE676" s="54">
        <v>0.5</v>
      </c>
      <c r="AF676" s="55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2"/>
    </row>
    <row r="677" spans="2:58" ht="10.15" customHeight="1" x14ac:dyDescent="0.25">
      <c r="B677" s="20"/>
      <c r="C677" s="1">
        <v>22</v>
      </c>
      <c r="D677" s="1">
        <v>7</v>
      </c>
      <c r="E677" s="54">
        <v>0.45</v>
      </c>
      <c r="F677" s="55"/>
      <c r="G677" s="54">
        <v>0.45</v>
      </c>
      <c r="H677" s="55"/>
      <c r="I677" s="54">
        <v>0.55000000000000004</v>
      </c>
      <c r="J677" s="55"/>
      <c r="K677" s="54">
        <v>0.45</v>
      </c>
      <c r="L677" s="55"/>
      <c r="M677" s="54">
        <v>0.5</v>
      </c>
      <c r="N677" s="55"/>
      <c r="O677" s="54">
        <v>0.5</v>
      </c>
      <c r="P677" s="55"/>
      <c r="Q677" s="54">
        <v>0.5</v>
      </c>
      <c r="R677" s="55"/>
      <c r="S677" s="54">
        <v>0.5</v>
      </c>
      <c r="T677" s="55"/>
      <c r="U677" s="54">
        <v>0.5</v>
      </c>
      <c r="V677" s="55"/>
      <c r="W677" s="54">
        <v>0.5</v>
      </c>
      <c r="X677" s="55"/>
      <c r="Y677" s="54">
        <v>0.5</v>
      </c>
      <c r="Z677" s="55"/>
      <c r="AA677" s="54">
        <v>0.5</v>
      </c>
      <c r="AB677" s="55"/>
      <c r="AC677" s="54">
        <v>0.5</v>
      </c>
      <c r="AD677" s="55"/>
      <c r="AE677" s="54">
        <v>0.5</v>
      </c>
      <c r="AF677" s="55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2"/>
    </row>
    <row r="678" spans="2:58" ht="10.15" customHeight="1" x14ac:dyDescent="0.25">
      <c r="B678" s="20"/>
      <c r="C678" s="1">
        <v>22</v>
      </c>
      <c r="D678" s="1">
        <v>6</v>
      </c>
      <c r="E678" s="54">
        <v>0.45</v>
      </c>
      <c r="F678" s="55"/>
      <c r="G678" s="54">
        <v>0.45</v>
      </c>
      <c r="H678" s="55"/>
      <c r="I678" s="54">
        <v>0.55000000000000004</v>
      </c>
      <c r="J678" s="55"/>
      <c r="K678" s="54">
        <v>0.45</v>
      </c>
      <c r="L678" s="55"/>
      <c r="M678" s="54">
        <v>0.5</v>
      </c>
      <c r="N678" s="55"/>
      <c r="O678" s="54">
        <v>0.5</v>
      </c>
      <c r="P678" s="55"/>
      <c r="Q678" s="54">
        <v>0.5</v>
      </c>
      <c r="R678" s="55"/>
      <c r="S678" s="54">
        <v>0.5</v>
      </c>
      <c r="T678" s="55"/>
      <c r="U678" s="54">
        <v>0.5</v>
      </c>
      <c r="V678" s="55"/>
      <c r="W678" s="54">
        <v>0.5</v>
      </c>
      <c r="X678" s="55"/>
      <c r="Y678" s="54">
        <v>0.5</v>
      </c>
      <c r="Z678" s="55"/>
      <c r="AA678" s="54">
        <v>0.5</v>
      </c>
      <c r="AB678" s="55"/>
      <c r="AC678" s="54">
        <v>0.5</v>
      </c>
      <c r="AD678" s="55"/>
      <c r="AE678" s="54">
        <v>0.5</v>
      </c>
      <c r="AF678" s="55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2"/>
    </row>
    <row r="679" spans="2:58" ht="10.15" customHeight="1" x14ac:dyDescent="0.25">
      <c r="B679" s="20"/>
      <c r="C679" s="1">
        <v>22</v>
      </c>
      <c r="D679" s="1">
        <v>5</v>
      </c>
      <c r="E679" s="54">
        <v>0.45</v>
      </c>
      <c r="F679" s="55"/>
      <c r="G679" s="54">
        <v>0.45</v>
      </c>
      <c r="H679" s="55"/>
      <c r="I679" s="54">
        <v>0.55000000000000004</v>
      </c>
      <c r="J679" s="55"/>
      <c r="K679" s="54">
        <v>0.45</v>
      </c>
      <c r="L679" s="55"/>
      <c r="M679" s="54">
        <v>0.5</v>
      </c>
      <c r="N679" s="55"/>
      <c r="O679" s="54">
        <v>0.5</v>
      </c>
      <c r="P679" s="55"/>
      <c r="Q679" s="54">
        <v>0.5</v>
      </c>
      <c r="R679" s="55"/>
      <c r="S679" s="54">
        <v>0.5</v>
      </c>
      <c r="T679" s="55"/>
      <c r="U679" s="54">
        <v>0.5</v>
      </c>
      <c r="V679" s="55"/>
      <c r="W679" s="54">
        <v>0.5</v>
      </c>
      <c r="X679" s="55"/>
      <c r="Y679" s="54">
        <v>0.5</v>
      </c>
      <c r="Z679" s="55"/>
      <c r="AA679" s="54">
        <v>0.5</v>
      </c>
      <c r="AB679" s="55"/>
      <c r="AC679" s="54">
        <v>0.5</v>
      </c>
      <c r="AD679" s="55"/>
      <c r="AE679" s="54">
        <v>0.5</v>
      </c>
      <c r="AF679" s="55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2"/>
    </row>
    <row r="680" spans="2:58" ht="10.15" customHeight="1" x14ac:dyDescent="0.25">
      <c r="B680" s="20"/>
      <c r="C680" s="1">
        <v>22</v>
      </c>
      <c r="D680" s="1">
        <v>4</v>
      </c>
      <c r="E680" s="54">
        <v>0.55000000000000004</v>
      </c>
      <c r="F680" s="55"/>
      <c r="G680" s="54">
        <v>0.5</v>
      </c>
      <c r="H680" s="55"/>
      <c r="I680" s="54">
        <v>0.5</v>
      </c>
      <c r="J680" s="55"/>
      <c r="K680" s="54">
        <v>0.5</v>
      </c>
      <c r="L680" s="55"/>
      <c r="M680" s="54">
        <v>0.5</v>
      </c>
      <c r="N680" s="55"/>
      <c r="O680" s="54">
        <v>0.5</v>
      </c>
      <c r="P680" s="55"/>
      <c r="Q680" s="54">
        <v>0.5</v>
      </c>
      <c r="R680" s="55"/>
      <c r="S680" s="54">
        <v>0.5</v>
      </c>
      <c r="T680" s="55"/>
      <c r="U680" s="54">
        <v>0.5</v>
      </c>
      <c r="V680" s="55"/>
      <c r="W680" s="54">
        <v>0.5</v>
      </c>
      <c r="X680" s="55"/>
      <c r="Y680" s="54">
        <v>0.5</v>
      </c>
      <c r="Z680" s="55"/>
      <c r="AA680" s="54">
        <v>0.5</v>
      </c>
      <c r="AB680" s="55"/>
      <c r="AC680" s="54">
        <v>0.5</v>
      </c>
      <c r="AD680" s="55"/>
      <c r="AE680" s="54">
        <v>0.5</v>
      </c>
      <c r="AF680" s="55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2"/>
    </row>
    <row r="681" spans="2:58" ht="10.15" customHeight="1" x14ac:dyDescent="0.25">
      <c r="B681" s="20"/>
      <c r="C681" s="1">
        <v>22</v>
      </c>
      <c r="D681" s="1">
        <v>3</v>
      </c>
      <c r="E681" s="54">
        <v>0.65</v>
      </c>
      <c r="F681" s="55"/>
      <c r="G681" s="54">
        <v>0.55000000000000004</v>
      </c>
      <c r="H681" s="55"/>
      <c r="I681" s="54">
        <v>0.5</v>
      </c>
      <c r="J681" s="55"/>
      <c r="K681" s="54">
        <v>0.5</v>
      </c>
      <c r="L681" s="55"/>
      <c r="M681" s="54">
        <v>0.5</v>
      </c>
      <c r="N681" s="55"/>
      <c r="O681" s="54">
        <v>0.5</v>
      </c>
      <c r="P681" s="55"/>
      <c r="Q681" s="54">
        <v>0.5</v>
      </c>
      <c r="R681" s="55"/>
      <c r="S681" s="54">
        <v>0.5</v>
      </c>
      <c r="T681" s="55"/>
      <c r="U681" s="54">
        <v>0.5</v>
      </c>
      <c r="V681" s="55"/>
      <c r="W681" s="54">
        <v>0.5</v>
      </c>
      <c r="X681" s="55"/>
      <c r="Y681" s="54">
        <v>0.5</v>
      </c>
      <c r="Z681" s="55"/>
      <c r="AA681" s="54">
        <v>0.5</v>
      </c>
      <c r="AB681" s="55"/>
      <c r="AC681" s="54">
        <v>0.5</v>
      </c>
      <c r="AD681" s="55"/>
      <c r="AE681" s="54">
        <v>0.5</v>
      </c>
      <c r="AF681" s="55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2"/>
    </row>
    <row r="682" spans="2:58" ht="10.15" customHeight="1" x14ac:dyDescent="0.25">
      <c r="B682" s="20"/>
      <c r="C682" s="1">
        <v>22</v>
      </c>
      <c r="D682" s="1">
        <v>2</v>
      </c>
      <c r="E682" s="54">
        <v>0.9</v>
      </c>
      <c r="F682" s="55"/>
      <c r="G682" s="54">
        <v>0.7</v>
      </c>
      <c r="H682" s="55"/>
      <c r="I682" s="54">
        <v>0.6</v>
      </c>
      <c r="J682" s="55"/>
      <c r="K682" s="54">
        <v>0.55000000000000004</v>
      </c>
      <c r="L682" s="55"/>
      <c r="M682" s="54">
        <v>0.55000000000000004</v>
      </c>
      <c r="N682" s="55"/>
      <c r="O682" s="54">
        <v>0.55000000000000004</v>
      </c>
      <c r="P682" s="55"/>
      <c r="Q682" s="54">
        <v>0.55000000000000004</v>
      </c>
      <c r="R682" s="55"/>
      <c r="S682" s="54">
        <v>0.5</v>
      </c>
      <c r="T682" s="55"/>
      <c r="U682" s="54">
        <v>0.5</v>
      </c>
      <c r="V682" s="55"/>
      <c r="W682" s="54">
        <v>0.5</v>
      </c>
      <c r="X682" s="55"/>
      <c r="Y682" s="54">
        <v>0.5</v>
      </c>
      <c r="Z682" s="55"/>
      <c r="AA682" s="54">
        <v>0.5</v>
      </c>
      <c r="AB682" s="55"/>
      <c r="AC682" s="54">
        <v>0.5</v>
      </c>
      <c r="AD682" s="55"/>
      <c r="AE682" s="54">
        <v>0.5</v>
      </c>
      <c r="AF682" s="55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2"/>
    </row>
    <row r="683" spans="2:58" ht="10.15" customHeight="1" x14ac:dyDescent="0.25">
      <c r="B683" s="20"/>
      <c r="C683" s="1">
        <v>22</v>
      </c>
      <c r="D683" s="1">
        <v>1</v>
      </c>
      <c r="E683" s="54">
        <v>1.35</v>
      </c>
      <c r="F683" s="55"/>
      <c r="G683" s="54">
        <v>1.05</v>
      </c>
      <c r="H683" s="55"/>
      <c r="I683" s="54">
        <v>0.9</v>
      </c>
      <c r="J683" s="55"/>
      <c r="K683" s="54">
        <v>0.8</v>
      </c>
      <c r="L683" s="55"/>
      <c r="M683" s="54">
        <v>0.75</v>
      </c>
      <c r="N683" s="55"/>
      <c r="O683" s="54">
        <v>0.7</v>
      </c>
      <c r="P683" s="55"/>
      <c r="Q683" s="54">
        <v>0.7</v>
      </c>
      <c r="R683" s="55"/>
      <c r="S683" s="54">
        <v>0.7</v>
      </c>
      <c r="T683" s="55"/>
      <c r="U683" s="54">
        <v>0.65</v>
      </c>
      <c r="V683" s="55"/>
      <c r="W683" s="54">
        <v>0.65</v>
      </c>
      <c r="X683" s="55"/>
      <c r="Y683" s="54">
        <v>0.6</v>
      </c>
      <c r="Z683" s="55"/>
      <c r="AA683" s="54">
        <v>0.55000000000000004</v>
      </c>
      <c r="AB683" s="55"/>
      <c r="AC683" s="54">
        <v>0.55000000000000004</v>
      </c>
      <c r="AD683" s="55"/>
      <c r="AE683" s="54">
        <v>0.55000000000000004</v>
      </c>
      <c r="AF683" s="55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2"/>
    </row>
    <row r="684" spans="2:58" ht="10.15" customHeight="1" x14ac:dyDescent="0.25">
      <c r="B684" s="20"/>
      <c r="C684" s="1">
        <v>23</v>
      </c>
      <c r="D684" s="1">
        <v>23</v>
      </c>
      <c r="E684" s="54">
        <v>-0.3</v>
      </c>
      <c r="F684" s="55"/>
      <c r="G684" s="54">
        <v>0</v>
      </c>
      <c r="H684" s="55"/>
      <c r="I684" s="54">
        <v>0.15</v>
      </c>
      <c r="J684" s="55"/>
      <c r="K684" s="54">
        <v>0.2</v>
      </c>
      <c r="L684" s="55"/>
      <c r="M684" s="54">
        <v>0.25</v>
      </c>
      <c r="N684" s="55"/>
      <c r="O684" s="54">
        <v>0.3</v>
      </c>
      <c r="P684" s="55"/>
      <c r="Q684" s="54">
        <v>0.3</v>
      </c>
      <c r="R684" s="55"/>
      <c r="S684" s="54">
        <v>0.3</v>
      </c>
      <c r="T684" s="55"/>
      <c r="U684" s="54">
        <v>0.35</v>
      </c>
      <c r="V684" s="55"/>
      <c r="W684" s="54">
        <v>0.35</v>
      </c>
      <c r="X684" s="55"/>
      <c r="Y684" s="54">
        <v>0.4</v>
      </c>
      <c r="Z684" s="55"/>
      <c r="AA684" s="54">
        <v>0.45</v>
      </c>
      <c r="AB684" s="55"/>
      <c r="AC684" s="54">
        <v>0.45</v>
      </c>
      <c r="AD684" s="55"/>
      <c r="AE684" s="54">
        <v>0.45</v>
      </c>
      <c r="AF684" s="55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2"/>
    </row>
    <row r="685" spans="2:58" ht="10.15" customHeight="1" x14ac:dyDescent="0.25">
      <c r="B685" s="20"/>
      <c r="C685" s="1">
        <v>23</v>
      </c>
      <c r="D685" s="1">
        <v>22</v>
      </c>
      <c r="E685" s="54">
        <v>-0.1</v>
      </c>
      <c r="F685" s="55"/>
      <c r="G685" s="54">
        <v>0.2</v>
      </c>
      <c r="H685" s="55"/>
      <c r="I685" s="54">
        <v>0.25</v>
      </c>
      <c r="J685" s="55"/>
      <c r="K685" s="54">
        <v>0.3</v>
      </c>
      <c r="L685" s="55"/>
      <c r="M685" s="54">
        <v>0.35</v>
      </c>
      <c r="N685" s="55"/>
      <c r="O685" s="54">
        <v>0.4</v>
      </c>
      <c r="P685" s="55"/>
      <c r="Q685" s="54">
        <v>0.4</v>
      </c>
      <c r="R685" s="55"/>
      <c r="S685" s="54">
        <v>0.4</v>
      </c>
      <c r="T685" s="55"/>
      <c r="U685" s="54">
        <v>0.4</v>
      </c>
      <c r="V685" s="55"/>
      <c r="W685" s="54">
        <v>0.4</v>
      </c>
      <c r="X685" s="55"/>
      <c r="Y685" s="54">
        <v>0.45</v>
      </c>
      <c r="Z685" s="55"/>
      <c r="AA685" s="54">
        <v>0.45</v>
      </c>
      <c r="AB685" s="55"/>
      <c r="AC685" s="54">
        <v>0.45</v>
      </c>
      <c r="AD685" s="55"/>
      <c r="AE685" s="54">
        <v>0.5</v>
      </c>
      <c r="AF685" s="55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2"/>
    </row>
    <row r="686" spans="2:58" ht="10.15" customHeight="1" x14ac:dyDescent="0.25">
      <c r="B686" s="20"/>
      <c r="C686" s="1">
        <v>23</v>
      </c>
      <c r="D686" s="1">
        <v>21</v>
      </c>
      <c r="E686" s="54">
        <v>0.05</v>
      </c>
      <c r="F686" s="55"/>
      <c r="G686" s="54">
        <v>0.25</v>
      </c>
      <c r="H686" s="55"/>
      <c r="I686" s="54">
        <v>0.35</v>
      </c>
      <c r="J686" s="55"/>
      <c r="K686" s="54">
        <v>0.4</v>
      </c>
      <c r="L686" s="55"/>
      <c r="M686" s="54">
        <v>0.4</v>
      </c>
      <c r="N686" s="55"/>
      <c r="O686" s="54">
        <v>0.4</v>
      </c>
      <c r="P686" s="55"/>
      <c r="Q686" s="54">
        <v>0.45</v>
      </c>
      <c r="R686" s="55"/>
      <c r="S686" s="54">
        <v>0.45</v>
      </c>
      <c r="T686" s="55"/>
      <c r="U686" s="54">
        <v>0.45</v>
      </c>
      <c r="V686" s="55"/>
      <c r="W686" s="54">
        <v>0.45</v>
      </c>
      <c r="X686" s="55"/>
      <c r="Y686" s="54">
        <v>0.45</v>
      </c>
      <c r="Z686" s="55"/>
      <c r="AA686" s="54">
        <v>0.5</v>
      </c>
      <c r="AB686" s="55"/>
      <c r="AC686" s="54">
        <v>0.5</v>
      </c>
      <c r="AD686" s="55"/>
      <c r="AE686" s="54">
        <v>0.5</v>
      </c>
      <c r="AF686" s="55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2"/>
    </row>
    <row r="687" spans="2:58" ht="10.15" customHeight="1" x14ac:dyDescent="0.25">
      <c r="B687" s="20"/>
      <c r="C687" s="1">
        <v>23</v>
      </c>
      <c r="D687" s="1">
        <v>20</v>
      </c>
      <c r="E687" s="54">
        <v>0.15</v>
      </c>
      <c r="F687" s="55"/>
      <c r="G687" s="54">
        <v>0.3</v>
      </c>
      <c r="H687" s="55"/>
      <c r="I687" s="54">
        <v>0.4</v>
      </c>
      <c r="J687" s="55"/>
      <c r="K687" s="54">
        <v>0.4</v>
      </c>
      <c r="L687" s="55"/>
      <c r="M687" s="54">
        <v>0.45</v>
      </c>
      <c r="N687" s="55"/>
      <c r="O687" s="54">
        <v>0.45</v>
      </c>
      <c r="P687" s="55"/>
      <c r="Q687" s="54">
        <v>0.45</v>
      </c>
      <c r="R687" s="55"/>
      <c r="S687" s="54">
        <v>0.45</v>
      </c>
      <c r="T687" s="55"/>
      <c r="U687" s="54">
        <v>0.45</v>
      </c>
      <c r="V687" s="55"/>
      <c r="W687" s="54">
        <v>0.45</v>
      </c>
      <c r="X687" s="55"/>
      <c r="Y687" s="54">
        <v>0.45</v>
      </c>
      <c r="Z687" s="55"/>
      <c r="AA687" s="54">
        <v>0.5</v>
      </c>
      <c r="AB687" s="55"/>
      <c r="AC687" s="54">
        <v>0.5</v>
      </c>
      <c r="AD687" s="55"/>
      <c r="AE687" s="54">
        <v>0.5</v>
      </c>
      <c r="AF687" s="55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2"/>
    </row>
    <row r="688" spans="2:58" ht="10.15" customHeight="1" x14ac:dyDescent="0.25">
      <c r="B688" s="20"/>
      <c r="C688" s="1">
        <v>23</v>
      </c>
      <c r="D688" s="1">
        <v>19</v>
      </c>
      <c r="E688" s="54">
        <v>0.25</v>
      </c>
      <c r="F688" s="55"/>
      <c r="G688" s="54">
        <v>0.35</v>
      </c>
      <c r="H688" s="55"/>
      <c r="I688" s="54">
        <v>0.5</v>
      </c>
      <c r="J688" s="55"/>
      <c r="K688" s="54">
        <v>0.45</v>
      </c>
      <c r="L688" s="55"/>
      <c r="M688" s="54">
        <v>0.45</v>
      </c>
      <c r="N688" s="55"/>
      <c r="O688" s="54">
        <v>0.45</v>
      </c>
      <c r="P688" s="55"/>
      <c r="Q688" s="54">
        <v>0.45</v>
      </c>
      <c r="R688" s="55"/>
      <c r="S688" s="54">
        <v>0.45</v>
      </c>
      <c r="T688" s="55"/>
      <c r="U688" s="54">
        <v>0.45</v>
      </c>
      <c r="V688" s="55"/>
      <c r="W688" s="54">
        <v>0.45</v>
      </c>
      <c r="X688" s="55"/>
      <c r="Y688" s="54">
        <v>0.5</v>
      </c>
      <c r="Z688" s="55"/>
      <c r="AA688" s="54">
        <v>0.5</v>
      </c>
      <c r="AB688" s="55"/>
      <c r="AC688" s="54">
        <v>0.5</v>
      </c>
      <c r="AD688" s="55"/>
      <c r="AE688" s="54">
        <v>0.5</v>
      </c>
      <c r="AF688" s="55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2"/>
    </row>
    <row r="689" spans="2:58" ht="10.15" customHeight="1" x14ac:dyDescent="0.25">
      <c r="B689" s="20"/>
      <c r="C689" s="1">
        <v>23</v>
      </c>
      <c r="D689" s="1">
        <v>18</v>
      </c>
      <c r="E689" s="54">
        <v>0.3</v>
      </c>
      <c r="F689" s="55"/>
      <c r="G689" s="54">
        <v>0.4</v>
      </c>
      <c r="H689" s="55"/>
      <c r="I689" s="54">
        <v>0.5</v>
      </c>
      <c r="J689" s="55"/>
      <c r="K689" s="54">
        <v>0.45</v>
      </c>
      <c r="L689" s="55"/>
      <c r="M689" s="54">
        <v>0.45</v>
      </c>
      <c r="N689" s="55"/>
      <c r="O689" s="54">
        <v>0.45</v>
      </c>
      <c r="P689" s="55"/>
      <c r="Q689" s="54">
        <v>0.45</v>
      </c>
      <c r="R689" s="55"/>
      <c r="S689" s="54">
        <v>0.5</v>
      </c>
      <c r="T689" s="55"/>
      <c r="U689" s="54">
        <v>0.5</v>
      </c>
      <c r="V689" s="55"/>
      <c r="W689" s="54">
        <v>0.5</v>
      </c>
      <c r="X689" s="55"/>
      <c r="Y689" s="54">
        <v>0.5</v>
      </c>
      <c r="Z689" s="55"/>
      <c r="AA689" s="54">
        <v>0.5</v>
      </c>
      <c r="AB689" s="55"/>
      <c r="AC689" s="54">
        <v>0.5</v>
      </c>
      <c r="AD689" s="55"/>
      <c r="AE689" s="54">
        <v>0.5</v>
      </c>
      <c r="AF689" s="55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2"/>
    </row>
    <row r="690" spans="2:58" ht="10.15" customHeight="1" x14ac:dyDescent="0.25">
      <c r="B690" s="20"/>
      <c r="C690" s="1">
        <v>23</v>
      </c>
      <c r="D690" s="1">
        <v>17</v>
      </c>
      <c r="E690" s="54">
        <v>0.35</v>
      </c>
      <c r="F690" s="55"/>
      <c r="G690" s="54">
        <v>0.4</v>
      </c>
      <c r="H690" s="55"/>
      <c r="I690" s="54">
        <v>0.55000000000000004</v>
      </c>
      <c r="J690" s="55"/>
      <c r="K690" s="54">
        <v>0.45</v>
      </c>
      <c r="L690" s="55"/>
      <c r="M690" s="54">
        <v>0.45</v>
      </c>
      <c r="N690" s="55"/>
      <c r="O690" s="54">
        <v>0.45</v>
      </c>
      <c r="P690" s="55"/>
      <c r="Q690" s="54">
        <v>0.5</v>
      </c>
      <c r="R690" s="55"/>
      <c r="S690" s="54">
        <v>0.5</v>
      </c>
      <c r="T690" s="55"/>
      <c r="U690" s="54">
        <v>0.5</v>
      </c>
      <c r="V690" s="55"/>
      <c r="W690" s="54">
        <v>0.5</v>
      </c>
      <c r="X690" s="55"/>
      <c r="Y690" s="54">
        <v>0.5</v>
      </c>
      <c r="Z690" s="55"/>
      <c r="AA690" s="54">
        <v>0.5</v>
      </c>
      <c r="AB690" s="55"/>
      <c r="AC690" s="54">
        <v>0.5</v>
      </c>
      <c r="AD690" s="55"/>
      <c r="AE690" s="54">
        <v>0.5</v>
      </c>
      <c r="AF690" s="55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2"/>
    </row>
    <row r="691" spans="2:58" ht="10.15" customHeight="1" x14ac:dyDescent="0.25">
      <c r="B691" s="20"/>
      <c r="C691" s="1">
        <v>23</v>
      </c>
      <c r="D691" s="1">
        <v>16</v>
      </c>
      <c r="E691" s="54">
        <v>0.35</v>
      </c>
      <c r="F691" s="55"/>
      <c r="G691" s="54">
        <v>0.45</v>
      </c>
      <c r="H691" s="55"/>
      <c r="I691" s="54">
        <v>0.55000000000000004</v>
      </c>
      <c r="J691" s="55"/>
      <c r="K691" s="54">
        <v>0.45</v>
      </c>
      <c r="L691" s="55"/>
      <c r="M691" s="54">
        <v>0.5</v>
      </c>
      <c r="N691" s="55"/>
      <c r="O691" s="54">
        <v>0.5</v>
      </c>
      <c r="P691" s="55"/>
      <c r="Q691" s="54">
        <v>0.5</v>
      </c>
      <c r="R691" s="55"/>
      <c r="S691" s="54">
        <v>0.5</v>
      </c>
      <c r="T691" s="55"/>
      <c r="U691" s="54">
        <v>0.5</v>
      </c>
      <c r="V691" s="55"/>
      <c r="W691" s="54">
        <v>0.5</v>
      </c>
      <c r="X691" s="55"/>
      <c r="Y691" s="54">
        <v>0.5</v>
      </c>
      <c r="Z691" s="55"/>
      <c r="AA691" s="54">
        <v>0.5</v>
      </c>
      <c r="AB691" s="55"/>
      <c r="AC691" s="54">
        <v>0.5</v>
      </c>
      <c r="AD691" s="55"/>
      <c r="AE691" s="54">
        <v>0.5</v>
      </c>
      <c r="AF691" s="55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2"/>
    </row>
    <row r="692" spans="2:58" ht="10.15" customHeight="1" x14ac:dyDescent="0.25">
      <c r="B692" s="20"/>
      <c r="C692" s="1">
        <v>23</v>
      </c>
      <c r="D692" s="1">
        <v>15</v>
      </c>
      <c r="E692" s="54">
        <v>0.45</v>
      </c>
      <c r="F692" s="55"/>
      <c r="G692" s="54">
        <v>0.45</v>
      </c>
      <c r="H692" s="55"/>
      <c r="I692" s="54">
        <v>0.55000000000000004</v>
      </c>
      <c r="J692" s="55"/>
      <c r="K692" s="54">
        <v>0.45</v>
      </c>
      <c r="L692" s="55"/>
      <c r="M692" s="54">
        <v>0.5</v>
      </c>
      <c r="N692" s="55"/>
      <c r="O692" s="54">
        <v>0.5</v>
      </c>
      <c r="P692" s="55"/>
      <c r="Q692" s="54">
        <v>0.5</v>
      </c>
      <c r="R692" s="55"/>
      <c r="S692" s="54">
        <v>0.5</v>
      </c>
      <c r="T692" s="55"/>
      <c r="U692" s="54">
        <v>0.5</v>
      </c>
      <c r="V692" s="55"/>
      <c r="W692" s="54">
        <v>0.5</v>
      </c>
      <c r="X692" s="55"/>
      <c r="Y692" s="54">
        <v>0.5</v>
      </c>
      <c r="Z692" s="55"/>
      <c r="AA692" s="54">
        <v>0.5</v>
      </c>
      <c r="AB692" s="55"/>
      <c r="AC692" s="54">
        <v>0.5</v>
      </c>
      <c r="AD692" s="55"/>
      <c r="AE692" s="54">
        <v>0.5</v>
      </c>
      <c r="AF692" s="55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2"/>
    </row>
    <row r="693" spans="2:58" ht="10.15" customHeight="1" x14ac:dyDescent="0.25">
      <c r="B693" s="20"/>
      <c r="C693" s="1">
        <v>23</v>
      </c>
      <c r="D693" s="1">
        <v>14</v>
      </c>
      <c r="E693" s="54">
        <v>0.45</v>
      </c>
      <c r="F693" s="55"/>
      <c r="G693" s="54">
        <v>0.45</v>
      </c>
      <c r="H693" s="55"/>
      <c r="I693" s="54">
        <v>0.55000000000000004</v>
      </c>
      <c r="J693" s="55"/>
      <c r="K693" s="54">
        <v>0.45</v>
      </c>
      <c r="L693" s="55"/>
      <c r="M693" s="54">
        <v>0.5</v>
      </c>
      <c r="N693" s="55"/>
      <c r="O693" s="54">
        <v>0.5</v>
      </c>
      <c r="P693" s="55"/>
      <c r="Q693" s="54">
        <v>0.5</v>
      </c>
      <c r="R693" s="55"/>
      <c r="S693" s="54">
        <v>0.5</v>
      </c>
      <c r="T693" s="55"/>
      <c r="U693" s="54">
        <v>0.5</v>
      </c>
      <c r="V693" s="55"/>
      <c r="W693" s="54">
        <v>0.5</v>
      </c>
      <c r="X693" s="55"/>
      <c r="Y693" s="54">
        <v>0.5</v>
      </c>
      <c r="Z693" s="55"/>
      <c r="AA693" s="54">
        <v>0.5</v>
      </c>
      <c r="AB693" s="55"/>
      <c r="AC693" s="54">
        <v>0.5</v>
      </c>
      <c r="AD693" s="55"/>
      <c r="AE693" s="54">
        <v>0.5</v>
      </c>
      <c r="AF693" s="55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2"/>
    </row>
    <row r="694" spans="2:58" ht="10.15" customHeight="1" x14ac:dyDescent="0.25">
      <c r="B694" s="20"/>
      <c r="C694" s="1">
        <v>23</v>
      </c>
      <c r="D694" s="1">
        <v>13</v>
      </c>
      <c r="E694" s="54">
        <v>0.45</v>
      </c>
      <c r="F694" s="55"/>
      <c r="G694" s="54">
        <v>0.45</v>
      </c>
      <c r="H694" s="55"/>
      <c r="I694" s="54">
        <v>0.55000000000000004</v>
      </c>
      <c r="J694" s="55"/>
      <c r="K694" s="54">
        <v>0.45</v>
      </c>
      <c r="L694" s="55"/>
      <c r="M694" s="54">
        <v>0.5</v>
      </c>
      <c r="N694" s="55"/>
      <c r="O694" s="54">
        <v>0.5</v>
      </c>
      <c r="P694" s="55"/>
      <c r="Q694" s="54">
        <v>0.5</v>
      </c>
      <c r="R694" s="55"/>
      <c r="S694" s="54">
        <v>0.5</v>
      </c>
      <c r="T694" s="55"/>
      <c r="U694" s="54">
        <v>0.5</v>
      </c>
      <c r="V694" s="55"/>
      <c r="W694" s="54">
        <v>0.5</v>
      </c>
      <c r="X694" s="55"/>
      <c r="Y694" s="54">
        <v>0.5</v>
      </c>
      <c r="Z694" s="55"/>
      <c r="AA694" s="54">
        <v>0.5</v>
      </c>
      <c r="AB694" s="55"/>
      <c r="AC694" s="54">
        <v>0.5</v>
      </c>
      <c r="AD694" s="55"/>
      <c r="AE694" s="54">
        <v>0.5</v>
      </c>
      <c r="AF694" s="55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2"/>
    </row>
    <row r="695" spans="2:58" ht="10.15" customHeight="1" x14ac:dyDescent="0.25">
      <c r="B695" s="20"/>
      <c r="C695" s="1">
        <v>23</v>
      </c>
      <c r="D695" s="1">
        <v>12</v>
      </c>
      <c r="E695" s="54">
        <v>0.45</v>
      </c>
      <c r="F695" s="55"/>
      <c r="G695" s="54">
        <v>0.45</v>
      </c>
      <c r="H695" s="55"/>
      <c r="I695" s="54">
        <v>0.55000000000000004</v>
      </c>
      <c r="J695" s="55"/>
      <c r="K695" s="54">
        <v>0.45</v>
      </c>
      <c r="L695" s="55"/>
      <c r="M695" s="54">
        <v>0.5</v>
      </c>
      <c r="N695" s="55"/>
      <c r="O695" s="54">
        <v>0.5</v>
      </c>
      <c r="P695" s="55"/>
      <c r="Q695" s="54">
        <v>0.5</v>
      </c>
      <c r="R695" s="55"/>
      <c r="S695" s="54">
        <v>0.5</v>
      </c>
      <c r="T695" s="55"/>
      <c r="U695" s="54">
        <v>0.5</v>
      </c>
      <c r="V695" s="55"/>
      <c r="W695" s="54">
        <v>0.5</v>
      </c>
      <c r="X695" s="55"/>
      <c r="Y695" s="54">
        <v>0.5</v>
      </c>
      <c r="Z695" s="55"/>
      <c r="AA695" s="54">
        <v>0.5</v>
      </c>
      <c r="AB695" s="55"/>
      <c r="AC695" s="54">
        <v>0.5</v>
      </c>
      <c r="AD695" s="55"/>
      <c r="AE695" s="54">
        <v>0.5</v>
      </c>
      <c r="AF695" s="55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2"/>
    </row>
    <row r="696" spans="2:58" ht="10.15" customHeight="1" x14ac:dyDescent="0.25">
      <c r="B696" s="20"/>
      <c r="C696" s="1">
        <v>23</v>
      </c>
      <c r="D696" s="1">
        <v>11</v>
      </c>
      <c r="E696" s="54">
        <v>0.45</v>
      </c>
      <c r="F696" s="55"/>
      <c r="G696" s="54">
        <v>0.45</v>
      </c>
      <c r="H696" s="55"/>
      <c r="I696" s="54">
        <v>0.55000000000000004</v>
      </c>
      <c r="J696" s="55"/>
      <c r="K696" s="54">
        <v>0.45</v>
      </c>
      <c r="L696" s="55"/>
      <c r="M696" s="54">
        <v>0.5</v>
      </c>
      <c r="N696" s="55"/>
      <c r="O696" s="54">
        <v>0.5</v>
      </c>
      <c r="P696" s="55"/>
      <c r="Q696" s="54">
        <v>0.5</v>
      </c>
      <c r="R696" s="55"/>
      <c r="S696" s="54">
        <v>0.5</v>
      </c>
      <c r="T696" s="55"/>
      <c r="U696" s="54">
        <v>0.5</v>
      </c>
      <c r="V696" s="55"/>
      <c r="W696" s="54">
        <v>0.5</v>
      </c>
      <c r="X696" s="55"/>
      <c r="Y696" s="54">
        <v>0.5</v>
      </c>
      <c r="Z696" s="55"/>
      <c r="AA696" s="54">
        <v>0.5</v>
      </c>
      <c r="AB696" s="55"/>
      <c r="AC696" s="54">
        <v>0.5</v>
      </c>
      <c r="AD696" s="55"/>
      <c r="AE696" s="54">
        <v>0.5</v>
      </c>
      <c r="AF696" s="55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2"/>
    </row>
    <row r="697" spans="2:58" ht="10.15" customHeight="1" x14ac:dyDescent="0.25">
      <c r="B697" s="20"/>
      <c r="C697" s="1">
        <v>23</v>
      </c>
      <c r="D697" s="1">
        <v>10</v>
      </c>
      <c r="E697" s="54">
        <v>0.45</v>
      </c>
      <c r="F697" s="55"/>
      <c r="G697" s="54">
        <v>0.45</v>
      </c>
      <c r="H697" s="55"/>
      <c r="I697" s="54">
        <v>0.55000000000000004</v>
      </c>
      <c r="J697" s="55"/>
      <c r="K697" s="54">
        <v>0.45</v>
      </c>
      <c r="L697" s="55"/>
      <c r="M697" s="54">
        <v>0.5</v>
      </c>
      <c r="N697" s="55"/>
      <c r="O697" s="54">
        <v>0.5</v>
      </c>
      <c r="P697" s="55"/>
      <c r="Q697" s="54">
        <v>0.5</v>
      </c>
      <c r="R697" s="55"/>
      <c r="S697" s="54">
        <v>0.5</v>
      </c>
      <c r="T697" s="55"/>
      <c r="U697" s="54">
        <v>0.5</v>
      </c>
      <c r="V697" s="55"/>
      <c r="W697" s="54">
        <v>0.5</v>
      </c>
      <c r="X697" s="55"/>
      <c r="Y697" s="54">
        <v>0.5</v>
      </c>
      <c r="Z697" s="55"/>
      <c r="AA697" s="54">
        <v>0.5</v>
      </c>
      <c r="AB697" s="55"/>
      <c r="AC697" s="54">
        <v>0.5</v>
      </c>
      <c r="AD697" s="55"/>
      <c r="AE697" s="54">
        <v>0.5</v>
      </c>
      <c r="AF697" s="55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2"/>
    </row>
    <row r="698" spans="2:58" ht="10.15" customHeight="1" x14ac:dyDescent="0.25">
      <c r="B698" s="20"/>
      <c r="C698" s="1">
        <v>23</v>
      </c>
      <c r="D698" s="1">
        <v>9</v>
      </c>
      <c r="E698" s="54">
        <v>0.45</v>
      </c>
      <c r="F698" s="55"/>
      <c r="G698" s="54">
        <v>0.45</v>
      </c>
      <c r="H698" s="55"/>
      <c r="I698" s="54">
        <v>0.55000000000000004</v>
      </c>
      <c r="J698" s="55"/>
      <c r="K698" s="54">
        <v>0.45</v>
      </c>
      <c r="L698" s="55"/>
      <c r="M698" s="54">
        <v>0.5</v>
      </c>
      <c r="N698" s="55"/>
      <c r="O698" s="54">
        <v>0.5</v>
      </c>
      <c r="P698" s="55"/>
      <c r="Q698" s="54">
        <v>0.5</v>
      </c>
      <c r="R698" s="55"/>
      <c r="S698" s="54">
        <v>0.5</v>
      </c>
      <c r="T698" s="55"/>
      <c r="U698" s="54">
        <v>0.5</v>
      </c>
      <c r="V698" s="55"/>
      <c r="W698" s="54">
        <v>0.5</v>
      </c>
      <c r="X698" s="55"/>
      <c r="Y698" s="54">
        <v>0.5</v>
      </c>
      <c r="Z698" s="55"/>
      <c r="AA698" s="54">
        <v>0.5</v>
      </c>
      <c r="AB698" s="55"/>
      <c r="AC698" s="54">
        <v>0.5</v>
      </c>
      <c r="AD698" s="55"/>
      <c r="AE698" s="54">
        <v>0.5</v>
      </c>
      <c r="AF698" s="55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2"/>
    </row>
    <row r="699" spans="2:58" ht="10.15" customHeight="1" x14ac:dyDescent="0.25">
      <c r="B699" s="20"/>
      <c r="C699" s="1">
        <v>23</v>
      </c>
      <c r="D699" s="1">
        <v>8</v>
      </c>
      <c r="E699" s="54">
        <v>0.45</v>
      </c>
      <c r="F699" s="55"/>
      <c r="G699" s="54">
        <v>0.45</v>
      </c>
      <c r="H699" s="55"/>
      <c r="I699" s="54">
        <v>0.55000000000000004</v>
      </c>
      <c r="J699" s="55"/>
      <c r="K699" s="54">
        <v>0.45</v>
      </c>
      <c r="L699" s="55"/>
      <c r="M699" s="54">
        <v>0.5</v>
      </c>
      <c r="N699" s="55"/>
      <c r="O699" s="54">
        <v>0.5</v>
      </c>
      <c r="P699" s="55"/>
      <c r="Q699" s="54">
        <v>0.5</v>
      </c>
      <c r="R699" s="55"/>
      <c r="S699" s="54">
        <v>0.5</v>
      </c>
      <c r="T699" s="55"/>
      <c r="U699" s="54">
        <v>0.5</v>
      </c>
      <c r="V699" s="55"/>
      <c r="W699" s="54">
        <v>0.5</v>
      </c>
      <c r="X699" s="55"/>
      <c r="Y699" s="54">
        <v>0.5</v>
      </c>
      <c r="Z699" s="55"/>
      <c r="AA699" s="54">
        <v>0.5</v>
      </c>
      <c r="AB699" s="55"/>
      <c r="AC699" s="54">
        <v>0.5</v>
      </c>
      <c r="AD699" s="55"/>
      <c r="AE699" s="54">
        <v>0.5</v>
      </c>
      <c r="AF699" s="55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2"/>
    </row>
    <row r="700" spans="2:58" ht="10.15" customHeight="1" x14ac:dyDescent="0.25">
      <c r="B700" s="20"/>
      <c r="C700" s="1">
        <v>23</v>
      </c>
      <c r="D700" s="1">
        <v>7</v>
      </c>
      <c r="E700" s="54">
        <v>0.45</v>
      </c>
      <c r="F700" s="55"/>
      <c r="G700" s="54">
        <v>0.45</v>
      </c>
      <c r="H700" s="55"/>
      <c r="I700" s="54">
        <v>0.55000000000000004</v>
      </c>
      <c r="J700" s="55"/>
      <c r="K700" s="54">
        <v>0.45</v>
      </c>
      <c r="L700" s="55"/>
      <c r="M700" s="54">
        <v>0.5</v>
      </c>
      <c r="N700" s="55"/>
      <c r="O700" s="54">
        <v>0.5</v>
      </c>
      <c r="P700" s="55"/>
      <c r="Q700" s="54">
        <v>0.5</v>
      </c>
      <c r="R700" s="55"/>
      <c r="S700" s="54">
        <v>0.5</v>
      </c>
      <c r="T700" s="55"/>
      <c r="U700" s="54">
        <v>0.5</v>
      </c>
      <c r="V700" s="55"/>
      <c r="W700" s="54">
        <v>0.5</v>
      </c>
      <c r="X700" s="55"/>
      <c r="Y700" s="54">
        <v>0.5</v>
      </c>
      <c r="Z700" s="55"/>
      <c r="AA700" s="54">
        <v>0.5</v>
      </c>
      <c r="AB700" s="55"/>
      <c r="AC700" s="54">
        <v>0.5</v>
      </c>
      <c r="AD700" s="55"/>
      <c r="AE700" s="54">
        <v>0.5</v>
      </c>
      <c r="AF700" s="55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2"/>
    </row>
    <row r="701" spans="2:58" ht="10.15" customHeight="1" x14ac:dyDescent="0.25">
      <c r="B701" s="20"/>
      <c r="C701" s="1">
        <v>23</v>
      </c>
      <c r="D701" s="1">
        <v>6</v>
      </c>
      <c r="E701" s="54">
        <v>0.45</v>
      </c>
      <c r="F701" s="55"/>
      <c r="G701" s="54">
        <v>0.45</v>
      </c>
      <c r="H701" s="55"/>
      <c r="I701" s="54">
        <v>0.55000000000000004</v>
      </c>
      <c r="J701" s="55"/>
      <c r="K701" s="54">
        <v>0.45</v>
      </c>
      <c r="L701" s="55"/>
      <c r="M701" s="54">
        <v>0.5</v>
      </c>
      <c r="N701" s="55"/>
      <c r="O701" s="54">
        <v>0.5</v>
      </c>
      <c r="P701" s="55"/>
      <c r="Q701" s="54">
        <v>0.5</v>
      </c>
      <c r="R701" s="55"/>
      <c r="S701" s="54">
        <v>0.5</v>
      </c>
      <c r="T701" s="55"/>
      <c r="U701" s="54">
        <v>0.5</v>
      </c>
      <c r="V701" s="55"/>
      <c r="W701" s="54">
        <v>0.5</v>
      </c>
      <c r="X701" s="55"/>
      <c r="Y701" s="54">
        <v>0.5</v>
      </c>
      <c r="Z701" s="55"/>
      <c r="AA701" s="54">
        <v>0.5</v>
      </c>
      <c r="AB701" s="55"/>
      <c r="AC701" s="54">
        <v>0.5</v>
      </c>
      <c r="AD701" s="55"/>
      <c r="AE701" s="54">
        <v>0.5</v>
      </c>
      <c r="AF701" s="55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2"/>
    </row>
    <row r="702" spans="2:58" ht="10.15" customHeight="1" x14ac:dyDescent="0.25">
      <c r="B702" s="20"/>
      <c r="C702" s="1">
        <v>23</v>
      </c>
      <c r="D702" s="1">
        <v>5</v>
      </c>
      <c r="E702" s="54">
        <v>0.45</v>
      </c>
      <c r="F702" s="55"/>
      <c r="G702" s="54">
        <v>0.45</v>
      </c>
      <c r="H702" s="55"/>
      <c r="I702" s="54">
        <v>0.55000000000000004</v>
      </c>
      <c r="J702" s="55"/>
      <c r="K702" s="54">
        <v>0.45</v>
      </c>
      <c r="L702" s="55"/>
      <c r="M702" s="54">
        <v>0.5</v>
      </c>
      <c r="N702" s="55"/>
      <c r="O702" s="54">
        <v>0.5</v>
      </c>
      <c r="P702" s="55"/>
      <c r="Q702" s="54">
        <v>0.5</v>
      </c>
      <c r="R702" s="55"/>
      <c r="S702" s="54">
        <v>0.5</v>
      </c>
      <c r="T702" s="55"/>
      <c r="U702" s="54">
        <v>0.5</v>
      </c>
      <c r="V702" s="55"/>
      <c r="W702" s="54">
        <v>0.5</v>
      </c>
      <c r="X702" s="55"/>
      <c r="Y702" s="54">
        <v>0.5</v>
      </c>
      <c r="Z702" s="55"/>
      <c r="AA702" s="54">
        <v>0.5</v>
      </c>
      <c r="AB702" s="55"/>
      <c r="AC702" s="54">
        <v>0.5</v>
      </c>
      <c r="AD702" s="55"/>
      <c r="AE702" s="54">
        <v>0.5</v>
      </c>
      <c r="AF702" s="55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2"/>
    </row>
    <row r="703" spans="2:58" ht="10.15" customHeight="1" x14ac:dyDescent="0.25">
      <c r="B703" s="20"/>
      <c r="C703" s="1">
        <v>23</v>
      </c>
      <c r="D703" s="1">
        <v>4</v>
      </c>
      <c r="E703" s="54">
        <v>0.55000000000000004</v>
      </c>
      <c r="F703" s="55"/>
      <c r="G703" s="54">
        <v>0.5</v>
      </c>
      <c r="H703" s="55"/>
      <c r="I703" s="54">
        <v>0.5</v>
      </c>
      <c r="J703" s="55"/>
      <c r="K703" s="54">
        <v>0.5</v>
      </c>
      <c r="L703" s="55"/>
      <c r="M703" s="54">
        <v>0.5</v>
      </c>
      <c r="N703" s="55"/>
      <c r="O703" s="54">
        <v>0.5</v>
      </c>
      <c r="P703" s="55"/>
      <c r="Q703" s="54">
        <v>0.5</v>
      </c>
      <c r="R703" s="55"/>
      <c r="S703" s="54">
        <v>0.5</v>
      </c>
      <c r="T703" s="55"/>
      <c r="U703" s="54">
        <v>0.5</v>
      </c>
      <c r="V703" s="55"/>
      <c r="W703" s="54">
        <v>0.5</v>
      </c>
      <c r="X703" s="55"/>
      <c r="Y703" s="54">
        <v>0.5</v>
      </c>
      <c r="Z703" s="55"/>
      <c r="AA703" s="54">
        <v>0.5</v>
      </c>
      <c r="AB703" s="55"/>
      <c r="AC703" s="54">
        <v>0.5</v>
      </c>
      <c r="AD703" s="55"/>
      <c r="AE703" s="54">
        <v>0.5</v>
      </c>
      <c r="AF703" s="55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2"/>
    </row>
    <row r="704" spans="2:58" ht="10.15" customHeight="1" x14ac:dyDescent="0.25">
      <c r="B704" s="20"/>
      <c r="C704" s="1">
        <v>23</v>
      </c>
      <c r="D704" s="1">
        <v>3</v>
      </c>
      <c r="E704" s="54">
        <v>0.65</v>
      </c>
      <c r="F704" s="55"/>
      <c r="G704" s="54">
        <v>0.55000000000000004</v>
      </c>
      <c r="H704" s="55"/>
      <c r="I704" s="54">
        <v>0.5</v>
      </c>
      <c r="J704" s="55"/>
      <c r="K704" s="54">
        <v>0.5</v>
      </c>
      <c r="L704" s="55"/>
      <c r="M704" s="54">
        <v>0.5</v>
      </c>
      <c r="N704" s="55"/>
      <c r="O704" s="54">
        <v>0.5</v>
      </c>
      <c r="P704" s="55"/>
      <c r="Q704" s="54">
        <v>0.5</v>
      </c>
      <c r="R704" s="55"/>
      <c r="S704" s="54">
        <v>0.5</v>
      </c>
      <c r="T704" s="55"/>
      <c r="U704" s="54">
        <v>0.5</v>
      </c>
      <c r="V704" s="55"/>
      <c r="W704" s="54">
        <v>0.5</v>
      </c>
      <c r="X704" s="55"/>
      <c r="Y704" s="54">
        <v>0.5</v>
      </c>
      <c r="Z704" s="55"/>
      <c r="AA704" s="54">
        <v>0.5</v>
      </c>
      <c r="AB704" s="55"/>
      <c r="AC704" s="54">
        <v>0.5</v>
      </c>
      <c r="AD704" s="55"/>
      <c r="AE704" s="54">
        <v>0.5</v>
      </c>
      <c r="AF704" s="55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2"/>
    </row>
    <row r="705" spans="2:58" ht="10.15" customHeight="1" x14ac:dyDescent="0.25">
      <c r="B705" s="20"/>
      <c r="C705" s="1">
        <v>23</v>
      </c>
      <c r="D705" s="1">
        <v>2</v>
      </c>
      <c r="E705" s="54">
        <v>0.9</v>
      </c>
      <c r="F705" s="55"/>
      <c r="G705" s="54">
        <v>0.7</v>
      </c>
      <c r="H705" s="55"/>
      <c r="I705" s="54">
        <v>0.6</v>
      </c>
      <c r="J705" s="55"/>
      <c r="K705" s="54">
        <v>0.55000000000000004</v>
      </c>
      <c r="L705" s="55"/>
      <c r="M705" s="54">
        <v>0.55000000000000004</v>
      </c>
      <c r="N705" s="55"/>
      <c r="O705" s="54">
        <v>0.55000000000000004</v>
      </c>
      <c r="P705" s="55"/>
      <c r="Q705" s="54">
        <v>0.55000000000000004</v>
      </c>
      <c r="R705" s="55"/>
      <c r="S705" s="54">
        <v>0.5</v>
      </c>
      <c r="T705" s="55"/>
      <c r="U705" s="54">
        <v>0.5</v>
      </c>
      <c r="V705" s="55"/>
      <c r="W705" s="54">
        <v>0.5</v>
      </c>
      <c r="X705" s="55"/>
      <c r="Y705" s="54">
        <v>0.5</v>
      </c>
      <c r="Z705" s="55"/>
      <c r="AA705" s="54">
        <v>0.5</v>
      </c>
      <c r="AB705" s="55"/>
      <c r="AC705" s="54">
        <v>0.5</v>
      </c>
      <c r="AD705" s="55"/>
      <c r="AE705" s="54">
        <v>0.5</v>
      </c>
      <c r="AF705" s="55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2"/>
    </row>
    <row r="706" spans="2:58" ht="10.15" customHeight="1" x14ac:dyDescent="0.25">
      <c r="B706" s="20"/>
      <c r="C706" s="1">
        <v>23</v>
      </c>
      <c r="D706" s="1">
        <v>1</v>
      </c>
      <c r="E706" s="54">
        <v>1.35</v>
      </c>
      <c r="F706" s="55"/>
      <c r="G706" s="54">
        <v>1.05</v>
      </c>
      <c r="H706" s="55"/>
      <c r="I706" s="54">
        <v>0.9</v>
      </c>
      <c r="J706" s="55"/>
      <c r="K706" s="54">
        <v>0.8</v>
      </c>
      <c r="L706" s="55"/>
      <c r="M706" s="54">
        <v>0.75</v>
      </c>
      <c r="N706" s="55"/>
      <c r="O706" s="54">
        <v>0.7</v>
      </c>
      <c r="P706" s="55"/>
      <c r="Q706" s="54">
        <v>0.7</v>
      </c>
      <c r="R706" s="55"/>
      <c r="S706" s="54">
        <v>0.7</v>
      </c>
      <c r="T706" s="55"/>
      <c r="U706" s="54">
        <v>0.65</v>
      </c>
      <c r="V706" s="55"/>
      <c r="W706" s="54">
        <v>0.65</v>
      </c>
      <c r="X706" s="55"/>
      <c r="Y706" s="54">
        <v>0.6</v>
      </c>
      <c r="Z706" s="55"/>
      <c r="AA706" s="54">
        <v>0.55000000000000004</v>
      </c>
      <c r="AB706" s="55"/>
      <c r="AC706" s="54">
        <v>0.55000000000000004</v>
      </c>
      <c r="AD706" s="55"/>
      <c r="AE706" s="54">
        <v>0.55000000000000004</v>
      </c>
      <c r="AF706" s="55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2"/>
    </row>
    <row r="707" spans="2:58" ht="10.15" customHeight="1" x14ac:dyDescent="0.25">
      <c r="B707" s="20"/>
      <c r="C707" s="1">
        <v>24</v>
      </c>
      <c r="D707" s="1">
        <v>24</v>
      </c>
      <c r="E707" s="54">
        <v>-0.3</v>
      </c>
      <c r="F707" s="55"/>
      <c r="G707" s="54">
        <v>0</v>
      </c>
      <c r="H707" s="55"/>
      <c r="I707" s="54">
        <v>0.15</v>
      </c>
      <c r="J707" s="55"/>
      <c r="K707" s="54">
        <v>0.2</v>
      </c>
      <c r="L707" s="55"/>
      <c r="M707" s="54">
        <v>0.25</v>
      </c>
      <c r="N707" s="55"/>
      <c r="O707" s="54">
        <v>0.3</v>
      </c>
      <c r="P707" s="55"/>
      <c r="Q707" s="54">
        <v>0.3</v>
      </c>
      <c r="R707" s="55"/>
      <c r="S707" s="54">
        <v>0.3</v>
      </c>
      <c r="T707" s="55"/>
      <c r="U707" s="54">
        <v>0.35</v>
      </c>
      <c r="V707" s="55"/>
      <c r="W707" s="54">
        <v>0.35</v>
      </c>
      <c r="X707" s="55"/>
      <c r="Y707" s="54">
        <v>0.4</v>
      </c>
      <c r="Z707" s="55"/>
      <c r="AA707" s="54">
        <v>0.45</v>
      </c>
      <c r="AB707" s="55"/>
      <c r="AC707" s="54">
        <v>0.45</v>
      </c>
      <c r="AD707" s="55"/>
      <c r="AE707" s="54">
        <v>0.45</v>
      </c>
      <c r="AF707" s="55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2"/>
    </row>
    <row r="708" spans="2:58" ht="10.15" customHeight="1" x14ac:dyDescent="0.25">
      <c r="B708" s="20"/>
      <c r="C708" s="1">
        <v>24</v>
      </c>
      <c r="D708" s="1">
        <v>23</v>
      </c>
      <c r="E708" s="54">
        <v>-0.1</v>
      </c>
      <c r="F708" s="55"/>
      <c r="G708" s="54">
        <v>0.2</v>
      </c>
      <c r="H708" s="55"/>
      <c r="I708" s="54">
        <v>0.25</v>
      </c>
      <c r="J708" s="55"/>
      <c r="K708" s="54">
        <v>0.3</v>
      </c>
      <c r="L708" s="55"/>
      <c r="M708" s="54">
        <v>0.35</v>
      </c>
      <c r="N708" s="55"/>
      <c r="O708" s="54">
        <v>0.4</v>
      </c>
      <c r="P708" s="55"/>
      <c r="Q708" s="54">
        <v>0.4</v>
      </c>
      <c r="R708" s="55"/>
      <c r="S708" s="54">
        <v>0.4</v>
      </c>
      <c r="T708" s="55"/>
      <c r="U708" s="54">
        <v>0.4</v>
      </c>
      <c r="V708" s="55"/>
      <c r="W708" s="54">
        <v>0.4</v>
      </c>
      <c r="X708" s="55"/>
      <c r="Y708" s="54">
        <v>0.45</v>
      </c>
      <c r="Z708" s="55"/>
      <c r="AA708" s="54">
        <v>0.45</v>
      </c>
      <c r="AB708" s="55"/>
      <c r="AC708" s="54">
        <v>0.45</v>
      </c>
      <c r="AD708" s="55"/>
      <c r="AE708" s="54">
        <v>0.5</v>
      </c>
      <c r="AF708" s="55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2"/>
    </row>
    <row r="709" spans="2:58" ht="10.15" customHeight="1" x14ac:dyDescent="0.25">
      <c r="B709" s="20"/>
      <c r="C709" s="1">
        <v>24</v>
      </c>
      <c r="D709" s="1">
        <v>22</v>
      </c>
      <c r="E709" s="54">
        <v>0.05</v>
      </c>
      <c r="F709" s="55"/>
      <c r="G709" s="54">
        <v>0.25</v>
      </c>
      <c r="H709" s="55"/>
      <c r="I709" s="54">
        <v>0.35</v>
      </c>
      <c r="J709" s="55"/>
      <c r="K709" s="54">
        <v>0.4</v>
      </c>
      <c r="L709" s="55"/>
      <c r="M709" s="54">
        <v>0.4</v>
      </c>
      <c r="N709" s="55"/>
      <c r="O709" s="54">
        <v>0.4</v>
      </c>
      <c r="P709" s="55"/>
      <c r="Q709" s="54">
        <v>0.45</v>
      </c>
      <c r="R709" s="55"/>
      <c r="S709" s="54">
        <v>0.45</v>
      </c>
      <c r="T709" s="55"/>
      <c r="U709" s="54">
        <v>0.45</v>
      </c>
      <c r="V709" s="55"/>
      <c r="W709" s="54">
        <v>0.45</v>
      </c>
      <c r="X709" s="55"/>
      <c r="Y709" s="54">
        <v>0.45</v>
      </c>
      <c r="Z709" s="55"/>
      <c r="AA709" s="54">
        <v>0.5</v>
      </c>
      <c r="AB709" s="55"/>
      <c r="AC709" s="54">
        <v>0.5</v>
      </c>
      <c r="AD709" s="55"/>
      <c r="AE709" s="54">
        <v>0.5</v>
      </c>
      <c r="AF709" s="55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2"/>
    </row>
    <row r="710" spans="2:58" ht="10.15" customHeight="1" x14ac:dyDescent="0.25">
      <c r="B710" s="20"/>
      <c r="C710" s="1">
        <v>24</v>
      </c>
      <c r="D710" s="1">
        <v>21</v>
      </c>
      <c r="E710" s="54">
        <v>0.15</v>
      </c>
      <c r="F710" s="55"/>
      <c r="G710" s="54">
        <v>0.3</v>
      </c>
      <c r="H710" s="55"/>
      <c r="I710" s="54">
        <v>0.4</v>
      </c>
      <c r="J710" s="55"/>
      <c r="K710" s="54">
        <v>0.4</v>
      </c>
      <c r="L710" s="55"/>
      <c r="M710" s="54">
        <v>0.45</v>
      </c>
      <c r="N710" s="55"/>
      <c r="O710" s="54">
        <v>0.45</v>
      </c>
      <c r="P710" s="55"/>
      <c r="Q710" s="54">
        <v>0.45</v>
      </c>
      <c r="R710" s="55"/>
      <c r="S710" s="54">
        <v>0.45</v>
      </c>
      <c r="T710" s="55"/>
      <c r="U710" s="54">
        <v>0.45</v>
      </c>
      <c r="V710" s="55"/>
      <c r="W710" s="54">
        <v>0.45</v>
      </c>
      <c r="X710" s="55"/>
      <c r="Y710" s="54">
        <v>0.45</v>
      </c>
      <c r="Z710" s="55"/>
      <c r="AA710" s="54">
        <v>0.5</v>
      </c>
      <c r="AB710" s="55"/>
      <c r="AC710" s="54">
        <v>0.5</v>
      </c>
      <c r="AD710" s="55"/>
      <c r="AE710" s="54">
        <v>0.5</v>
      </c>
      <c r="AF710" s="55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2"/>
    </row>
    <row r="711" spans="2:58" ht="10.15" customHeight="1" x14ac:dyDescent="0.25">
      <c r="B711" s="20"/>
      <c r="C711" s="1">
        <v>24</v>
      </c>
      <c r="D711" s="1">
        <v>20</v>
      </c>
      <c r="E711" s="54">
        <v>0.25</v>
      </c>
      <c r="F711" s="55"/>
      <c r="G711" s="54">
        <v>0.35</v>
      </c>
      <c r="H711" s="55"/>
      <c r="I711" s="54">
        <v>0.5</v>
      </c>
      <c r="J711" s="55"/>
      <c r="K711" s="54">
        <v>0.45</v>
      </c>
      <c r="L711" s="55"/>
      <c r="M711" s="54">
        <v>0.45</v>
      </c>
      <c r="N711" s="55"/>
      <c r="O711" s="54">
        <v>0.45</v>
      </c>
      <c r="P711" s="55"/>
      <c r="Q711" s="54">
        <v>0.45</v>
      </c>
      <c r="R711" s="55"/>
      <c r="S711" s="54">
        <v>0.45</v>
      </c>
      <c r="T711" s="55"/>
      <c r="U711" s="54">
        <v>0.45</v>
      </c>
      <c r="V711" s="55"/>
      <c r="W711" s="54">
        <v>0.45</v>
      </c>
      <c r="X711" s="55"/>
      <c r="Y711" s="54">
        <v>0.5</v>
      </c>
      <c r="Z711" s="55"/>
      <c r="AA711" s="54">
        <v>0.5</v>
      </c>
      <c r="AB711" s="55"/>
      <c r="AC711" s="54">
        <v>0.5</v>
      </c>
      <c r="AD711" s="55"/>
      <c r="AE711" s="54">
        <v>0.5</v>
      </c>
      <c r="AF711" s="55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2"/>
    </row>
    <row r="712" spans="2:58" ht="10.15" customHeight="1" x14ac:dyDescent="0.25">
      <c r="B712" s="20"/>
      <c r="C712" s="1">
        <v>24</v>
      </c>
      <c r="D712" s="1">
        <v>19</v>
      </c>
      <c r="E712" s="54">
        <v>0.3</v>
      </c>
      <c r="F712" s="55"/>
      <c r="G712" s="54">
        <v>0.4</v>
      </c>
      <c r="H712" s="55"/>
      <c r="I712" s="54">
        <v>0.5</v>
      </c>
      <c r="J712" s="55"/>
      <c r="K712" s="54">
        <v>0.45</v>
      </c>
      <c r="L712" s="55"/>
      <c r="M712" s="54">
        <v>0.45</v>
      </c>
      <c r="N712" s="55"/>
      <c r="O712" s="54">
        <v>0.45</v>
      </c>
      <c r="P712" s="55"/>
      <c r="Q712" s="54">
        <v>0.45</v>
      </c>
      <c r="R712" s="55"/>
      <c r="S712" s="54">
        <v>0.5</v>
      </c>
      <c r="T712" s="55"/>
      <c r="U712" s="54">
        <v>0.5</v>
      </c>
      <c r="V712" s="55"/>
      <c r="W712" s="54">
        <v>0.5</v>
      </c>
      <c r="X712" s="55"/>
      <c r="Y712" s="54">
        <v>0.5</v>
      </c>
      <c r="Z712" s="55"/>
      <c r="AA712" s="54">
        <v>0.5</v>
      </c>
      <c r="AB712" s="55"/>
      <c r="AC712" s="54">
        <v>0.5</v>
      </c>
      <c r="AD712" s="55"/>
      <c r="AE712" s="54">
        <v>0.5</v>
      </c>
      <c r="AF712" s="55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2"/>
    </row>
    <row r="713" spans="2:58" ht="10.15" customHeight="1" x14ac:dyDescent="0.25">
      <c r="B713" s="20"/>
      <c r="C713" s="1">
        <v>24</v>
      </c>
      <c r="D713" s="1">
        <v>18</v>
      </c>
      <c r="E713" s="54">
        <v>0.35</v>
      </c>
      <c r="F713" s="55"/>
      <c r="G713" s="54">
        <v>0.4</v>
      </c>
      <c r="H713" s="55"/>
      <c r="I713" s="54">
        <v>0.55000000000000004</v>
      </c>
      <c r="J713" s="55"/>
      <c r="K713" s="54">
        <v>0.45</v>
      </c>
      <c r="L713" s="55"/>
      <c r="M713" s="54">
        <v>0.45</v>
      </c>
      <c r="N713" s="55"/>
      <c r="O713" s="54">
        <v>0.45</v>
      </c>
      <c r="P713" s="55"/>
      <c r="Q713" s="54">
        <v>0.5</v>
      </c>
      <c r="R713" s="55"/>
      <c r="S713" s="54">
        <v>0.5</v>
      </c>
      <c r="T713" s="55"/>
      <c r="U713" s="54">
        <v>0.5</v>
      </c>
      <c r="V713" s="55"/>
      <c r="W713" s="54">
        <v>0.5</v>
      </c>
      <c r="X713" s="55"/>
      <c r="Y713" s="54">
        <v>0.5</v>
      </c>
      <c r="Z713" s="55"/>
      <c r="AA713" s="54">
        <v>0.5</v>
      </c>
      <c r="AB713" s="55"/>
      <c r="AC713" s="54">
        <v>0.5</v>
      </c>
      <c r="AD713" s="55"/>
      <c r="AE713" s="54">
        <v>0.5</v>
      </c>
      <c r="AF713" s="55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2"/>
    </row>
    <row r="714" spans="2:58" ht="10.15" customHeight="1" x14ac:dyDescent="0.25">
      <c r="B714" s="20"/>
      <c r="C714" s="1">
        <v>24</v>
      </c>
      <c r="D714" s="1">
        <v>17</v>
      </c>
      <c r="E714" s="54">
        <v>0.35</v>
      </c>
      <c r="F714" s="55"/>
      <c r="G714" s="54">
        <v>0.45</v>
      </c>
      <c r="H714" s="55"/>
      <c r="I714" s="54">
        <v>0.55000000000000004</v>
      </c>
      <c r="J714" s="55"/>
      <c r="K714" s="54">
        <v>0.45</v>
      </c>
      <c r="L714" s="55"/>
      <c r="M714" s="54">
        <v>0.5</v>
      </c>
      <c r="N714" s="55"/>
      <c r="O714" s="54">
        <v>0.5</v>
      </c>
      <c r="P714" s="55"/>
      <c r="Q714" s="54">
        <v>0.5</v>
      </c>
      <c r="R714" s="55"/>
      <c r="S714" s="54">
        <v>0.5</v>
      </c>
      <c r="T714" s="55"/>
      <c r="U714" s="54">
        <v>0.5</v>
      </c>
      <c r="V714" s="55"/>
      <c r="W714" s="54">
        <v>0.5</v>
      </c>
      <c r="X714" s="55"/>
      <c r="Y714" s="54">
        <v>0.5</v>
      </c>
      <c r="Z714" s="55"/>
      <c r="AA714" s="54">
        <v>0.5</v>
      </c>
      <c r="AB714" s="55"/>
      <c r="AC714" s="54">
        <v>0.5</v>
      </c>
      <c r="AD714" s="55"/>
      <c r="AE714" s="54">
        <v>0.5</v>
      </c>
      <c r="AF714" s="55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2"/>
    </row>
    <row r="715" spans="2:58" ht="10.15" customHeight="1" x14ac:dyDescent="0.25">
      <c r="B715" s="20"/>
      <c r="C715" s="1">
        <v>24</v>
      </c>
      <c r="D715" s="1">
        <v>16</v>
      </c>
      <c r="E715" s="54">
        <v>0.45</v>
      </c>
      <c r="F715" s="55"/>
      <c r="G715" s="54">
        <v>0.45</v>
      </c>
      <c r="H715" s="55"/>
      <c r="I715" s="54">
        <v>0.55000000000000004</v>
      </c>
      <c r="J715" s="55"/>
      <c r="K715" s="54">
        <v>0.45</v>
      </c>
      <c r="L715" s="55"/>
      <c r="M715" s="54">
        <v>0.5</v>
      </c>
      <c r="N715" s="55"/>
      <c r="O715" s="54">
        <v>0.5</v>
      </c>
      <c r="P715" s="55"/>
      <c r="Q715" s="54">
        <v>0.5</v>
      </c>
      <c r="R715" s="55"/>
      <c r="S715" s="54">
        <v>0.5</v>
      </c>
      <c r="T715" s="55"/>
      <c r="U715" s="54">
        <v>0.5</v>
      </c>
      <c r="V715" s="55"/>
      <c r="W715" s="54">
        <v>0.5</v>
      </c>
      <c r="X715" s="55"/>
      <c r="Y715" s="54">
        <v>0.5</v>
      </c>
      <c r="Z715" s="55"/>
      <c r="AA715" s="54">
        <v>0.5</v>
      </c>
      <c r="AB715" s="55"/>
      <c r="AC715" s="54">
        <v>0.5</v>
      </c>
      <c r="AD715" s="55"/>
      <c r="AE715" s="54">
        <v>0.5</v>
      </c>
      <c r="AF715" s="55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2"/>
    </row>
    <row r="716" spans="2:58" ht="10.15" customHeight="1" x14ac:dyDescent="0.25">
      <c r="B716" s="20"/>
      <c r="C716" s="1">
        <v>24</v>
      </c>
      <c r="D716" s="1">
        <v>15</v>
      </c>
      <c r="E716" s="54">
        <v>0.45</v>
      </c>
      <c r="F716" s="55"/>
      <c r="G716" s="54">
        <v>0.45</v>
      </c>
      <c r="H716" s="55"/>
      <c r="I716" s="54">
        <v>0.55000000000000004</v>
      </c>
      <c r="J716" s="55"/>
      <c r="K716" s="54">
        <v>0.45</v>
      </c>
      <c r="L716" s="55"/>
      <c r="M716" s="54">
        <v>0.5</v>
      </c>
      <c r="N716" s="55"/>
      <c r="O716" s="54">
        <v>0.5</v>
      </c>
      <c r="P716" s="55"/>
      <c r="Q716" s="54">
        <v>0.5</v>
      </c>
      <c r="R716" s="55"/>
      <c r="S716" s="54">
        <v>0.5</v>
      </c>
      <c r="T716" s="55"/>
      <c r="U716" s="54">
        <v>0.5</v>
      </c>
      <c r="V716" s="55"/>
      <c r="W716" s="54">
        <v>0.5</v>
      </c>
      <c r="X716" s="55"/>
      <c r="Y716" s="54">
        <v>0.5</v>
      </c>
      <c r="Z716" s="55"/>
      <c r="AA716" s="54">
        <v>0.5</v>
      </c>
      <c r="AB716" s="55"/>
      <c r="AC716" s="54">
        <v>0.5</v>
      </c>
      <c r="AD716" s="55"/>
      <c r="AE716" s="54">
        <v>0.5</v>
      </c>
      <c r="AF716" s="55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2"/>
    </row>
    <row r="717" spans="2:58" ht="10.15" customHeight="1" x14ac:dyDescent="0.25">
      <c r="B717" s="20"/>
      <c r="C717" s="1">
        <v>24</v>
      </c>
      <c r="D717" s="1">
        <v>14</v>
      </c>
      <c r="E717" s="54">
        <v>0.45</v>
      </c>
      <c r="F717" s="55"/>
      <c r="G717" s="54">
        <v>0.45</v>
      </c>
      <c r="H717" s="55"/>
      <c r="I717" s="54">
        <v>0.55000000000000004</v>
      </c>
      <c r="J717" s="55"/>
      <c r="K717" s="54">
        <v>0.45</v>
      </c>
      <c r="L717" s="55"/>
      <c r="M717" s="54">
        <v>0.5</v>
      </c>
      <c r="N717" s="55"/>
      <c r="O717" s="54">
        <v>0.5</v>
      </c>
      <c r="P717" s="55"/>
      <c r="Q717" s="54">
        <v>0.5</v>
      </c>
      <c r="R717" s="55"/>
      <c r="S717" s="54">
        <v>0.5</v>
      </c>
      <c r="T717" s="55"/>
      <c r="U717" s="54">
        <v>0.5</v>
      </c>
      <c r="V717" s="55"/>
      <c r="W717" s="54">
        <v>0.5</v>
      </c>
      <c r="X717" s="55"/>
      <c r="Y717" s="54">
        <v>0.5</v>
      </c>
      <c r="Z717" s="55"/>
      <c r="AA717" s="54">
        <v>0.5</v>
      </c>
      <c r="AB717" s="55"/>
      <c r="AC717" s="54">
        <v>0.5</v>
      </c>
      <c r="AD717" s="55"/>
      <c r="AE717" s="54">
        <v>0.5</v>
      </c>
      <c r="AF717" s="55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2"/>
    </row>
    <row r="718" spans="2:58" ht="10.15" customHeight="1" x14ac:dyDescent="0.25">
      <c r="B718" s="20"/>
      <c r="C718" s="1">
        <v>24</v>
      </c>
      <c r="D718" s="1">
        <v>13</v>
      </c>
      <c r="E718" s="54">
        <v>0.45</v>
      </c>
      <c r="F718" s="55"/>
      <c r="G718" s="54">
        <v>0.45</v>
      </c>
      <c r="H718" s="55"/>
      <c r="I718" s="54">
        <v>0.55000000000000004</v>
      </c>
      <c r="J718" s="55"/>
      <c r="K718" s="54">
        <v>0.45</v>
      </c>
      <c r="L718" s="55"/>
      <c r="M718" s="54">
        <v>0.5</v>
      </c>
      <c r="N718" s="55"/>
      <c r="O718" s="54">
        <v>0.5</v>
      </c>
      <c r="P718" s="55"/>
      <c r="Q718" s="54">
        <v>0.5</v>
      </c>
      <c r="R718" s="55"/>
      <c r="S718" s="54">
        <v>0.5</v>
      </c>
      <c r="T718" s="55"/>
      <c r="U718" s="54">
        <v>0.5</v>
      </c>
      <c r="V718" s="55"/>
      <c r="W718" s="54">
        <v>0.5</v>
      </c>
      <c r="X718" s="55"/>
      <c r="Y718" s="54">
        <v>0.5</v>
      </c>
      <c r="Z718" s="55"/>
      <c r="AA718" s="54">
        <v>0.5</v>
      </c>
      <c r="AB718" s="55"/>
      <c r="AC718" s="54">
        <v>0.5</v>
      </c>
      <c r="AD718" s="55"/>
      <c r="AE718" s="54">
        <v>0.5</v>
      </c>
      <c r="AF718" s="55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2"/>
    </row>
    <row r="719" spans="2:58" ht="10.15" customHeight="1" x14ac:dyDescent="0.25">
      <c r="B719" s="20"/>
      <c r="C719" s="1">
        <v>24</v>
      </c>
      <c r="D719" s="1">
        <v>12</v>
      </c>
      <c r="E719" s="54">
        <v>0.45</v>
      </c>
      <c r="F719" s="55"/>
      <c r="G719" s="54">
        <v>0.45</v>
      </c>
      <c r="H719" s="55"/>
      <c r="I719" s="54">
        <v>0.55000000000000004</v>
      </c>
      <c r="J719" s="55"/>
      <c r="K719" s="54">
        <v>0.45</v>
      </c>
      <c r="L719" s="55"/>
      <c r="M719" s="54">
        <v>0.5</v>
      </c>
      <c r="N719" s="55"/>
      <c r="O719" s="54">
        <v>0.5</v>
      </c>
      <c r="P719" s="55"/>
      <c r="Q719" s="54">
        <v>0.5</v>
      </c>
      <c r="R719" s="55"/>
      <c r="S719" s="54">
        <v>0.5</v>
      </c>
      <c r="T719" s="55"/>
      <c r="U719" s="54">
        <v>0.5</v>
      </c>
      <c r="V719" s="55"/>
      <c r="W719" s="54">
        <v>0.5</v>
      </c>
      <c r="X719" s="55"/>
      <c r="Y719" s="54">
        <v>0.5</v>
      </c>
      <c r="Z719" s="55"/>
      <c r="AA719" s="54">
        <v>0.5</v>
      </c>
      <c r="AB719" s="55"/>
      <c r="AC719" s="54">
        <v>0.5</v>
      </c>
      <c r="AD719" s="55"/>
      <c r="AE719" s="54">
        <v>0.5</v>
      </c>
      <c r="AF719" s="55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2"/>
    </row>
    <row r="720" spans="2:58" ht="10.15" customHeight="1" x14ac:dyDescent="0.25">
      <c r="B720" s="20"/>
      <c r="C720" s="1">
        <v>24</v>
      </c>
      <c r="D720" s="1">
        <v>11</v>
      </c>
      <c r="E720" s="54">
        <v>0.45</v>
      </c>
      <c r="F720" s="55"/>
      <c r="G720" s="54">
        <v>0.45</v>
      </c>
      <c r="H720" s="55"/>
      <c r="I720" s="54">
        <v>0.55000000000000004</v>
      </c>
      <c r="J720" s="55"/>
      <c r="K720" s="54">
        <v>0.45</v>
      </c>
      <c r="L720" s="55"/>
      <c r="M720" s="54">
        <v>0.5</v>
      </c>
      <c r="N720" s="55"/>
      <c r="O720" s="54">
        <v>0.5</v>
      </c>
      <c r="P720" s="55"/>
      <c r="Q720" s="54">
        <v>0.5</v>
      </c>
      <c r="R720" s="55"/>
      <c r="S720" s="54">
        <v>0.5</v>
      </c>
      <c r="T720" s="55"/>
      <c r="U720" s="54">
        <v>0.5</v>
      </c>
      <c r="V720" s="55"/>
      <c r="W720" s="54">
        <v>0.5</v>
      </c>
      <c r="X720" s="55"/>
      <c r="Y720" s="54">
        <v>0.5</v>
      </c>
      <c r="Z720" s="55"/>
      <c r="AA720" s="54">
        <v>0.5</v>
      </c>
      <c r="AB720" s="55"/>
      <c r="AC720" s="54">
        <v>0.5</v>
      </c>
      <c r="AD720" s="55"/>
      <c r="AE720" s="54">
        <v>0.5</v>
      </c>
      <c r="AF720" s="55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2"/>
    </row>
    <row r="721" spans="2:58" ht="10.15" customHeight="1" x14ac:dyDescent="0.25">
      <c r="B721" s="20"/>
      <c r="C721" s="1">
        <v>24</v>
      </c>
      <c r="D721" s="1">
        <v>10</v>
      </c>
      <c r="E721" s="54">
        <v>0.45</v>
      </c>
      <c r="F721" s="55"/>
      <c r="G721" s="54">
        <v>0.45</v>
      </c>
      <c r="H721" s="55"/>
      <c r="I721" s="54">
        <v>0.55000000000000004</v>
      </c>
      <c r="J721" s="55"/>
      <c r="K721" s="54">
        <v>0.45</v>
      </c>
      <c r="L721" s="55"/>
      <c r="M721" s="54">
        <v>0.5</v>
      </c>
      <c r="N721" s="55"/>
      <c r="O721" s="54">
        <v>0.5</v>
      </c>
      <c r="P721" s="55"/>
      <c r="Q721" s="54">
        <v>0.5</v>
      </c>
      <c r="R721" s="55"/>
      <c r="S721" s="54">
        <v>0.5</v>
      </c>
      <c r="T721" s="55"/>
      <c r="U721" s="54">
        <v>0.5</v>
      </c>
      <c r="V721" s="55"/>
      <c r="W721" s="54">
        <v>0.5</v>
      </c>
      <c r="X721" s="55"/>
      <c r="Y721" s="54">
        <v>0.5</v>
      </c>
      <c r="Z721" s="55"/>
      <c r="AA721" s="54">
        <v>0.5</v>
      </c>
      <c r="AB721" s="55"/>
      <c r="AC721" s="54">
        <v>0.5</v>
      </c>
      <c r="AD721" s="55"/>
      <c r="AE721" s="54">
        <v>0.5</v>
      </c>
      <c r="AF721" s="55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2"/>
    </row>
    <row r="722" spans="2:58" ht="10.15" customHeight="1" x14ac:dyDescent="0.25">
      <c r="B722" s="20"/>
      <c r="C722" s="1">
        <v>24</v>
      </c>
      <c r="D722" s="1">
        <v>9</v>
      </c>
      <c r="E722" s="54">
        <v>0.45</v>
      </c>
      <c r="F722" s="55"/>
      <c r="G722" s="54">
        <v>0.45</v>
      </c>
      <c r="H722" s="55"/>
      <c r="I722" s="54">
        <v>0.55000000000000004</v>
      </c>
      <c r="J722" s="55"/>
      <c r="K722" s="54">
        <v>0.45</v>
      </c>
      <c r="L722" s="55"/>
      <c r="M722" s="54">
        <v>0.5</v>
      </c>
      <c r="N722" s="55"/>
      <c r="O722" s="54">
        <v>0.5</v>
      </c>
      <c r="P722" s="55"/>
      <c r="Q722" s="54">
        <v>0.5</v>
      </c>
      <c r="R722" s="55"/>
      <c r="S722" s="54">
        <v>0.5</v>
      </c>
      <c r="T722" s="55"/>
      <c r="U722" s="54">
        <v>0.5</v>
      </c>
      <c r="V722" s="55"/>
      <c r="W722" s="54">
        <v>0.5</v>
      </c>
      <c r="X722" s="55"/>
      <c r="Y722" s="54">
        <v>0.5</v>
      </c>
      <c r="Z722" s="55"/>
      <c r="AA722" s="54">
        <v>0.5</v>
      </c>
      <c r="AB722" s="55"/>
      <c r="AC722" s="54">
        <v>0.5</v>
      </c>
      <c r="AD722" s="55"/>
      <c r="AE722" s="54">
        <v>0.5</v>
      </c>
      <c r="AF722" s="55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2"/>
    </row>
    <row r="723" spans="2:58" ht="10.15" customHeight="1" x14ac:dyDescent="0.25">
      <c r="B723" s="20"/>
      <c r="C723" s="1">
        <v>24</v>
      </c>
      <c r="D723" s="1">
        <v>8</v>
      </c>
      <c r="E723" s="54">
        <v>0.45</v>
      </c>
      <c r="F723" s="55"/>
      <c r="G723" s="54">
        <v>0.45</v>
      </c>
      <c r="H723" s="55"/>
      <c r="I723" s="54">
        <v>0.55000000000000004</v>
      </c>
      <c r="J723" s="55"/>
      <c r="K723" s="54">
        <v>0.45</v>
      </c>
      <c r="L723" s="55"/>
      <c r="M723" s="54">
        <v>0.5</v>
      </c>
      <c r="N723" s="55"/>
      <c r="O723" s="54">
        <v>0.5</v>
      </c>
      <c r="P723" s="55"/>
      <c r="Q723" s="54">
        <v>0.5</v>
      </c>
      <c r="R723" s="55"/>
      <c r="S723" s="54">
        <v>0.5</v>
      </c>
      <c r="T723" s="55"/>
      <c r="U723" s="54">
        <v>0.5</v>
      </c>
      <c r="V723" s="55"/>
      <c r="W723" s="54">
        <v>0.5</v>
      </c>
      <c r="X723" s="55"/>
      <c r="Y723" s="54">
        <v>0.5</v>
      </c>
      <c r="Z723" s="55"/>
      <c r="AA723" s="54">
        <v>0.5</v>
      </c>
      <c r="AB723" s="55"/>
      <c r="AC723" s="54">
        <v>0.5</v>
      </c>
      <c r="AD723" s="55"/>
      <c r="AE723" s="54">
        <v>0.5</v>
      </c>
      <c r="AF723" s="55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2"/>
    </row>
    <row r="724" spans="2:58" ht="10.15" customHeight="1" x14ac:dyDescent="0.25">
      <c r="B724" s="20"/>
      <c r="C724" s="1">
        <v>24</v>
      </c>
      <c r="D724" s="1">
        <v>7</v>
      </c>
      <c r="E724" s="54">
        <v>0.45</v>
      </c>
      <c r="F724" s="55"/>
      <c r="G724" s="54">
        <v>0.45</v>
      </c>
      <c r="H724" s="55"/>
      <c r="I724" s="54">
        <v>0.55000000000000004</v>
      </c>
      <c r="J724" s="55"/>
      <c r="K724" s="54">
        <v>0.45</v>
      </c>
      <c r="L724" s="55"/>
      <c r="M724" s="54">
        <v>0.5</v>
      </c>
      <c r="N724" s="55"/>
      <c r="O724" s="54">
        <v>0.5</v>
      </c>
      <c r="P724" s="55"/>
      <c r="Q724" s="54">
        <v>0.5</v>
      </c>
      <c r="R724" s="55"/>
      <c r="S724" s="54">
        <v>0.5</v>
      </c>
      <c r="T724" s="55"/>
      <c r="U724" s="54">
        <v>0.5</v>
      </c>
      <c r="V724" s="55"/>
      <c r="W724" s="54">
        <v>0.5</v>
      </c>
      <c r="X724" s="55"/>
      <c r="Y724" s="54">
        <v>0.5</v>
      </c>
      <c r="Z724" s="55"/>
      <c r="AA724" s="54">
        <v>0.5</v>
      </c>
      <c r="AB724" s="55"/>
      <c r="AC724" s="54">
        <v>0.5</v>
      </c>
      <c r="AD724" s="55"/>
      <c r="AE724" s="54">
        <v>0.5</v>
      </c>
      <c r="AF724" s="55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2"/>
    </row>
    <row r="725" spans="2:58" ht="10.15" customHeight="1" x14ac:dyDescent="0.25">
      <c r="B725" s="20"/>
      <c r="C725" s="1">
        <v>24</v>
      </c>
      <c r="D725" s="1">
        <v>6</v>
      </c>
      <c r="E725" s="54">
        <v>0.45</v>
      </c>
      <c r="F725" s="55"/>
      <c r="G725" s="54">
        <v>0.45</v>
      </c>
      <c r="H725" s="55"/>
      <c r="I725" s="54">
        <v>0.55000000000000004</v>
      </c>
      <c r="J725" s="55"/>
      <c r="K725" s="54">
        <v>0.45</v>
      </c>
      <c r="L725" s="55"/>
      <c r="M725" s="54">
        <v>0.5</v>
      </c>
      <c r="N725" s="55"/>
      <c r="O725" s="54">
        <v>0.5</v>
      </c>
      <c r="P725" s="55"/>
      <c r="Q725" s="54">
        <v>0.5</v>
      </c>
      <c r="R725" s="55"/>
      <c r="S725" s="54">
        <v>0.5</v>
      </c>
      <c r="T725" s="55"/>
      <c r="U725" s="54">
        <v>0.5</v>
      </c>
      <c r="V725" s="55"/>
      <c r="W725" s="54">
        <v>0.5</v>
      </c>
      <c r="X725" s="55"/>
      <c r="Y725" s="54">
        <v>0.5</v>
      </c>
      <c r="Z725" s="55"/>
      <c r="AA725" s="54">
        <v>0.5</v>
      </c>
      <c r="AB725" s="55"/>
      <c r="AC725" s="54">
        <v>0.5</v>
      </c>
      <c r="AD725" s="55"/>
      <c r="AE725" s="54">
        <v>0.5</v>
      </c>
      <c r="AF725" s="55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2"/>
    </row>
    <row r="726" spans="2:58" ht="10.15" customHeight="1" x14ac:dyDescent="0.25">
      <c r="B726" s="20"/>
      <c r="C726" s="1">
        <v>24</v>
      </c>
      <c r="D726" s="1">
        <v>5</v>
      </c>
      <c r="E726" s="54">
        <v>0.45</v>
      </c>
      <c r="F726" s="55"/>
      <c r="G726" s="54">
        <v>0.45</v>
      </c>
      <c r="H726" s="55"/>
      <c r="I726" s="54">
        <v>0.55000000000000004</v>
      </c>
      <c r="J726" s="55"/>
      <c r="K726" s="54">
        <v>0.45</v>
      </c>
      <c r="L726" s="55"/>
      <c r="M726" s="54">
        <v>0.5</v>
      </c>
      <c r="N726" s="55"/>
      <c r="O726" s="54">
        <v>0.5</v>
      </c>
      <c r="P726" s="55"/>
      <c r="Q726" s="54">
        <v>0.5</v>
      </c>
      <c r="R726" s="55"/>
      <c r="S726" s="54">
        <v>0.5</v>
      </c>
      <c r="T726" s="55"/>
      <c r="U726" s="54">
        <v>0.5</v>
      </c>
      <c r="V726" s="55"/>
      <c r="W726" s="54">
        <v>0.5</v>
      </c>
      <c r="X726" s="55"/>
      <c r="Y726" s="54">
        <v>0.5</v>
      </c>
      <c r="Z726" s="55"/>
      <c r="AA726" s="54">
        <v>0.5</v>
      </c>
      <c r="AB726" s="55"/>
      <c r="AC726" s="54">
        <v>0.5</v>
      </c>
      <c r="AD726" s="55"/>
      <c r="AE726" s="54">
        <v>0.5</v>
      </c>
      <c r="AF726" s="55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2"/>
    </row>
    <row r="727" spans="2:58" ht="10.15" customHeight="1" x14ac:dyDescent="0.25">
      <c r="B727" s="20"/>
      <c r="C727" s="1">
        <v>24</v>
      </c>
      <c r="D727" s="1">
        <v>4</v>
      </c>
      <c r="E727" s="54">
        <v>0.55000000000000004</v>
      </c>
      <c r="F727" s="55"/>
      <c r="G727" s="54">
        <v>0.5</v>
      </c>
      <c r="H727" s="55"/>
      <c r="I727" s="54">
        <v>0.5</v>
      </c>
      <c r="J727" s="55"/>
      <c r="K727" s="54">
        <v>0.5</v>
      </c>
      <c r="L727" s="55"/>
      <c r="M727" s="54">
        <v>0.5</v>
      </c>
      <c r="N727" s="55"/>
      <c r="O727" s="54">
        <v>0.5</v>
      </c>
      <c r="P727" s="55"/>
      <c r="Q727" s="54">
        <v>0.5</v>
      </c>
      <c r="R727" s="55"/>
      <c r="S727" s="54">
        <v>0.5</v>
      </c>
      <c r="T727" s="55"/>
      <c r="U727" s="54">
        <v>0.5</v>
      </c>
      <c r="V727" s="55"/>
      <c r="W727" s="54">
        <v>0.5</v>
      </c>
      <c r="X727" s="55"/>
      <c r="Y727" s="54">
        <v>0.5</v>
      </c>
      <c r="Z727" s="55"/>
      <c r="AA727" s="54">
        <v>0.5</v>
      </c>
      <c r="AB727" s="55"/>
      <c r="AC727" s="54">
        <v>0.5</v>
      </c>
      <c r="AD727" s="55"/>
      <c r="AE727" s="54">
        <v>0.5</v>
      </c>
      <c r="AF727" s="55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2"/>
    </row>
    <row r="728" spans="2:58" ht="10.15" customHeight="1" x14ac:dyDescent="0.25">
      <c r="B728" s="20"/>
      <c r="C728" s="1">
        <v>24</v>
      </c>
      <c r="D728" s="1">
        <v>3</v>
      </c>
      <c r="E728" s="54">
        <v>0.65</v>
      </c>
      <c r="F728" s="55"/>
      <c r="G728" s="54">
        <v>0.55000000000000004</v>
      </c>
      <c r="H728" s="55"/>
      <c r="I728" s="54">
        <v>0.5</v>
      </c>
      <c r="J728" s="55"/>
      <c r="K728" s="54">
        <v>0.5</v>
      </c>
      <c r="L728" s="55"/>
      <c r="M728" s="54">
        <v>0.5</v>
      </c>
      <c r="N728" s="55"/>
      <c r="O728" s="54">
        <v>0.5</v>
      </c>
      <c r="P728" s="55"/>
      <c r="Q728" s="54">
        <v>0.5</v>
      </c>
      <c r="R728" s="55"/>
      <c r="S728" s="54">
        <v>0.5</v>
      </c>
      <c r="T728" s="55"/>
      <c r="U728" s="54">
        <v>0.5</v>
      </c>
      <c r="V728" s="55"/>
      <c r="W728" s="54">
        <v>0.5</v>
      </c>
      <c r="X728" s="55"/>
      <c r="Y728" s="54">
        <v>0.5</v>
      </c>
      <c r="Z728" s="55"/>
      <c r="AA728" s="54">
        <v>0.5</v>
      </c>
      <c r="AB728" s="55"/>
      <c r="AC728" s="54">
        <v>0.5</v>
      </c>
      <c r="AD728" s="55"/>
      <c r="AE728" s="54">
        <v>0.5</v>
      </c>
      <c r="AF728" s="55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2"/>
    </row>
    <row r="729" spans="2:58" ht="10.15" customHeight="1" x14ac:dyDescent="0.25">
      <c r="B729" s="20"/>
      <c r="C729" s="1">
        <v>24</v>
      </c>
      <c r="D729" s="1">
        <v>2</v>
      </c>
      <c r="E729" s="54">
        <v>0.9</v>
      </c>
      <c r="F729" s="55"/>
      <c r="G729" s="54">
        <v>0.7</v>
      </c>
      <c r="H729" s="55"/>
      <c r="I729" s="54">
        <v>0.6</v>
      </c>
      <c r="J729" s="55"/>
      <c r="K729" s="54">
        <v>0.55000000000000004</v>
      </c>
      <c r="L729" s="55"/>
      <c r="M729" s="54">
        <v>0.55000000000000004</v>
      </c>
      <c r="N729" s="55"/>
      <c r="O729" s="54">
        <v>0.55000000000000004</v>
      </c>
      <c r="P729" s="55"/>
      <c r="Q729" s="54">
        <v>0.55000000000000004</v>
      </c>
      <c r="R729" s="55"/>
      <c r="S729" s="54">
        <v>0.5</v>
      </c>
      <c r="T729" s="55"/>
      <c r="U729" s="54">
        <v>0.5</v>
      </c>
      <c r="V729" s="55"/>
      <c r="W729" s="54">
        <v>0.5</v>
      </c>
      <c r="X729" s="55"/>
      <c r="Y729" s="54">
        <v>0.5</v>
      </c>
      <c r="Z729" s="55"/>
      <c r="AA729" s="54">
        <v>0.5</v>
      </c>
      <c r="AB729" s="55"/>
      <c r="AC729" s="54">
        <v>0.5</v>
      </c>
      <c r="AD729" s="55"/>
      <c r="AE729" s="54">
        <v>0.5</v>
      </c>
      <c r="AF729" s="55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2"/>
    </row>
    <row r="730" spans="2:58" ht="10.15" customHeight="1" x14ac:dyDescent="0.25">
      <c r="B730" s="20"/>
      <c r="C730" s="1">
        <v>24</v>
      </c>
      <c r="D730" s="1">
        <v>1</v>
      </c>
      <c r="E730" s="54">
        <v>1.35</v>
      </c>
      <c r="F730" s="55"/>
      <c r="G730" s="54">
        <v>1.05</v>
      </c>
      <c r="H730" s="55"/>
      <c r="I730" s="54">
        <v>0.9</v>
      </c>
      <c r="J730" s="55"/>
      <c r="K730" s="54">
        <v>0.8</v>
      </c>
      <c r="L730" s="55"/>
      <c r="M730" s="54">
        <v>0.75</v>
      </c>
      <c r="N730" s="55"/>
      <c r="O730" s="54">
        <v>0.7</v>
      </c>
      <c r="P730" s="55"/>
      <c r="Q730" s="54">
        <v>0.7</v>
      </c>
      <c r="R730" s="55"/>
      <c r="S730" s="54">
        <v>0.7</v>
      </c>
      <c r="T730" s="55"/>
      <c r="U730" s="54">
        <v>0.65</v>
      </c>
      <c r="V730" s="55"/>
      <c r="W730" s="54">
        <v>0.65</v>
      </c>
      <c r="X730" s="55"/>
      <c r="Y730" s="54">
        <v>0.6</v>
      </c>
      <c r="Z730" s="55"/>
      <c r="AA730" s="54">
        <v>0.55000000000000004</v>
      </c>
      <c r="AB730" s="55"/>
      <c r="AC730" s="54">
        <v>0.55000000000000004</v>
      </c>
      <c r="AD730" s="55"/>
      <c r="AE730" s="54">
        <v>0.55000000000000004</v>
      </c>
      <c r="AF730" s="55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2"/>
    </row>
    <row r="731" spans="2:58" ht="10.15" customHeight="1" x14ac:dyDescent="0.25">
      <c r="B731" s="20"/>
      <c r="C731" s="1">
        <v>25</v>
      </c>
      <c r="D731" s="1">
        <v>25</v>
      </c>
      <c r="E731" s="54">
        <v>-0.3</v>
      </c>
      <c r="F731" s="55"/>
      <c r="G731" s="54">
        <v>0</v>
      </c>
      <c r="H731" s="55"/>
      <c r="I731" s="54">
        <v>0.15</v>
      </c>
      <c r="J731" s="55"/>
      <c r="K731" s="54">
        <v>0.2</v>
      </c>
      <c r="L731" s="55"/>
      <c r="M731" s="54">
        <v>0.25</v>
      </c>
      <c r="N731" s="55"/>
      <c r="O731" s="54">
        <v>0.3</v>
      </c>
      <c r="P731" s="55"/>
      <c r="Q731" s="54">
        <v>0.3</v>
      </c>
      <c r="R731" s="55"/>
      <c r="S731" s="54">
        <v>0.3</v>
      </c>
      <c r="T731" s="55"/>
      <c r="U731" s="54">
        <v>0.35</v>
      </c>
      <c r="V731" s="55"/>
      <c r="W731" s="54">
        <v>0.35</v>
      </c>
      <c r="X731" s="55"/>
      <c r="Y731" s="54">
        <v>0.4</v>
      </c>
      <c r="Z731" s="55"/>
      <c r="AA731" s="54">
        <v>0.45</v>
      </c>
      <c r="AB731" s="55"/>
      <c r="AC731" s="54">
        <v>0.45</v>
      </c>
      <c r="AD731" s="55"/>
      <c r="AE731" s="54">
        <v>0.45</v>
      </c>
      <c r="AF731" s="55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2"/>
    </row>
    <row r="732" spans="2:58" ht="10.15" customHeight="1" x14ac:dyDescent="0.25">
      <c r="B732" s="20"/>
      <c r="C732" s="1">
        <v>25</v>
      </c>
      <c r="D732" s="1">
        <v>24</v>
      </c>
      <c r="E732" s="54">
        <v>-0.1</v>
      </c>
      <c r="F732" s="55"/>
      <c r="G732" s="54">
        <v>0.2</v>
      </c>
      <c r="H732" s="55"/>
      <c r="I732" s="54">
        <v>0.25</v>
      </c>
      <c r="J732" s="55"/>
      <c r="K732" s="54">
        <v>0.3</v>
      </c>
      <c r="L732" s="55"/>
      <c r="M732" s="54">
        <v>0.35</v>
      </c>
      <c r="N732" s="55"/>
      <c r="O732" s="54">
        <v>0.4</v>
      </c>
      <c r="P732" s="55"/>
      <c r="Q732" s="54">
        <v>0.4</v>
      </c>
      <c r="R732" s="55"/>
      <c r="S732" s="54">
        <v>0.4</v>
      </c>
      <c r="T732" s="55"/>
      <c r="U732" s="54">
        <v>0.4</v>
      </c>
      <c r="V732" s="55"/>
      <c r="W732" s="54">
        <v>0.4</v>
      </c>
      <c r="X732" s="55"/>
      <c r="Y732" s="54">
        <v>0.45</v>
      </c>
      <c r="Z732" s="55"/>
      <c r="AA732" s="54">
        <v>0.45</v>
      </c>
      <c r="AB732" s="55"/>
      <c r="AC732" s="54">
        <v>0.45</v>
      </c>
      <c r="AD732" s="55"/>
      <c r="AE732" s="54">
        <v>0.5</v>
      </c>
      <c r="AF732" s="55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2"/>
    </row>
    <row r="733" spans="2:58" ht="10.15" customHeight="1" x14ac:dyDescent="0.25">
      <c r="B733" s="20"/>
      <c r="C733" s="1">
        <v>25</v>
      </c>
      <c r="D733" s="1">
        <v>23</v>
      </c>
      <c r="E733" s="54">
        <v>0.05</v>
      </c>
      <c r="F733" s="55"/>
      <c r="G733" s="54">
        <v>0.25</v>
      </c>
      <c r="H733" s="55"/>
      <c r="I733" s="54">
        <v>0.35</v>
      </c>
      <c r="J733" s="55"/>
      <c r="K733" s="54">
        <v>0.4</v>
      </c>
      <c r="L733" s="55"/>
      <c r="M733" s="54">
        <v>0.4</v>
      </c>
      <c r="N733" s="55"/>
      <c r="O733" s="54">
        <v>0.4</v>
      </c>
      <c r="P733" s="55"/>
      <c r="Q733" s="54">
        <v>0.45</v>
      </c>
      <c r="R733" s="55"/>
      <c r="S733" s="54">
        <v>0.45</v>
      </c>
      <c r="T733" s="55"/>
      <c r="U733" s="54">
        <v>0.45</v>
      </c>
      <c r="V733" s="55"/>
      <c r="W733" s="54">
        <v>0.45</v>
      </c>
      <c r="X733" s="55"/>
      <c r="Y733" s="54">
        <v>0.45</v>
      </c>
      <c r="Z733" s="55"/>
      <c r="AA733" s="54">
        <v>0.5</v>
      </c>
      <c r="AB733" s="55"/>
      <c r="AC733" s="54">
        <v>0.5</v>
      </c>
      <c r="AD733" s="55"/>
      <c r="AE733" s="54">
        <v>0.5</v>
      </c>
      <c r="AF733" s="55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2"/>
    </row>
    <row r="734" spans="2:58" ht="10.15" customHeight="1" x14ac:dyDescent="0.25">
      <c r="B734" s="20"/>
      <c r="C734" s="1">
        <v>25</v>
      </c>
      <c r="D734" s="1">
        <v>22</v>
      </c>
      <c r="E734" s="54">
        <v>0.15</v>
      </c>
      <c r="F734" s="55"/>
      <c r="G734" s="54">
        <v>0.3</v>
      </c>
      <c r="H734" s="55"/>
      <c r="I734" s="54">
        <v>0.4</v>
      </c>
      <c r="J734" s="55"/>
      <c r="K734" s="54">
        <v>0.4</v>
      </c>
      <c r="L734" s="55"/>
      <c r="M734" s="54">
        <v>0.45</v>
      </c>
      <c r="N734" s="55"/>
      <c r="O734" s="54">
        <v>0.45</v>
      </c>
      <c r="P734" s="55"/>
      <c r="Q734" s="54">
        <v>0.45</v>
      </c>
      <c r="R734" s="55"/>
      <c r="S734" s="54">
        <v>0.45</v>
      </c>
      <c r="T734" s="55"/>
      <c r="U734" s="54">
        <v>0.45</v>
      </c>
      <c r="V734" s="55"/>
      <c r="W734" s="54">
        <v>0.45</v>
      </c>
      <c r="X734" s="55"/>
      <c r="Y734" s="54">
        <v>0.45</v>
      </c>
      <c r="Z734" s="55"/>
      <c r="AA734" s="54">
        <v>0.5</v>
      </c>
      <c r="AB734" s="55"/>
      <c r="AC734" s="54">
        <v>0.5</v>
      </c>
      <c r="AD734" s="55"/>
      <c r="AE734" s="54">
        <v>0.5</v>
      </c>
      <c r="AF734" s="55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2"/>
    </row>
    <row r="735" spans="2:58" ht="10.15" customHeight="1" x14ac:dyDescent="0.25">
      <c r="B735" s="20"/>
      <c r="C735" s="1">
        <v>25</v>
      </c>
      <c r="D735" s="1">
        <v>21</v>
      </c>
      <c r="E735" s="54">
        <v>0.25</v>
      </c>
      <c r="F735" s="55"/>
      <c r="G735" s="54">
        <v>0.35</v>
      </c>
      <c r="H735" s="55"/>
      <c r="I735" s="54">
        <v>0.5</v>
      </c>
      <c r="J735" s="55"/>
      <c r="K735" s="54">
        <v>0.45</v>
      </c>
      <c r="L735" s="55"/>
      <c r="M735" s="54">
        <v>0.45</v>
      </c>
      <c r="N735" s="55"/>
      <c r="O735" s="54">
        <v>0.45</v>
      </c>
      <c r="P735" s="55"/>
      <c r="Q735" s="54">
        <v>0.45</v>
      </c>
      <c r="R735" s="55"/>
      <c r="S735" s="54">
        <v>0.45</v>
      </c>
      <c r="T735" s="55"/>
      <c r="U735" s="54">
        <v>0.45</v>
      </c>
      <c r="V735" s="55"/>
      <c r="W735" s="54">
        <v>0.45</v>
      </c>
      <c r="X735" s="55"/>
      <c r="Y735" s="54">
        <v>0.5</v>
      </c>
      <c r="Z735" s="55"/>
      <c r="AA735" s="54">
        <v>0.5</v>
      </c>
      <c r="AB735" s="55"/>
      <c r="AC735" s="54">
        <v>0.5</v>
      </c>
      <c r="AD735" s="55"/>
      <c r="AE735" s="54">
        <v>0.5</v>
      </c>
      <c r="AF735" s="55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2"/>
    </row>
    <row r="736" spans="2:58" ht="10.15" customHeight="1" x14ac:dyDescent="0.25">
      <c r="B736" s="20"/>
      <c r="C736" s="1">
        <v>25</v>
      </c>
      <c r="D736" s="1">
        <v>20</v>
      </c>
      <c r="E736" s="54">
        <v>0.3</v>
      </c>
      <c r="F736" s="55"/>
      <c r="G736" s="54">
        <v>0.4</v>
      </c>
      <c r="H736" s="55"/>
      <c r="I736" s="54">
        <v>0.5</v>
      </c>
      <c r="J736" s="55"/>
      <c r="K736" s="54">
        <v>0.45</v>
      </c>
      <c r="L736" s="55"/>
      <c r="M736" s="54">
        <v>0.45</v>
      </c>
      <c r="N736" s="55"/>
      <c r="O736" s="54">
        <v>0.45</v>
      </c>
      <c r="P736" s="55"/>
      <c r="Q736" s="54">
        <v>0.45</v>
      </c>
      <c r="R736" s="55"/>
      <c r="S736" s="54">
        <v>0.5</v>
      </c>
      <c r="T736" s="55"/>
      <c r="U736" s="54">
        <v>0.5</v>
      </c>
      <c r="V736" s="55"/>
      <c r="W736" s="54">
        <v>0.5</v>
      </c>
      <c r="X736" s="55"/>
      <c r="Y736" s="54">
        <v>0.5</v>
      </c>
      <c r="Z736" s="55"/>
      <c r="AA736" s="54">
        <v>0.5</v>
      </c>
      <c r="AB736" s="55"/>
      <c r="AC736" s="54">
        <v>0.5</v>
      </c>
      <c r="AD736" s="55"/>
      <c r="AE736" s="54">
        <v>0.5</v>
      </c>
      <c r="AF736" s="55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2"/>
    </row>
    <row r="737" spans="2:58" ht="10.15" customHeight="1" x14ac:dyDescent="0.25">
      <c r="B737" s="20"/>
      <c r="C737" s="1">
        <v>25</v>
      </c>
      <c r="D737" s="1">
        <v>19</v>
      </c>
      <c r="E737" s="54">
        <v>0.35</v>
      </c>
      <c r="F737" s="55"/>
      <c r="G737" s="54">
        <v>0.4</v>
      </c>
      <c r="H737" s="55"/>
      <c r="I737" s="54">
        <v>0.55000000000000004</v>
      </c>
      <c r="J737" s="55"/>
      <c r="K737" s="54">
        <v>0.45</v>
      </c>
      <c r="L737" s="55"/>
      <c r="M737" s="54">
        <v>0.45</v>
      </c>
      <c r="N737" s="55"/>
      <c r="O737" s="54">
        <v>0.45</v>
      </c>
      <c r="P737" s="55"/>
      <c r="Q737" s="54">
        <v>0.5</v>
      </c>
      <c r="R737" s="55"/>
      <c r="S737" s="54">
        <v>0.5</v>
      </c>
      <c r="T737" s="55"/>
      <c r="U737" s="54">
        <v>0.5</v>
      </c>
      <c r="V737" s="55"/>
      <c r="W737" s="54">
        <v>0.5</v>
      </c>
      <c r="X737" s="55"/>
      <c r="Y737" s="54">
        <v>0.5</v>
      </c>
      <c r="Z737" s="55"/>
      <c r="AA737" s="54">
        <v>0.5</v>
      </c>
      <c r="AB737" s="55"/>
      <c r="AC737" s="54">
        <v>0.5</v>
      </c>
      <c r="AD737" s="55"/>
      <c r="AE737" s="54">
        <v>0.5</v>
      </c>
      <c r="AF737" s="55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2"/>
    </row>
    <row r="738" spans="2:58" ht="10.15" customHeight="1" x14ac:dyDescent="0.25">
      <c r="B738" s="20"/>
      <c r="C738" s="1">
        <v>25</v>
      </c>
      <c r="D738" s="1">
        <v>18</v>
      </c>
      <c r="E738" s="54">
        <v>0.35</v>
      </c>
      <c r="F738" s="55"/>
      <c r="G738" s="54">
        <v>0.45</v>
      </c>
      <c r="H738" s="55"/>
      <c r="I738" s="54">
        <v>0.55000000000000004</v>
      </c>
      <c r="J738" s="55"/>
      <c r="K738" s="54">
        <v>0.45</v>
      </c>
      <c r="L738" s="55"/>
      <c r="M738" s="54">
        <v>0.5</v>
      </c>
      <c r="N738" s="55"/>
      <c r="O738" s="54">
        <v>0.5</v>
      </c>
      <c r="P738" s="55"/>
      <c r="Q738" s="54">
        <v>0.5</v>
      </c>
      <c r="R738" s="55"/>
      <c r="S738" s="54">
        <v>0.5</v>
      </c>
      <c r="T738" s="55"/>
      <c r="U738" s="54">
        <v>0.5</v>
      </c>
      <c r="V738" s="55"/>
      <c r="W738" s="54">
        <v>0.5</v>
      </c>
      <c r="X738" s="55"/>
      <c r="Y738" s="54">
        <v>0.5</v>
      </c>
      <c r="Z738" s="55"/>
      <c r="AA738" s="54">
        <v>0.5</v>
      </c>
      <c r="AB738" s="55"/>
      <c r="AC738" s="54">
        <v>0.5</v>
      </c>
      <c r="AD738" s="55"/>
      <c r="AE738" s="54">
        <v>0.5</v>
      </c>
      <c r="AF738" s="55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2"/>
    </row>
    <row r="739" spans="2:58" ht="10.15" customHeight="1" x14ac:dyDescent="0.25">
      <c r="B739" s="20"/>
      <c r="C739" s="1">
        <v>25</v>
      </c>
      <c r="D739" s="1">
        <v>17</v>
      </c>
      <c r="E739" s="54">
        <v>0.45</v>
      </c>
      <c r="F739" s="55"/>
      <c r="G739" s="54">
        <v>0.45</v>
      </c>
      <c r="H739" s="55"/>
      <c r="I739" s="54">
        <v>0.55000000000000004</v>
      </c>
      <c r="J739" s="55"/>
      <c r="K739" s="54">
        <v>0.45</v>
      </c>
      <c r="L739" s="55"/>
      <c r="M739" s="54">
        <v>0.5</v>
      </c>
      <c r="N739" s="55"/>
      <c r="O739" s="54">
        <v>0.5</v>
      </c>
      <c r="P739" s="55"/>
      <c r="Q739" s="54">
        <v>0.5</v>
      </c>
      <c r="R739" s="55"/>
      <c r="S739" s="54">
        <v>0.5</v>
      </c>
      <c r="T739" s="55"/>
      <c r="U739" s="54">
        <v>0.5</v>
      </c>
      <c r="V739" s="55"/>
      <c r="W739" s="54">
        <v>0.5</v>
      </c>
      <c r="X739" s="55"/>
      <c r="Y739" s="54">
        <v>0.5</v>
      </c>
      <c r="Z739" s="55"/>
      <c r="AA739" s="54">
        <v>0.5</v>
      </c>
      <c r="AB739" s="55"/>
      <c r="AC739" s="54">
        <v>0.5</v>
      </c>
      <c r="AD739" s="55"/>
      <c r="AE739" s="54">
        <v>0.5</v>
      </c>
      <c r="AF739" s="55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2"/>
    </row>
    <row r="740" spans="2:58" ht="10.15" customHeight="1" x14ac:dyDescent="0.25">
      <c r="B740" s="20"/>
      <c r="C740" s="1">
        <v>25</v>
      </c>
      <c r="D740" s="1">
        <v>16</v>
      </c>
      <c r="E740" s="54">
        <v>0.45</v>
      </c>
      <c r="F740" s="55"/>
      <c r="G740" s="54">
        <v>0.45</v>
      </c>
      <c r="H740" s="55"/>
      <c r="I740" s="54">
        <v>0.55000000000000004</v>
      </c>
      <c r="J740" s="55"/>
      <c r="K740" s="54">
        <v>0.45</v>
      </c>
      <c r="L740" s="55"/>
      <c r="M740" s="54">
        <v>0.5</v>
      </c>
      <c r="N740" s="55"/>
      <c r="O740" s="54">
        <v>0.5</v>
      </c>
      <c r="P740" s="55"/>
      <c r="Q740" s="54">
        <v>0.5</v>
      </c>
      <c r="R740" s="55"/>
      <c r="S740" s="54">
        <v>0.5</v>
      </c>
      <c r="T740" s="55"/>
      <c r="U740" s="54">
        <v>0.5</v>
      </c>
      <c r="V740" s="55"/>
      <c r="W740" s="54">
        <v>0.5</v>
      </c>
      <c r="X740" s="55"/>
      <c r="Y740" s="54">
        <v>0.5</v>
      </c>
      <c r="Z740" s="55"/>
      <c r="AA740" s="54">
        <v>0.5</v>
      </c>
      <c r="AB740" s="55"/>
      <c r="AC740" s="54">
        <v>0.5</v>
      </c>
      <c r="AD740" s="55"/>
      <c r="AE740" s="54">
        <v>0.5</v>
      </c>
      <c r="AF740" s="55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2"/>
    </row>
    <row r="741" spans="2:58" ht="10.15" customHeight="1" x14ac:dyDescent="0.25">
      <c r="B741" s="20"/>
      <c r="C741" s="1">
        <v>25</v>
      </c>
      <c r="D741" s="1">
        <v>15</v>
      </c>
      <c r="E741" s="54">
        <v>0.45</v>
      </c>
      <c r="F741" s="55"/>
      <c r="G741" s="54">
        <v>0.45</v>
      </c>
      <c r="H741" s="55"/>
      <c r="I741" s="54">
        <v>0.55000000000000004</v>
      </c>
      <c r="J741" s="55"/>
      <c r="K741" s="54">
        <v>0.45</v>
      </c>
      <c r="L741" s="55"/>
      <c r="M741" s="54">
        <v>0.5</v>
      </c>
      <c r="N741" s="55"/>
      <c r="O741" s="54">
        <v>0.5</v>
      </c>
      <c r="P741" s="55"/>
      <c r="Q741" s="54">
        <v>0.5</v>
      </c>
      <c r="R741" s="55"/>
      <c r="S741" s="54">
        <v>0.5</v>
      </c>
      <c r="T741" s="55"/>
      <c r="U741" s="54">
        <v>0.5</v>
      </c>
      <c r="V741" s="55"/>
      <c r="W741" s="54">
        <v>0.5</v>
      </c>
      <c r="X741" s="55"/>
      <c r="Y741" s="54">
        <v>0.5</v>
      </c>
      <c r="Z741" s="55"/>
      <c r="AA741" s="54">
        <v>0.5</v>
      </c>
      <c r="AB741" s="55"/>
      <c r="AC741" s="54">
        <v>0.5</v>
      </c>
      <c r="AD741" s="55"/>
      <c r="AE741" s="54">
        <v>0.5</v>
      </c>
      <c r="AF741" s="55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2"/>
    </row>
    <row r="742" spans="2:58" ht="10.15" customHeight="1" x14ac:dyDescent="0.25">
      <c r="B742" s="20"/>
      <c r="C742" s="1">
        <v>25</v>
      </c>
      <c r="D742" s="1">
        <v>14</v>
      </c>
      <c r="E742" s="54">
        <v>0.45</v>
      </c>
      <c r="F742" s="55"/>
      <c r="G742" s="54">
        <v>0.45</v>
      </c>
      <c r="H742" s="55"/>
      <c r="I742" s="54">
        <v>0.55000000000000004</v>
      </c>
      <c r="J742" s="55"/>
      <c r="K742" s="54">
        <v>0.45</v>
      </c>
      <c r="L742" s="55"/>
      <c r="M742" s="54">
        <v>0.5</v>
      </c>
      <c r="N742" s="55"/>
      <c r="O742" s="54">
        <v>0.5</v>
      </c>
      <c r="P742" s="55"/>
      <c r="Q742" s="54">
        <v>0.5</v>
      </c>
      <c r="R742" s="55"/>
      <c r="S742" s="54">
        <v>0.5</v>
      </c>
      <c r="T742" s="55"/>
      <c r="U742" s="54">
        <v>0.5</v>
      </c>
      <c r="V742" s="55"/>
      <c r="W742" s="54">
        <v>0.5</v>
      </c>
      <c r="X742" s="55"/>
      <c r="Y742" s="54">
        <v>0.5</v>
      </c>
      <c r="Z742" s="55"/>
      <c r="AA742" s="54">
        <v>0.5</v>
      </c>
      <c r="AB742" s="55"/>
      <c r="AC742" s="54">
        <v>0.5</v>
      </c>
      <c r="AD742" s="55"/>
      <c r="AE742" s="54">
        <v>0.5</v>
      </c>
      <c r="AF742" s="55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2"/>
    </row>
    <row r="743" spans="2:58" ht="10.15" customHeight="1" x14ac:dyDescent="0.25">
      <c r="B743" s="20"/>
      <c r="C743" s="1">
        <v>25</v>
      </c>
      <c r="D743" s="1">
        <v>13</v>
      </c>
      <c r="E743" s="54">
        <v>0.45</v>
      </c>
      <c r="F743" s="55"/>
      <c r="G743" s="54">
        <v>0.45</v>
      </c>
      <c r="H743" s="55"/>
      <c r="I743" s="54">
        <v>0.55000000000000004</v>
      </c>
      <c r="J743" s="55"/>
      <c r="K743" s="54">
        <v>0.45</v>
      </c>
      <c r="L743" s="55"/>
      <c r="M743" s="54">
        <v>0.5</v>
      </c>
      <c r="N743" s="55"/>
      <c r="O743" s="54">
        <v>0.5</v>
      </c>
      <c r="P743" s="55"/>
      <c r="Q743" s="54">
        <v>0.5</v>
      </c>
      <c r="R743" s="55"/>
      <c r="S743" s="54">
        <v>0.5</v>
      </c>
      <c r="T743" s="55"/>
      <c r="U743" s="54">
        <v>0.5</v>
      </c>
      <c r="V743" s="55"/>
      <c r="W743" s="54">
        <v>0.5</v>
      </c>
      <c r="X743" s="55"/>
      <c r="Y743" s="54">
        <v>0.5</v>
      </c>
      <c r="Z743" s="55"/>
      <c r="AA743" s="54">
        <v>0.5</v>
      </c>
      <c r="AB743" s="55"/>
      <c r="AC743" s="54">
        <v>0.5</v>
      </c>
      <c r="AD743" s="55"/>
      <c r="AE743" s="54">
        <v>0.5</v>
      </c>
      <c r="AF743" s="55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2"/>
    </row>
    <row r="744" spans="2:58" ht="10.15" customHeight="1" x14ac:dyDescent="0.25">
      <c r="B744" s="20"/>
      <c r="C744" s="1">
        <v>25</v>
      </c>
      <c r="D744" s="1">
        <v>12</v>
      </c>
      <c r="E744" s="54">
        <v>0.45</v>
      </c>
      <c r="F744" s="55"/>
      <c r="G744" s="54">
        <v>0.45</v>
      </c>
      <c r="H744" s="55"/>
      <c r="I744" s="54">
        <v>0.55000000000000004</v>
      </c>
      <c r="J744" s="55"/>
      <c r="K744" s="54">
        <v>0.45</v>
      </c>
      <c r="L744" s="55"/>
      <c r="M744" s="54">
        <v>0.5</v>
      </c>
      <c r="N744" s="55"/>
      <c r="O744" s="54">
        <v>0.5</v>
      </c>
      <c r="P744" s="55"/>
      <c r="Q744" s="54">
        <v>0.5</v>
      </c>
      <c r="R744" s="55"/>
      <c r="S744" s="54">
        <v>0.5</v>
      </c>
      <c r="T744" s="55"/>
      <c r="U744" s="54">
        <v>0.5</v>
      </c>
      <c r="V744" s="55"/>
      <c r="W744" s="54">
        <v>0.5</v>
      </c>
      <c r="X744" s="55"/>
      <c r="Y744" s="54">
        <v>0.5</v>
      </c>
      <c r="Z744" s="55"/>
      <c r="AA744" s="54">
        <v>0.5</v>
      </c>
      <c r="AB744" s="55"/>
      <c r="AC744" s="54">
        <v>0.5</v>
      </c>
      <c r="AD744" s="55"/>
      <c r="AE744" s="54">
        <v>0.5</v>
      </c>
      <c r="AF744" s="55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2"/>
    </row>
    <row r="745" spans="2:58" ht="10.15" customHeight="1" x14ac:dyDescent="0.25">
      <c r="B745" s="20"/>
      <c r="C745" s="1">
        <v>25</v>
      </c>
      <c r="D745" s="1">
        <v>11</v>
      </c>
      <c r="E745" s="54">
        <v>0.45</v>
      </c>
      <c r="F745" s="55"/>
      <c r="G745" s="54">
        <v>0.45</v>
      </c>
      <c r="H745" s="55"/>
      <c r="I745" s="54">
        <v>0.55000000000000004</v>
      </c>
      <c r="J745" s="55"/>
      <c r="K745" s="54">
        <v>0.45</v>
      </c>
      <c r="L745" s="55"/>
      <c r="M745" s="54">
        <v>0.5</v>
      </c>
      <c r="N745" s="55"/>
      <c r="O745" s="54">
        <v>0.5</v>
      </c>
      <c r="P745" s="55"/>
      <c r="Q745" s="54">
        <v>0.5</v>
      </c>
      <c r="R745" s="55"/>
      <c r="S745" s="54">
        <v>0.5</v>
      </c>
      <c r="T745" s="55"/>
      <c r="U745" s="54">
        <v>0.5</v>
      </c>
      <c r="V745" s="55"/>
      <c r="W745" s="54">
        <v>0.5</v>
      </c>
      <c r="X745" s="55"/>
      <c r="Y745" s="54">
        <v>0.5</v>
      </c>
      <c r="Z745" s="55"/>
      <c r="AA745" s="54">
        <v>0.5</v>
      </c>
      <c r="AB745" s="55"/>
      <c r="AC745" s="54">
        <v>0.5</v>
      </c>
      <c r="AD745" s="55"/>
      <c r="AE745" s="54">
        <v>0.5</v>
      </c>
      <c r="AF745" s="55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2"/>
    </row>
    <row r="746" spans="2:58" ht="10.15" customHeight="1" x14ac:dyDescent="0.25">
      <c r="B746" s="20"/>
      <c r="C746" s="1">
        <v>25</v>
      </c>
      <c r="D746" s="1">
        <v>10</v>
      </c>
      <c r="E746" s="54">
        <v>0.45</v>
      </c>
      <c r="F746" s="55"/>
      <c r="G746" s="54">
        <v>0.45</v>
      </c>
      <c r="H746" s="55"/>
      <c r="I746" s="54">
        <v>0.55000000000000004</v>
      </c>
      <c r="J746" s="55"/>
      <c r="K746" s="54">
        <v>0.45</v>
      </c>
      <c r="L746" s="55"/>
      <c r="M746" s="54">
        <v>0.5</v>
      </c>
      <c r="N746" s="55"/>
      <c r="O746" s="54">
        <v>0.5</v>
      </c>
      <c r="P746" s="55"/>
      <c r="Q746" s="54">
        <v>0.5</v>
      </c>
      <c r="R746" s="55"/>
      <c r="S746" s="54">
        <v>0.5</v>
      </c>
      <c r="T746" s="55"/>
      <c r="U746" s="54">
        <v>0.5</v>
      </c>
      <c r="V746" s="55"/>
      <c r="W746" s="54">
        <v>0.5</v>
      </c>
      <c r="X746" s="55"/>
      <c r="Y746" s="54">
        <v>0.5</v>
      </c>
      <c r="Z746" s="55"/>
      <c r="AA746" s="54">
        <v>0.5</v>
      </c>
      <c r="AB746" s="55"/>
      <c r="AC746" s="54">
        <v>0.5</v>
      </c>
      <c r="AD746" s="55"/>
      <c r="AE746" s="54">
        <v>0.5</v>
      </c>
      <c r="AF746" s="55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2"/>
    </row>
    <row r="747" spans="2:58" ht="10.15" customHeight="1" x14ac:dyDescent="0.25">
      <c r="B747" s="20"/>
      <c r="C747" s="1">
        <v>25</v>
      </c>
      <c r="D747" s="1">
        <v>9</v>
      </c>
      <c r="E747" s="54">
        <v>0.45</v>
      </c>
      <c r="F747" s="55"/>
      <c r="G747" s="54">
        <v>0.45</v>
      </c>
      <c r="H747" s="55"/>
      <c r="I747" s="54">
        <v>0.55000000000000004</v>
      </c>
      <c r="J747" s="55"/>
      <c r="K747" s="54">
        <v>0.45</v>
      </c>
      <c r="L747" s="55"/>
      <c r="M747" s="54">
        <v>0.5</v>
      </c>
      <c r="N747" s="55"/>
      <c r="O747" s="54">
        <v>0.5</v>
      </c>
      <c r="P747" s="55"/>
      <c r="Q747" s="54">
        <v>0.5</v>
      </c>
      <c r="R747" s="55"/>
      <c r="S747" s="54">
        <v>0.5</v>
      </c>
      <c r="T747" s="55"/>
      <c r="U747" s="54">
        <v>0.5</v>
      </c>
      <c r="V747" s="55"/>
      <c r="W747" s="54">
        <v>0.5</v>
      </c>
      <c r="X747" s="55"/>
      <c r="Y747" s="54">
        <v>0.5</v>
      </c>
      <c r="Z747" s="55"/>
      <c r="AA747" s="54">
        <v>0.5</v>
      </c>
      <c r="AB747" s="55"/>
      <c r="AC747" s="54">
        <v>0.5</v>
      </c>
      <c r="AD747" s="55"/>
      <c r="AE747" s="54">
        <v>0.5</v>
      </c>
      <c r="AF747" s="55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2"/>
    </row>
    <row r="748" spans="2:58" ht="10.15" customHeight="1" x14ac:dyDescent="0.25">
      <c r="B748" s="20"/>
      <c r="C748" s="1">
        <v>25</v>
      </c>
      <c r="D748" s="1">
        <v>8</v>
      </c>
      <c r="E748" s="54">
        <v>0.45</v>
      </c>
      <c r="F748" s="55"/>
      <c r="G748" s="54">
        <v>0.45</v>
      </c>
      <c r="H748" s="55"/>
      <c r="I748" s="54">
        <v>0.55000000000000004</v>
      </c>
      <c r="J748" s="55"/>
      <c r="K748" s="54">
        <v>0.45</v>
      </c>
      <c r="L748" s="55"/>
      <c r="M748" s="54">
        <v>0.5</v>
      </c>
      <c r="N748" s="55"/>
      <c r="O748" s="54">
        <v>0.5</v>
      </c>
      <c r="P748" s="55"/>
      <c r="Q748" s="54">
        <v>0.5</v>
      </c>
      <c r="R748" s="55"/>
      <c r="S748" s="54">
        <v>0.5</v>
      </c>
      <c r="T748" s="55"/>
      <c r="U748" s="54">
        <v>0.5</v>
      </c>
      <c r="V748" s="55"/>
      <c r="W748" s="54">
        <v>0.5</v>
      </c>
      <c r="X748" s="55"/>
      <c r="Y748" s="54">
        <v>0.5</v>
      </c>
      <c r="Z748" s="55"/>
      <c r="AA748" s="54">
        <v>0.5</v>
      </c>
      <c r="AB748" s="55"/>
      <c r="AC748" s="54">
        <v>0.5</v>
      </c>
      <c r="AD748" s="55"/>
      <c r="AE748" s="54">
        <v>0.5</v>
      </c>
      <c r="AF748" s="55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2"/>
    </row>
    <row r="749" spans="2:58" ht="10.15" customHeight="1" x14ac:dyDescent="0.25">
      <c r="B749" s="20"/>
      <c r="C749" s="1">
        <v>25</v>
      </c>
      <c r="D749" s="1">
        <v>7</v>
      </c>
      <c r="E749" s="54">
        <v>0.45</v>
      </c>
      <c r="F749" s="55"/>
      <c r="G749" s="54">
        <v>0.45</v>
      </c>
      <c r="H749" s="55"/>
      <c r="I749" s="54">
        <v>0.55000000000000004</v>
      </c>
      <c r="J749" s="55"/>
      <c r="K749" s="54">
        <v>0.45</v>
      </c>
      <c r="L749" s="55"/>
      <c r="M749" s="54">
        <v>0.5</v>
      </c>
      <c r="N749" s="55"/>
      <c r="O749" s="54">
        <v>0.5</v>
      </c>
      <c r="P749" s="55"/>
      <c r="Q749" s="54">
        <v>0.5</v>
      </c>
      <c r="R749" s="55"/>
      <c r="S749" s="54">
        <v>0.5</v>
      </c>
      <c r="T749" s="55"/>
      <c r="U749" s="54">
        <v>0.5</v>
      </c>
      <c r="V749" s="55"/>
      <c r="W749" s="54">
        <v>0.5</v>
      </c>
      <c r="X749" s="55"/>
      <c r="Y749" s="54">
        <v>0.5</v>
      </c>
      <c r="Z749" s="55"/>
      <c r="AA749" s="54">
        <v>0.5</v>
      </c>
      <c r="AB749" s="55"/>
      <c r="AC749" s="54">
        <v>0.5</v>
      </c>
      <c r="AD749" s="55"/>
      <c r="AE749" s="54">
        <v>0.5</v>
      </c>
      <c r="AF749" s="55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2"/>
    </row>
    <row r="750" spans="2:58" ht="10.15" customHeight="1" x14ac:dyDescent="0.25">
      <c r="B750" s="20"/>
      <c r="C750" s="1">
        <v>25</v>
      </c>
      <c r="D750" s="1">
        <v>6</v>
      </c>
      <c r="E750" s="54">
        <v>0.45</v>
      </c>
      <c r="F750" s="55"/>
      <c r="G750" s="54">
        <v>0.45</v>
      </c>
      <c r="H750" s="55"/>
      <c r="I750" s="54">
        <v>0.55000000000000004</v>
      </c>
      <c r="J750" s="55"/>
      <c r="K750" s="54">
        <v>0.45</v>
      </c>
      <c r="L750" s="55"/>
      <c r="M750" s="54">
        <v>0.5</v>
      </c>
      <c r="N750" s="55"/>
      <c r="O750" s="54">
        <v>0.5</v>
      </c>
      <c r="P750" s="55"/>
      <c r="Q750" s="54">
        <v>0.5</v>
      </c>
      <c r="R750" s="55"/>
      <c r="S750" s="54">
        <v>0.5</v>
      </c>
      <c r="T750" s="55"/>
      <c r="U750" s="54">
        <v>0.5</v>
      </c>
      <c r="V750" s="55"/>
      <c r="W750" s="54">
        <v>0.5</v>
      </c>
      <c r="X750" s="55"/>
      <c r="Y750" s="54">
        <v>0.5</v>
      </c>
      <c r="Z750" s="55"/>
      <c r="AA750" s="54">
        <v>0.5</v>
      </c>
      <c r="AB750" s="55"/>
      <c r="AC750" s="54">
        <v>0.5</v>
      </c>
      <c r="AD750" s="55"/>
      <c r="AE750" s="54">
        <v>0.5</v>
      </c>
      <c r="AF750" s="55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2"/>
    </row>
    <row r="751" spans="2:58" ht="10.15" customHeight="1" x14ac:dyDescent="0.25">
      <c r="B751" s="20"/>
      <c r="C751" s="1">
        <v>25</v>
      </c>
      <c r="D751" s="1">
        <v>5</v>
      </c>
      <c r="E751" s="54">
        <v>0.45</v>
      </c>
      <c r="F751" s="55"/>
      <c r="G751" s="54">
        <v>0.45</v>
      </c>
      <c r="H751" s="55"/>
      <c r="I751" s="54">
        <v>0.55000000000000004</v>
      </c>
      <c r="J751" s="55"/>
      <c r="K751" s="54">
        <v>0.45</v>
      </c>
      <c r="L751" s="55"/>
      <c r="M751" s="54">
        <v>0.5</v>
      </c>
      <c r="N751" s="55"/>
      <c r="O751" s="54">
        <v>0.5</v>
      </c>
      <c r="P751" s="55"/>
      <c r="Q751" s="54">
        <v>0.5</v>
      </c>
      <c r="R751" s="55"/>
      <c r="S751" s="54">
        <v>0.5</v>
      </c>
      <c r="T751" s="55"/>
      <c r="U751" s="54">
        <v>0.5</v>
      </c>
      <c r="V751" s="55"/>
      <c r="W751" s="54">
        <v>0.5</v>
      </c>
      <c r="X751" s="55"/>
      <c r="Y751" s="54">
        <v>0.5</v>
      </c>
      <c r="Z751" s="55"/>
      <c r="AA751" s="54">
        <v>0.5</v>
      </c>
      <c r="AB751" s="55"/>
      <c r="AC751" s="54">
        <v>0.5</v>
      </c>
      <c r="AD751" s="55"/>
      <c r="AE751" s="54">
        <v>0.5</v>
      </c>
      <c r="AF751" s="55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2"/>
    </row>
    <row r="752" spans="2:58" ht="10.15" customHeight="1" x14ac:dyDescent="0.25">
      <c r="B752" s="20"/>
      <c r="C752" s="1">
        <v>25</v>
      </c>
      <c r="D752" s="1">
        <v>4</v>
      </c>
      <c r="E752" s="54">
        <v>0.55000000000000004</v>
      </c>
      <c r="F752" s="55"/>
      <c r="G752" s="54">
        <v>0.5</v>
      </c>
      <c r="H752" s="55"/>
      <c r="I752" s="54">
        <v>0.5</v>
      </c>
      <c r="J752" s="55"/>
      <c r="K752" s="54">
        <v>0.5</v>
      </c>
      <c r="L752" s="55"/>
      <c r="M752" s="54">
        <v>0.5</v>
      </c>
      <c r="N752" s="55"/>
      <c r="O752" s="54">
        <v>0.5</v>
      </c>
      <c r="P752" s="55"/>
      <c r="Q752" s="54">
        <v>0.5</v>
      </c>
      <c r="R752" s="55"/>
      <c r="S752" s="54">
        <v>0.5</v>
      </c>
      <c r="T752" s="55"/>
      <c r="U752" s="54">
        <v>0.5</v>
      </c>
      <c r="V752" s="55"/>
      <c r="W752" s="54">
        <v>0.5</v>
      </c>
      <c r="X752" s="55"/>
      <c r="Y752" s="54">
        <v>0.5</v>
      </c>
      <c r="Z752" s="55"/>
      <c r="AA752" s="54">
        <v>0.5</v>
      </c>
      <c r="AB752" s="55"/>
      <c r="AC752" s="54">
        <v>0.5</v>
      </c>
      <c r="AD752" s="55"/>
      <c r="AE752" s="54">
        <v>0.5</v>
      </c>
      <c r="AF752" s="55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2"/>
    </row>
    <row r="753" spans="2:58" ht="10.15" customHeight="1" x14ac:dyDescent="0.25">
      <c r="B753" s="20"/>
      <c r="C753" s="1">
        <v>25</v>
      </c>
      <c r="D753" s="1">
        <v>3</v>
      </c>
      <c r="E753" s="54">
        <v>0.65</v>
      </c>
      <c r="F753" s="55"/>
      <c r="G753" s="54">
        <v>0.55000000000000004</v>
      </c>
      <c r="H753" s="55"/>
      <c r="I753" s="54">
        <v>0.5</v>
      </c>
      <c r="J753" s="55"/>
      <c r="K753" s="54">
        <v>0.5</v>
      </c>
      <c r="L753" s="55"/>
      <c r="M753" s="54">
        <v>0.5</v>
      </c>
      <c r="N753" s="55"/>
      <c r="O753" s="54">
        <v>0.5</v>
      </c>
      <c r="P753" s="55"/>
      <c r="Q753" s="54">
        <v>0.5</v>
      </c>
      <c r="R753" s="55"/>
      <c r="S753" s="54">
        <v>0.5</v>
      </c>
      <c r="T753" s="55"/>
      <c r="U753" s="54">
        <v>0.5</v>
      </c>
      <c r="V753" s="55"/>
      <c r="W753" s="54">
        <v>0.5</v>
      </c>
      <c r="X753" s="55"/>
      <c r="Y753" s="54">
        <v>0.5</v>
      </c>
      <c r="Z753" s="55"/>
      <c r="AA753" s="54">
        <v>0.5</v>
      </c>
      <c r="AB753" s="55"/>
      <c r="AC753" s="54">
        <v>0.5</v>
      </c>
      <c r="AD753" s="55"/>
      <c r="AE753" s="54">
        <v>0.5</v>
      </c>
      <c r="AF753" s="55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2"/>
    </row>
    <row r="754" spans="2:58" ht="10.15" customHeight="1" x14ac:dyDescent="0.25">
      <c r="B754" s="20"/>
      <c r="C754" s="1">
        <v>25</v>
      </c>
      <c r="D754" s="1">
        <v>2</v>
      </c>
      <c r="E754" s="54">
        <v>0.9</v>
      </c>
      <c r="F754" s="55"/>
      <c r="G754" s="54">
        <v>0.7</v>
      </c>
      <c r="H754" s="55"/>
      <c r="I754" s="54">
        <v>0.6</v>
      </c>
      <c r="J754" s="55"/>
      <c r="K754" s="54">
        <v>0.55000000000000004</v>
      </c>
      <c r="L754" s="55"/>
      <c r="M754" s="54">
        <v>0.55000000000000004</v>
      </c>
      <c r="N754" s="55"/>
      <c r="O754" s="54">
        <v>0.55000000000000004</v>
      </c>
      <c r="P754" s="55"/>
      <c r="Q754" s="54">
        <v>0.55000000000000004</v>
      </c>
      <c r="R754" s="55"/>
      <c r="S754" s="54">
        <v>0.5</v>
      </c>
      <c r="T754" s="55"/>
      <c r="U754" s="54">
        <v>0.5</v>
      </c>
      <c r="V754" s="55"/>
      <c r="W754" s="54">
        <v>0.5</v>
      </c>
      <c r="X754" s="55"/>
      <c r="Y754" s="54">
        <v>0.5</v>
      </c>
      <c r="Z754" s="55"/>
      <c r="AA754" s="54">
        <v>0.5</v>
      </c>
      <c r="AB754" s="55"/>
      <c r="AC754" s="54">
        <v>0.5</v>
      </c>
      <c r="AD754" s="55"/>
      <c r="AE754" s="54">
        <v>0.5</v>
      </c>
      <c r="AF754" s="55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2"/>
    </row>
    <row r="755" spans="2:58" ht="10.15" customHeight="1" x14ac:dyDescent="0.25">
      <c r="B755" s="20"/>
      <c r="C755" s="1">
        <v>25</v>
      </c>
      <c r="D755" s="1">
        <v>1</v>
      </c>
      <c r="E755" s="54">
        <v>1.35</v>
      </c>
      <c r="F755" s="55"/>
      <c r="G755" s="54">
        <v>1.05</v>
      </c>
      <c r="H755" s="55"/>
      <c r="I755" s="54">
        <v>0.9</v>
      </c>
      <c r="J755" s="55"/>
      <c r="K755" s="54">
        <v>0.8</v>
      </c>
      <c r="L755" s="55"/>
      <c r="M755" s="54">
        <v>0.75</v>
      </c>
      <c r="N755" s="55"/>
      <c r="O755" s="54">
        <v>0.7</v>
      </c>
      <c r="P755" s="55"/>
      <c r="Q755" s="54">
        <v>0.7</v>
      </c>
      <c r="R755" s="55"/>
      <c r="S755" s="54">
        <v>0.7</v>
      </c>
      <c r="T755" s="55"/>
      <c r="U755" s="54">
        <v>0.65</v>
      </c>
      <c r="V755" s="55"/>
      <c r="W755" s="54">
        <v>0.65</v>
      </c>
      <c r="X755" s="55"/>
      <c r="Y755" s="54">
        <v>0.6</v>
      </c>
      <c r="Z755" s="55"/>
      <c r="AA755" s="54">
        <v>0.55000000000000004</v>
      </c>
      <c r="AB755" s="55"/>
      <c r="AC755" s="54">
        <v>0.55000000000000004</v>
      </c>
      <c r="AD755" s="55"/>
      <c r="AE755" s="54">
        <v>0.55000000000000004</v>
      </c>
      <c r="AF755" s="55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2"/>
    </row>
    <row r="756" spans="2:58" x14ac:dyDescent="0.25">
      <c r="B756" s="20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2"/>
    </row>
    <row r="757" spans="2:58" ht="10.15" customHeight="1" x14ac:dyDescent="0.25">
      <c r="B757" s="20"/>
      <c r="C757" s="72" t="s">
        <v>118</v>
      </c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2"/>
    </row>
    <row r="758" spans="2:58" ht="10.15" customHeight="1" x14ac:dyDescent="0.25">
      <c r="B758" s="20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2"/>
    </row>
    <row r="759" spans="2:58" ht="13.15" customHeight="1" x14ac:dyDescent="0.25">
      <c r="B759" s="20"/>
      <c r="C759" s="66" t="s">
        <v>115</v>
      </c>
      <c r="D759" s="67"/>
      <c r="E759" s="63" t="s">
        <v>103</v>
      </c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5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2"/>
    </row>
    <row r="760" spans="2:58" ht="10.15" customHeight="1" x14ac:dyDescent="0.25">
      <c r="B760" s="20"/>
      <c r="C760" s="68"/>
      <c r="D760" s="69"/>
      <c r="E760" s="70">
        <v>0.1</v>
      </c>
      <c r="F760" s="71"/>
      <c r="G760" s="70">
        <v>0.2</v>
      </c>
      <c r="H760" s="71"/>
      <c r="I760" s="70">
        <v>0.3</v>
      </c>
      <c r="J760" s="71"/>
      <c r="K760" s="70">
        <v>0.4</v>
      </c>
      <c r="L760" s="71"/>
      <c r="M760" s="70">
        <v>0.5</v>
      </c>
      <c r="N760" s="71"/>
      <c r="O760" s="70">
        <v>0.6</v>
      </c>
      <c r="P760" s="71"/>
      <c r="Q760" s="70">
        <v>0.7</v>
      </c>
      <c r="R760" s="71"/>
      <c r="S760" s="70">
        <v>0.8</v>
      </c>
      <c r="T760" s="71"/>
      <c r="U760" s="70">
        <v>0.9</v>
      </c>
      <c r="V760" s="71"/>
      <c r="W760" s="70">
        <v>1</v>
      </c>
      <c r="X760" s="71"/>
      <c r="Y760" s="70">
        <v>2</v>
      </c>
      <c r="Z760" s="71"/>
      <c r="AA760" s="70">
        <v>3</v>
      </c>
      <c r="AB760" s="71"/>
      <c r="AC760" s="70">
        <v>4</v>
      </c>
      <c r="AD760" s="71"/>
      <c r="AE760" s="70">
        <v>5</v>
      </c>
      <c r="AF760" s="7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2"/>
    </row>
    <row r="761" spans="2:58" ht="10.15" customHeight="1" x14ac:dyDescent="0.25">
      <c r="B761" s="20"/>
      <c r="C761" s="61">
        <v>0.4</v>
      </c>
      <c r="D761" s="62"/>
      <c r="E761" s="54">
        <v>0.55000000000000004</v>
      </c>
      <c r="F761" s="55"/>
      <c r="G761" s="54">
        <v>0.4</v>
      </c>
      <c r="H761" s="55"/>
      <c r="I761" s="54">
        <v>0.3</v>
      </c>
      <c r="J761" s="55"/>
      <c r="K761" s="54">
        <v>0.25</v>
      </c>
      <c r="L761" s="55"/>
      <c r="M761" s="54">
        <v>0.2</v>
      </c>
      <c r="N761" s="55"/>
      <c r="O761" s="54">
        <v>0.2</v>
      </c>
      <c r="P761" s="55"/>
      <c r="Q761" s="54">
        <v>0.2</v>
      </c>
      <c r="R761" s="55"/>
      <c r="S761" s="54">
        <v>0.15</v>
      </c>
      <c r="T761" s="55"/>
      <c r="U761" s="54">
        <v>0.15</v>
      </c>
      <c r="V761" s="55"/>
      <c r="W761" s="54">
        <v>0.15</v>
      </c>
      <c r="X761" s="55"/>
      <c r="Y761" s="54">
        <v>0.05</v>
      </c>
      <c r="Z761" s="55"/>
      <c r="AA761" s="54">
        <v>0.05</v>
      </c>
      <c r="AB761" s="55"/>
      <c r="AC761" s="54">
        <v>0.05</v>
      </c>
      <c r="AD761" s="55"/>
      <c r="AE761" s="54">
        <v>0.05</v>
      </c>
      <c r="AF761" s="55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2"/>
    </row>
    <row r="762" spans="2:58" ht="10.15" customHeight="1" x14ac:dyDescent="0.25">
      <c r="B762" s="20"/>
      <c r="C762" s="61">
        <v>0.5</v>
      </c>
      <c r="D762" s="62"/>
      <c r="E762" s="54">
        <v>0.45</v>
      </c>
      <c r="F762" s="55"/>
      <c r="G762" s="54">
        <v>0.3</v>
      </c>
      <c r="H762" s="55"/>
      <c r="I762" s="54">
        <v>0.2</v>
      </c>
      <c r="J762" s="55"/>
      <c r="K762" s="54">
        <v>0.2</v>
      </c>
      <c r="L762" s="55"/>
      <c r="M762" s="54">
        <v>0.15</v>
      </c>
      <c r="N762" s="55"/>
      <c r="O762" s="54">
        <v>0.15</v>
      </c>
      <c r="P762" s="55"/>
      <c r="Q762" s="54">
        <v>0.15</v>
      </c>
      <c r="R762" s="55"/>
      <c r="S762" s="54">
        <v>0.1</v>
      </c>
      <c r="T762" s="55"/>
      <c r="U762" s="54">
        <v>0.1</v>
      </c>
      <c r="V762" s="55"/>
      <c r="W762" s="54">
        <v>0.1</v>
      </c>
      <c r="X762" s="55"/>
      <c r="Y762" s="54">
        <v>0.05</v>
      </c>
      <c r="Z762" s="55"/>
      <c r="AA762" s="54">
        <v>0.05</v>
      </c>
      <c r="AB762" s="55"/>
      <c r="AC762" s="54">
        <v>0.05</v>
      </c>
      <c r="AD762" s="55"/>
      <c r="AE762" s="54">
        <v>0.05</v>
      </c>
      <c r="AF762" s="55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2"/>
    </row>
    <row r="763" spans="2:58" ht="10.15" customHeight="1" x14ac:dyDescent="0.25">
      <c r="B763" s="20"/>
      <c r="C763" s="61">
        <v>0.6</v>
      </c>
      <c r="D763" s="62"/>
      <c r="E763" s="54">
        <v>0.3</v>
      </c>
      <c r="F763" s="55"/>
      <c r="G763" s="54">
        <v>0.2</v>
      </c>
      <c r="H763" s="55"/>
      <c r="I763" s="54">
        <v>0.15</v>
      </c>
      <c r="J763" s="55"/>
      <c r="K763" s="54">
        <v>0.15</v>
      </c>
      <c r="L763" s="55"/>
      <c r="M763" s="54">
        <v>0.1</v>
      </c>
      <c r="N763" s="55"/>
      <c r="O763" s="54">
        <v>0.1</v>
      </c>
      <c r="P763" s="55"/>
      <c r="Q763" s="54">
        <v>0.1</v>
      </c>
      <c r="R763" s="55"/>
      <c r="S763" s="54">
        <v>0.1</v>
      </c>
      <c r="T763" s="55"/>
      <c r="U763" s="54">
        <v>0.05</v>
      </c>
      <c r="V763" s="55"/>
      <c r="W763" s="54">
        <v>0.05</v>
      </c>
      <c r="X763" s="55"/>
      <c r="Y763" s="54">
        <v>0.05</v>
      </c>
      <c r="Z763" s="55"/>
      <c r="AA763" s="54">
        <v>0.05</v>
      </c>
      <c r="AB763" s="55"/>
      <c r="AC763" s="54">
        <v>0</v>
      </c>
      <c r="AD763" s="55"/>
      <c r="AE763" s="54">
        <v>0</v>
      </c>
      <c r="AF763" s="55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2"/>
    </row>
    <row r="764" spans="2:58" ht="10.15" customHeight="1" x14ac:dyDescent="0.25">
      <c r="B764" s="20"/>
      <c r="C764" s="61">
        <v>0.7</v>
      </c>
      <c r="D764" s="62"/>
      <c r="E764" s="54">
        <v>0.2</v>
      </c>
      <c r="F764" s="55"/>
      <c r="G764" s="54">
        <v>0.15</v>
      </c>
      <c r="H764" s="55"/>
      <c r="I764" s="54">
        <v>0.1</v>
      </c>
      <c r="J764" s="55"/>
      <c r="K764" s="54">
        <v>0.1</v>
      </c>
      <c r="L764" s="55"/>
      <c r="M764" s="54">
        <v>0.1</v>
      </c>
      <c r="N764" s="55"/>
      <c r="O764" s="54">
        <v>0.05</v>
      </c>
      <c r="P764" s="55"/>
      <c r="Q764" s="54">
        <v>0.05</v>
      </c>
      <c r="R764" s="55"/>
      <c r="S764" s="54">
        <v>0.05</v>
      </c>
      <c r="T764" s="55"/>
      <c r="U764" s="54">
        <v>0.05</v>
      </c>
      <c r="V764" s="55"/>
      <c r="W764" s="54">
        <v>0.05</v>
      </c>
      <c r="X764" s="55"/>
      <c r="Y764" s="54">
        <v>0.05</v>
      </c>
      <c r="Z764" s="55"/>
      <c r="AA764" s="54">
        <v>0</v>
      </c>
      <c r="AB764" s="55"/>
      <c r="AC764" s="54">
        <v>0</v>
      </c>
      <c r="AD764" s="55"/>
      <c r="AE764" s="54">
        <v>0</v>
      </c>
      <c r="AF764" s="55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2"/>
    </row>
    <row r="765" spans="2:58" ht="10.15" customHeight="1" x14ac:dyDescent="0.25">
      <c r="B765" s="20"/>
      <c r="C765" s="61">
        <v>0.8</v>
      </c>
      <c r="D765" s="62"/>
      <c r="E765" s="54">
        <v>0.15</v>
      </c>
      <c r="F765" s="55"/>
      <c r="G765" s="54">
        <v>0.1</v>
      </c>
      <c r="H765" s="55"/>
      <c r="I765" s="54">
        <v>0.05</v>
      </c>
      <c r="J765" s="55"/>
      <c r="K765" s="54">
        <v>0.05</v>
      </c>
      <c r="L765" s="55"/>
      <c r="M765" s="54">
        <v>0.05</v>
      </c>
      <c r="N765" s="55"/>
      <c r="O765" s="54">
        <v>0.05</v>
      </c>
      <c r="P765" s="55"/>
      <c r="Q765" s="54">
        <v>0.05</v>
      </c>
      <c r="R765" s="55"/>
      <c r="S765" s="54">
        <v>0.05</v>
      </c>
      <c r="T765" s="55"/>
      <c r="U765" s="54">
        <v>0.05</v>
      </c>
      <c r="V765" s="55"/>
      <c r="W765" s="54">
        <v>0</v>
      </c>
      <c r="X765" s="55"/>
      <c r="Y765" s="54">
        <v>0</v>
      </c>
      <c r="Z765" s="55"/>
      <c r="AA765" s="54">
        <v>0</v>
      </c>
      <c r="AB765" s="55"/>
      <c r="AC765" s="54">
        <v>0</v>
      </c>
      <c r="AD765" s="55"/>
      <c r="AE765" s="54">
        <v>0</v>
      </c>
      <c r="AF765" s="55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2"/>
    </row>
    <row r="766" spans="2:58" ht="10.15" customHeight="1" x14ac:dyDescent="0.25">
      <c r="B766" s="20"/>
      <c r="C766" s="61">
        <v>0.9</v>
      </c>
      <c r="D766" s="62"/>
      <c r="E766" s="54">
        <v>0.05</v>
      </c>
      <c r="F766" s="55"/>
      <c r="G766" s="54">
        <v>0.05</v>
      </c>
      <c r="H766" s="55"/>
      <c r="I766" s="54">
        <v>0.05</v>
      </c>
      <c r="J766" s="55"/>
      <c r="K766" s="54">
        <v>0.05</v>
      </c>
      <c r="L766" s="55"/>
      <c r="M766" s="54">
        <v>0</v>
      </c>
      <c r="N766" s="55"/>
      <c r="O766" s="54">
        <v>0</v>
      </c>
      <c r="P766" s="55"/>
      <c r="Q766" s="54">
        <v>0</v>
      </c>
      <c r="R766" s="55"/>
      <c r="S766" s="54">
        <v>0</v>
      </c>
      <c r="T766" s="55"/>
      <c r="U766" s="54">
        <v>0</v>
      </c>
      <c r="V766" s="55"/>
      <c r="W766" s="54">
        <v>0</v>
      </c>
      <c r="X766" s="55"/>
      <c r="Y766" s="54">
        <v>0</v>
      </c>
      <c r="Z766" s="55"/>
      <c r="AA766" s="54">
        <v>0</v>
      </c>
      <c r="AB766" s="55"/>
      <c r="AC766" s="54">
        <v>0</v>
      </c>
      <c r="AD766" s="55"/>
      <c r="AE766" s="54">
        <v>0</v>
      </c>
      <c r="AF766" s="55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2"/>
    </row>
    <row r="767" spans="2:58" ht="10.15" customHeight="1" x14ac:dyDescent="0.25">
      <c r="B767" s="20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7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2"/>
    </row>
    <row r="768" spans="2:58" ht="10.15" customHeight="1" thickBot="1" x14ac:dyDescent="0.3">
      <c r="B768" s="20"/>
      <c r="C768" s="5"/>
      <c r="D768" s="8" t="s">
        <v>107</v>
      </c>
      <c r="E768" s="2" t="s">
        <v>108</v>
      </c>
      <c r="F768" s="2"/>
      <c r="G768" s="13" t="s">
        <v>109</v>
      </c>
      <c r="H768" s="2"/>
      <c r="I768" s="2"/>
      <c r="J768" s="21"/>
      <c r="K768" s="15" t="s">
        <v>116</v>
      </c>
      <c r="L768" s="2"/>
      <c r="M768" s="21"/>
      <c r="N768" s="21"/>
      <c r="O768" s="13" t="s">
        <v>110</v>
      </c>
      <c r="P768" s="2"/>
      <c r="Q768" s="2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4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2"/>
    </row>
    <row r="769" spans="2:58" ht="10.15" customHeight="1" x14ac:dyDescent="0.25">
      <c r="B769" s="20"/>
      <c r="C769" s="5"/>
      <c r="D769" s="9"/>
      <c r="E769" s="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4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2"/>
    </row>
    <row r="770" spans="2:58" ht="10.15" customHeight="1" x14ac:dyDescent="0.25">
      <c r="B770" s="20"/>
      <c r="C770" s="5"/>
      <c r="D770" s="8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4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2"/>
    </row>
    <row r="771" spans="2:58" ht="10.15" customHeight="1" thickBot="1" x14ac:dyDescent="0.3">
      <c r="B771" s="20"/>
      <c r="C771" s="5"/>
      <c r="D771" s="11" t="s">
        <v>111</v>
      </c>
      <c r="E771" s="12" t="s">
        <v>112</v>
      </c>
      <c r="F771" s="2"/>
      <c r="G771" s="13" t="s">
        <v>113</v>
      </c>
      <c r="H771" s="2"/>
      <c r="I771" s="2"/>
      <c r="J771" s="21"/>
      <c r="K771" s="13" t="s">
        <v>114</v>
      </c>
      <c r="L771" s="21"/>
      <c r="M771" s="21"/>
      <c r="N771" s="21"/>
      <c r="O771" s="17" t="s">
        <v>117</v>
      </c>
      <c r="P771" s="21"/>
      <c r="Q771" s="2"/>
      <c r="R771" s="21"/>
      <c r="S771" s="16"/>
      <c r="T771" s="16"/>
      <c r="U771" s="16"/>
      <c r="V771" s="16"/>
      <c r="W771" s="16"/>
      <c r="X771" s="16"/>
      <c r="Y771" s="21"/>
      <c r="Z771" s="21"/>
      <c r="AA771" s="21"/>
      <c r="AB771" s="21"/>
      <c r="AC771" s="21"/>
      <c r="AD771" s="21"/>
      <c r="AE771" s="21"/>
      <c r="AF771" s="24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2"/>
    </row>
    <row r="772" spans="2:58" ht="10.15" customHeight="1" x14ac:dyDescent="0.25">
      <c r="B772" s="20"/>
      <c r="C772" s="5"/>
      <c r="D772" s="8"/>
      <c r="E772" s="2"/>
      <c r="F772" s="2"/>
      <c r="G772" s="2"/>
      <c r="H772" s="2"/>
      <c r="I772" s="2"/>
      <c r="J772" s="2"/>
      <c r="K772" s="2"/>
      <c r="L772" s="21"/>
      <c r="M772" s="21"/>
      <c r="N772" s="21"/>
      <c r="O772" s="21"/>
      <c r="P772" s="21"/>
      <c r="Q772" s="2"/>
      <c r="R772" s="16"/>
      <c r="S772" s="16"/>
      <c r="T772" s="16"/>
      <c r="U772" s="16"/>
      <c r="V772" s="16"/>
      <c r="W772" s="16"/>
      <c r="X772" s="16"/>
      <c r="Y772" s="21"/>
      <c r="Z772" s="21"/>
      <c r="AA772" s="21"/>
      <c r="AB772" s="21"/>
      <c r="AC772" s="21"/>
      <c r="AD772" s="21"/>
      <c r="AE772" s="21"/>
      <c r="AF772" s="24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2"/>
    </row>
    <row r="773" spans="2:58" ht="10.15" customHeight="1" x14ac:dyDescent="0.25">
      <c r="B773" s="20"/>
      <c r="C773" s="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7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2"/>
    </row>
    <row r="774" spans="2:58" x14ac:dyDescent="0.25">
      <c r="B774" s="20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2"/>
    </row>
    <row r="775" spans="2:58" x14ac:dyDescent="0.25">
      <c r="B775" s="20"/>
      <c r="C775" s="60" t="s">
        <v>121</v>
      </c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2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2"/>
    </row>
    <row r="776" spans="2:58" ht="10.15" customHeight="1" x14ac:dyDescent="0.25">
      <c r="B776" s="2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2"/>
    </row>
    <row r="777" spans="2:58" ht="10.15" customHeight="1" x14ac:dyDescent="0.25">
      <c r="B777" s="20"/>
      <c r="C777" s="56" t="s">
        <v>124</v>
      </c>
      <c r="D777" s="56"/>
      <c r="E777" s="57" t="s">
        <v>103</v>
      </c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2"/>
    </row>
    <row r="778" spans="2:58" x14ac:dyDescent="0.25">
      <c r="B778" s="20"/>
      <c r="C778" s="56"/>
      <c r="D778" s="56"/>
      <c r="E778" s="58">
        <v>0.1</v>
      </c>
      <c r="F778" s="59"/>
      <c r="G778" s="58">
        <v>0.2</v>
      </c>
      <c r="H778" s="59"/>
      <c r="I778" s="58">
        <v>0.3</v>
      </c>
      <c r="J778" s="59"/>
      <c r="K778" s="58">
        <v>0.4</v>
      </c>
      <c r="L778" s="59"/>
      <c r="M778" s="58">
        <v>0.5</v>
      </c>
      <c r="N778" s="59"/>
      <c r="O778" s="58">
        <v>0.6</v>
      </c>
      <c r="P778" s="59"/>
      <c r="Q778" s="58">
        <v>0.7</v>
      </c>
      <c r="R778" s="59"/>
      <c r="S778" s="58">
        <v>0.8</v>
      </c>
      <c r="T778" s="59"/>
      <c r="U778" s="58">
        <v>0.9</v>
      </c>
      <c r="V778" s="59"/>
      <c r="W778" s="58">
        <v>1</v>
      </c>
      <c r="X778" s="59"/>
      <c r="Y778" s="58">
        <v>2</v>
      </c>
      <c r="Z778" s="59"/>
      <c r="AA778" s="58">
        <v>3</v>
      </c>
      <c r="AB778" s="59"/>
      <c r="AC778" s="58">
        <v>4</v>
      </c>
      <c r="AD778" s="59"/>
      <c r="AE778" s="58">
        <v>5</v>
      </c>
      <c r="AF778" s="59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2"/>
    </row>
    <row r="779" spans="2:58" x14ac:dyDescent="0.25">
      <c r="B779" s="20"/>
      <c r="C779" s="52">
        <v>0.4</v>
      </c>
      <c r="D779" s="53"/>
      <c r="E779" s="54">
        <v>-0.15</v>
      </c>
      <c r="F779" s="55"/>
      <c r="G779" s="54">
        <v>-0.1</v>
      </c>
      <c r="H779" s="55"/>
      <c r="I779" s="54">
        <v>-0.1</v>
      </c>
      <c r="J779" s="55"/>
      <c r="K779" s="54">
        <v>-0.05</v>
      </c>
      <c r="L779" s="55"/>
      <c r="M779" s="54">
        <v>-0.05</v>
      </c>
      <c r="N779" s="55"/>
      <c r="O779" s="54">
        <v>-0.05</v>
      </c>
      <c r="P779" s="55"/>
      <c r="Q779" s="54">
        <v>-0.05</v>
      </c>
      <c r="R779" s="55"/>
      <c r="S779" s="54">
        <v>-0.05</v>
      </c>
      <c r="T779" s="55"/>
      <c r="U779" s="54">
        <v>-0.05</v>
      </c>
      <c r="V779" s="55"/>
      <c r="W779" s="54">
        <v>-0.05</v>
      </c>
      <c r="X779" s="55"/>
      <c r="Y779" s="54">
        <v>0</v>
      </c>
      <c r="Z779" s="55"/>
      <c r="AA779" s="54">
        <v>0</v>
      </c>
      <c r="AB779" s="55"/>
      <c r="AC779" s="54">
        <v>0</v>
      </c>
      <c r="AD779" s="55"/>
      <c r="AE779" s="54">
        <v>0</v>
      </c>
      <c r="AF779" s="55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2"/>
    </row>
    <row r="780" spans="2:58" x14ac:dyDescent="0.25">
      <c r="B780" s="20"/>
      <c r="C780" s="52">
        <v>0.6</v>
      </c>
      <c r="D780" s="53"/>
      <c r="E780" s="54">
        <v>-0.1</v>
      </c>
      <c r="F780" s="55"/>
      <c r="G780" s="54">
        <v>-0.05</v>
      </c>
      <c r="H780" s="55"/>
      <c r="I780" s="54">
        <v>-0.05</v>
      </c>
      <c r="J780" s="55"/>
      <c r="K780" s="54">
        <v>-0.05</v>
      </c>
      <c r="L780" s="55"/>
      <c r="M780" s="54">
        <v>-0.05</v>
      </c>
      <c r="N780" s="55"/>
      <c r="O780" s="54">
        <v>-0.05</v>
      </c>
      <c r="P780" s="55"/>
      <c r="Q780" s="54">
        <v>-0.05</v>
      </c>
      <c r="R780" s="55"/>
      <c r="S780" s="54">
        <v>-0.05</v>
      </c>
      <c r="T780" s="55"/>
      <c r="U780" s="54">
        <v>-0.05</v>
      </c>
      <c r="V780" s="55"/>
      <c r="W780" s="54">
        <v>0</v>
      </c>
      <c r="X780" s="55"/>
      <c r="Y780" s="54">
        <v>0</v>
      </c>
      <c r="Z780" s="55"/>
      <c r="AA780" s="54">
        <v>0</v>
      </c>
      <c r="AB780" s="55"/>
      <c r="AC780" s="54">
        <v>0</v>
      </c>
      <c r="AD780" s="55"/>
      <c r="AE780" s="54">
        <v>0</v>
      </c>
      <c r="AF780" s="55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2"/>
    </row>
    <row r="781" spans="2:58" x14ac:dyDescent="0.25">
      <c r="B781" s="20"/>
      <c r="C781" s="52">
        <v>0.8</v>
      </c>
      <c r="D781" s="53"/>
      <c r="E781" s="54">
        <v>-0.05</v>
      </c>
      <c r="F781" s="55"/>
      <c r="G781" s="54">
        <v>-0.05</v>
      </c>
      <c r="H781" s="55"/>
      <c r="I781" s="54">
        <v>-0.05</v>
      </c>
      <c r="J781" s="55"/>
      <c r="K781" s="54">
        <v>0</v>
      </c>
      <c r="L781" s="55"/>
      <c r="M781" s="54">
        <v>0</v>
      </c>
      <c r="N781" s="55"/>
      <c r="O781" s="54">
        <v>0</v>
      </c>
      <c r="P781" s="55"/>
      <c r="Q781" s="54">
        <v>0</v>
      </c>
      <c r="R781" s="55"/>
      <c r="S781" s="54">
        <v>0</v>
      </c>
      <c r="T781" s="55"/>
      <c r="U781" s="54">
        <v>0</v>
      </c>
      <c r="V781" s="55"/>
      <c r="W781" s="54">
        <v>0</v>
      </c>
      <c r="X781" s="55"/>
      <c r="Y781" s="54">
        <v>0</v>
      </c>
      <c r="Z781" s="55"/>
      <c r="AA781" s="54">
        <v>0</v>
      </c>
      <c r="AB781" s="55"/>
      <c r="AC781" s="54">
        <v>0</v>
      </c>
      <c r="AD781" s="55"/>
      <c r="AE781" s="54">
        <v>0</v>
      </c>
      <c r="AF781" s="55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2"/>
    </row>
    <row r="782" spans="2:58" x14ac:dyDescent="0.25">
      <c r="B782" s="20"/>
      <c r="C782" s="52">
        <v>1</v>
      </c>
      <c r="D782" s="53"/>
      <c r="E782" s="54">
        <v>0</v>
      </c>
      <c r="F782" s="55"/>
      <c r="G782" s="54">
        <v>0</v>
      </c>
      <c r="H782" s="55"/>
      <c r="I782" s="54">
        <v>0</v>
      </c>
      <c r="J782" s="55"/>
      <c r="K782" s="54">
        <v>0</v>
      </c>
      <c r="L782" s="55"/>
      <c r="M782" s="54">
        <v>0</v>
      </c>
      <c r="N782" s="55"/>
      <c r="O782" s="54">
        <v>0</v>
      </c>
      <c r="P782" s="55"/>
      <c r="Q782" s="54">
        <v>0</v>
      </c>
      <c r="R782" s="55"/>
      <c r="S782" s="54">
        <v>0</v>
      </c>
      <c r="T782" s="55"/>
      <c r="U782" s="54">
        <v>0</v>
      </c>
      <c r="V782" s="55"/>
      <c r="W782" s="54">
        <v>0</v>
      </c>
      <c r="X782" s="55"/>
      <c r="Y782" s="54">
        <v>0</v>
      </c>
      <c r="Z782" s="55"/>
      <c r="AA782" s="54">
        <v>0</v>
      </c>
      <c r="AB782" s="55"/>
      <c r="AC782" s="54">
        <v>0</v>
      </c>
      <c r="AD782" s="55"/>
      <c r="AE782" s="54">
        <v>0</v>
      </c>
      <c r="AF782" s="55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2"/>
    </row>
    <row r="783" spans="2:58" x14ac:dyDescent="0.25">
      <c r="B783" s="20"/>
      <c r="C783" s="52">
        <v>1.2</v>
      </c>
      <c r="D783" s="53"/>
      <c r="E783" s="54">
        <v>0.05</v>
      </c>
      <c r="F783" s="55"/>
      <c r="G783" s="54">
        <v>0.05</v>
      </c>
      <c r="H783" s="55"/>
      <c r="I783" s="54">
        <v>0.05</v>
      </c>
      <c r="J783" s="55"/>
      <c r="K783" s="54">
        <v>0</v>
      </c>
      <c r="L783" s="55"/>
      <c r="M783" s="54">
        <v>0</v>
      </c>
      <c r="N783" s="55"/>
      <c r="O783" s="54">
        <v>0</v>
      </c>
      <c r="P783" s="55"/>
      <c r="Q783" s="54">
        <v>0</v>
      </c>
      <c r="R783" s="55"/>
      <c r="S783" s="54">
        <v>0</v>
      </c>
      <c r="T783" s="55"/>
      <c r="U783" s="54">
        <v>0</v>
      </c>
      <c r="V783" s="55"/>
      <c r="W783" s="54">
        <v>0</v>
      </c>
      <c r="X783" s="55"/>
      <c r="Y783" s="54">
        <v>0</v>
      </c>
      <c r="Z783" s="55"/>
      <c r="AA783" s="54">
        <v>0</v>
      </c>
      <c r="AB783" s="55"/>
      <c r="AC783" s="54">
        <v>0</v>
      </c>
      <c r="AD783" s="55"/>
      <c r="AE783" s="54">
        <v>0</v>
      </c>
      <c r="AF783" s="55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2"/>
    </row>
    <row r="784" spans="2:58" x14ac:dyDescent="0.25">
      <c r="B784" s="20"/>
      <c r="C784" s="52">
        <v>1.4</v>
      </c>
      <c r="D784" s="53"/>
      <c r="E784" s="54">
        <v>0.1</v>
      </c>
      <c r="F784" s="55"/>
      <c r="G784" s="54">
        <v>0.05</v>
      </c>
      <c r="H784" s="55"/>
      <c r="I784" s="54">
        <v>0.05</v>
      </c>
      <c r="J784" s="55"/>
      <c r="K784" s="54">
        <v>0.05</v>
      </c>
      <c r="L784" s="55"/>
      <c r="M784" s="54">
        <v>0.05</v>
      </c>
      <c r="N784" s="55"/>
      <c r="O784" s="54">
        <v>0.05</v>
      </c>
      <c r="P784" s="55"/>
      <c r="Q784" s="54">
        <v>0.05</v>
      </c>
      <c r="R784" s="55"/>
      <c r="S784" s="54">
        <v>0.05</v>
      </c>
      <c r="T784" s="55"/>
      <c r="U784" s="54">
        <v>0.05</v>
      </c>
      <c r="V784" s="55"/>
      <c r="W784" s="54">
        <v>0</v>
      </c>
      <c r="X784" s="55"/>
      <c r="Y784" s="54">
        <v>0</v>
      </c>
      <c r="Z784" s="55"/>
      <c r="AA784" s="54">
        <v>0</v>
      </c>
      <c r="AB784" s="55"/>
      <c r="AC784" s="54">
        <v>0</v>
      </c>
      <c r="AD784" s="55"/>
      <c r="AE784" s="54">
        <v>0</v>
      </c>
      <c r="AF784" s="55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2"/>
    </row>
    <row r="785" spans="2:58" x14ac:dyDescent="0.25">
      <c r="B785" s="20"/>
      <c r="C785" s="52">
        <v>1.6</v>
      </c>
      <c r="D785" s="53"/>
      <c r="E785" s="54">
        <v>0.15</v>
      </c>
      <c r="F785" s="55"/>
      <c r="G785" s="54">
        <v>0.1</v>
      </c>
      <c r="H785" s="55"/>
      <c r="I785" s="54">
        <v>0.1</v>
      </c>
      <c r="J785" s="55"/>
      <c r="K785" s="54">
        <v>0.05</v>
      </c>
      <c r="L785" s="55"/>
      <c r="M785" s="54">
        <v>0.05</v>
      </c>
      <c r="N785" s="55"/>
      <c r="O785" s="54">
        <v>0.05</v>
      </c>
      <c r="P785" s="55"/>
      <c r="Q785" s="54">
        <v>0.05</v>
      </c>
      <c r="R785" s="55"/>
      <c r="S785" s="54">
        <v>0.05</v>
      </c>
      <c r="T785" s="55"/>
      <c r="U785" s="54">
        <v>0.05</v>
      </c>
      <c r="V785" s="55"/>
      <c r="W785" s="54">
        <v>0.05</v>
      </c>
      <c r="X785" s="55"/>
      <c r="Y785" s="54">
        <v>0</v>
      </c>
      <c r="Z785" s="55"/>
      <c r="AA785" s="54">
        <v>0</v>
      </c>
      <c r="AB785" s="55"/>
      <c r="AC785" s="54">
        <v>0</v>
      </c>
      <c r="AD785" s="55"/>
      <c r="AE785" s="54">
        <v>0</v>
      </c>
      <c r="AF785" s="55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2"/>
    </row>
    <row r="786" spans="2:58" x14ac:dyDescent="0.25">
      <c r="B786" s="20"/>
      <c r="C786" s="52">
        <v>1.8</v>
      </c>
      <c r="D786" s="53"/>
      <c r="E786" s="54">
        <v>0.2</v>
      </c>
      <c r="F786" s="55"/>
      <c r="G786" s="54">
        <v>0.15</v>
      </c>
      <c r="H786" s="55"/>
      <c r="I786" s="54">
        <v>0.1</v>
      </c>
      <c r="J786" s="55"/>
      <c r="K786" s="54">
        <v>0.1</v>
      </c>
      <c r="L786" s="55"/>
      <c r="M786" s="54">
        <v>0.1</v>
      </c>
      <c r="N786" s="55"/>
      <c r="O786" s="54">
        <v>0.05</v>
      </c>
      <c r="P786" s="55"/>
      <c r="Q786" s="54">
        <v>0.05</v>
      </c>
      <c r="R786" s="55"/>
      <c r="S786" s="54">
        <v>0.05</v>
      </c>
      <c r="T786" s="55"/>
      <c r="U786" s="54">
        <v>0.05</v>
      </c>
      <c r="V786" s="55"/>
      <c r="W786" s="54">
        <v>0.05</v>
      </c>
      <c r="X786" s="55"/>
      <c r="Y786" s="54">
        <v>0.05</v>
      </c>
      <c r="Z786" s="55"/>
      <c r="AA786" s="54">
        <v>0</v>
      </c>
      <c r="AB786" s="55"/>
      <c r="AC786" s="54">
        <v>0</v>
      </c>
      <c r="AD786" s="55"/>
      <c r="AE786" s="54">
        <v>0</v>
      </c>
      <c r="AF786" s="55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2"/>
    </row>
    <row r="787" spans="2:58" x14ac:dyDescent="0.25">
      <c r="B787" s="20"/>
      <c r="C787" s="52">
        <v>2</v>
      </c>
      <c r="D787" s="53"/>
      <c r="E787" s="54">
        <v>0.25</v>
      </c>
      <c r="F787" s="55"/>
      <c r="G787" s="54">
        <v>0.15</v>
      </c>
      <c r="H787" s="55"/>
      <c r="I787" s="54">
        <v>0.15</v>
      </c>
      <c r="J787" s="55"/>
      <c r="K787" s="54">
        <v>0.1</v>
      </c>
      <c r="L787" s="55"/>
      <c r="M787" s="54">
        <v>0.1</v>
      </c>
      <c r="N787" s="55"/>
      <c r="O787" s="54">
        <v>0.1</v>
      </c>
      <c r="P787" s="55"/>
      <c r="Q787" s="54">
        <v>0.1</v>
      </c>
      <c r="R787" s="55"/>
      <c r="S787" s="54">
        <v>0.1</v>
      </c>
      <c r="T787" s="55"/>
      <c r="U787" s="54">
        <v>0.05</v>
      </c>
      <c r="V787" s="55"/>
      <c r="W787" s="54">
        <v>0.05</v>
      </c>
      <c r="X787" s="55"/>
      <c r="Y787" s="54">
        <v>0.05</v>
      </c>
      <c r="Z787" s="55"/>
      <c r="AA787" s="54">
        <v>0.05</v>
      </c>
      <c r="AB787" s="55"/>
      <c r="AC787" s="54">
        <v>0</v>
      </c>
      <c r="AD787" s="55"/>
      <c r="AE787" s="54">
        <v>0</v>
      </c>
      <c r="AF787" s="55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2"/>
    </row>
    <row r="788" spans="2:58" x14ac:dyDescent="0.25">
      <c r="B788" s="20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4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2"/>
    </row>
    <row r="789" spans="2:58" x14ac:dyDescent="0.25">
      <c r="B789" s="20"/>
      <c r="C789" s="56" t="s">
        <v>125</v>
      </c>
      <c r="D789" s="56"/>
      <c r="E789" s="57" t="s">
        <v>103</v>
      </c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2"/>
    </row>
    <row r="790" spans="2:58" x14ac:dyDescent="0.25">
      <c r="B790" s="20"/>
      <c r="C790" s="56"/>
      <c r="D790" s="56"/>
      <c r="E790" s="58">
        <v>0.1</v>
      </c>
      <c r="F790" s="59"/>
      <c r="G790" s="58">
        <v>0.2</v>
      </c>
      <c r="H790" s="59"/>
      <c r="I790" s="58">
        <v>0.3</v>
      </c>
      <c r="J790" s="59"/>
      <c r="K790" s="58">
        <v>0.4</v>
      </c>
      <c r="L790" s="59"/>
      <c r="M790" s="58">
        <v>0.5</v>
      </c>
      <c r="N790" s="59"/>
      <c r="O790" s="58">
        <v>0.6</v>
      </c>
      <c r="P790" s="59"/>
      <c r="Q790" s="58">
        <v>0.7</v>
      </c>
      <c r="R790" s="59"/>
      <c r="S790" s="58">
        <v>0.8</v>
      </c>
      <c r="T790" s="59"/>
      <c r="U790" s="58">
        <v>0.9</v>
      </c>
      <c r="V790" s="59"/>
      <c r="W790" s="58">
        <v>1</v>
      </c>
      <c r="X790" s="59"/>
      <c r="Y790" s="58">
        <v>2</v>
      </c>
      <c r="Z790" s="59"/>
      <c r="AA790" s="58">
        <v>3</v>
      </c>
      <c r="AB790" s="59"/>
      <c r="AC790" s="58">
        <v>4</v>
      </c>
      <c r="AD790" s="59"/>
      <c r="AE790" s="58">
        <v>5</v>
      </c>
      <c r="AF790" s="59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2"/>
    </row>
    <row r="791" spans="2:58" x14ac:dyDescent="0.25">
      <c r="B791" s="20"/>
      <c r="C791" s="52">
        <v>0.4</v>
      </c>
      <c r="D791" s="53"/>
      <c r="E791" s="54">
        <v>0.15</v>
      </c>
      <c r="F791" s="55"/>
      <c r="G791" s="54">
        <v>0.1</v>
      </c>
      <c r="H791" s="55"/>
      <c r="I791" s="54">
        <v>0.1</v>
      </c>
      <c r="J791" s="55"/>
      <c r="K791" s="54">
        <v>0.05</v>
      </c>
      <c r="L791" s="55"/>
      <c r="M791" s="54">
        <v>0.05</v>
      </c>
      <c r="N791" s="55"/>
      <c r="O791" s="54">
        <v>0.05</v>
      </c>
      <c r="P791" s="55"/>
      <c r="Q791" s="54">
        <v>0.05</v>
      </c>
      <c r="R791" s="55"/>
      <c r="S791" s="54">
        <v>0.05</v>
      </c>
      <c r="T791" s="55"/>
      <c r="U791" s="54">
        <v>0.05</v>
      </c>
      <c r="V791" s="55"/>
      <c r="W791" s="54">
        <v>0.05</v>
      </c>
      <c r="X791" s="55"/>
      <c r="Y791" s="54">
        <v>0</v>
      </c>
      <c r="Z791" s="55"/>
      <c r="AA791" s="54">
        <v>0</v>
      </c>
      <c r="AB791" s="55"/>
      <c r="AC791" s="54">
        <v>0</v>
      </c>
      <c r="AD791" s="55"/>
      <c r="AE791" s="54">
        <v>0</v>
      </c>
      <c r="AF791" s="55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2"/>
    </row>
    <row r="792" spans="2:58" x14ac:dyDescent="0.25">
      <c r="B792" s="20"/>
      <c r="C792" s="52">
        <v>0.6</v>
      </c>
      <c r="D792" s="53"/>
      <c r="E792" s="54">
        <v>0.1</v>
      </c>
      <c r="F792" s="55"/>
      <c r="G792" s="54">
        <v>0.05</v>
      </c>
      <c r="H792" s="55"/>
      <c r="I792" s="54">
        <v>0.05</v>
      </c>
      <c r="J792" s="55"/>
      <c r="K792" s="54">
        <v>0.05</v>
      </c>
      <c r="L792" s="55"/>
      <c r="M792" s="54">
        <v>0.05</v>
      </c>
      <c r="N792" s="55"/>
      <c r="O792" s="54">
        <v>0.05</v>
      </c>
      <c r="P792" s="55"/>
      <c r="Q792" s="54">
        <v>0.05</v>
      </c>
      <c r="R792" s="55"/>
      <c r="S792" s="54">
        <v>0.05</v>
      </c>
      <c r="T792" s="55"/>
      <c r="U792" s="54">
        <v>0.05</v>
      </c>
      <c r="V792" s="55"/>
      <c r="W792" s="54">
        <v>0</v>
      </c>
      <c r="X792" s="55"/>
      <c r="Y792" s="54">
        <v>0</v>
      </c>
      <c r="Z792" s="55"/>
      <c r="AA792" s="54">
        <v>0</v>
      </c>
      <c r="AB792" s="55"/>
      <c r="AC792" s="54">
        <v>0</v>
      </c>
      <c r="AD792" s="55"/>
      <c r="AE792" s="54">
        <v>0</v>
      </c>
      <c r="AF792" s="55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2"/>
    </row>
    <row r="793" spans="2:58" x14ac:dyDescent="0.25">
      <c r="B793" s="20"/>
      <c r="C793" s="52">
        <v>0.8</v>
      </c>
      <c r="D793" s="53"/>
      <c r="E793" s="54">
        <v>0.05</v>
      </c>
      <c r="F793" s="55"/>
      <c r="G793" s="54">
        <v>0.05</v>
      </c>
      <c r="H793" s="55"/>
      <c r="I793" s="54">
        <v>0.05</v>
      </c>
      <c r="J793" s="55"/>
      <c r="K793" s="54">
        <v>0</v>
      </c>
      <c r="L793" s="55"/>
      <c r="M793" s="54">
        <v>0</v>
      </c>
      <c r="N793" s="55"/>
      <c r="O793" s="54">
        <v>0</v>
      </c>
      <c r="P793" s="55"/>
      <c r="Q793" s="54">
        <v>0</v>
      </c>
      <c r="R793" s="55"/>
      <c r="S793" s="54">
        <v>0</v>
      </c>
      <c r="T793" s="55"/>
      <c r="U793" s="54">
        <v>0</v>
      </c>
      <c r="V793" s="55"/>
      <c r="W793" s="54">
        <v>0</v>
      </c>
      <c r="X793" s="55"/>
      <c r="Y793" s="54">
        <v>0</v>
      </c>
      <c r="Z793" s="55"/>
      <c r="AA793" s="54">
        <v>0</v>
      </c>
      <c r="AB793" s="55"/>
      <c r="AC793" s="54">
        <v>0</v>
      </c>
      <c r="AD793" s="55"/>
      <c r="AE793" s="54">
        <v>0</v>
      </c>
      <c r="AF793" s="55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2"/>
    </row>
    <row r="794" spans="2:58" x14ac:dyDescent="0.25">
      <c r="B794" s="20"/>
      <c r="C794" s="52">
        <v>1</v>
      </c>
      <c r="D794" s="53"/>
      <c r="E794" s="54">
        <v>0</v>
      </c>
      <c r="F794" s="55"/>
      <c r="G794" s="54">
        <v>0</v>
      </c>
      <c r="H794" s="55"/>
      <c r="I794" s="54">
        <v>0</v>
      </c>
      <c r="J794" s="55"/>
      <c r="K794" s="54">
        <v>0</v>
      </c>
      <c r="L794" s="55"/>
      <c r="M794" s="54">
        <v>0</v>
      </c>
      <c r="N794" s="55"/>
      <c r="O794" s="54">
        <v>0</v>
      </c>
      <c r="P794" s="55"/>
      <c r="Q794" s="54">
        <v>0</v>
      </c>
      <c r="R794" s="55"/>
      <c r="S794" s="54">
        <v>0</v>
      </c>
      <c r="T794" s="55"/>
      <c r="U794" s="54">
        <v>0</v>
      </c>
      <c r="V794" s="55"/>
      <c r="W794" s="54">
        <v>0</v>
      </c>
      <c r="X794" s="55"/>
      <c r="Y794" s="54">
        <v>0</v>
      </c>
      <c r="Z794" s="55"/>
      <c r="AA794" s="54">
        <v>0</v>
      </c>
      <c r="AB794" s="55"/>
      <c r="AC794" s="54">
        <v>0</v>
      </c>
      <c r="AD794" s="55"/>
      <c r="AE794" s="54">
        <v>0</v>
      </c>
      <c r="AF794" s="55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2"/>
    </row>
    <row r="795" spans="2:58" x14ac:dyDescent="0.25">
      <c r="B795" s="20"/>
      <c r="C795" s="52">
        <v>1.2</v>
      </c>
      <c r="D795" s="53"/>
      <c r="E795" s="54">
        <v>-0.05</v>
      </c>
      <c r="F795" s="55"/>
      <c r="G795" s="54">
        <v>-0.05</v>
      </c>
      <c r="H795" s="55"/>
      <c r="I795" s="54">
        <v>-0.05</v>
      </c>
      <c r="J795" s="55"/>
      <c r="K795" s="54">
        <v>0</v>
      </c>
      <c r="L795" s="55"/>
      <c r="M795" s="54">
        <v>0</v>
      </c>
      <c r="N795" s="55"/>
      <c r="O795" s="54">
        <v>0</v>
      </c>
      <c r="P795" s="55"/>
      <c r="Q795" s="54">
        <v>0</v>
      </c>
      <c r="R795" s="55"/>
      <c r="S795" s="54">
        <v>0</v>
      </c>
      <c r="T795" s="55"/>
      <c r="U795" s="54">
        <v>0</v>
      </c>
      <c r="V795" s="55"/>
      <c r="W795" s="54">
        <v>0</v>
      </c>
      <c r="X795" s="55"/>
      <c r="Y795" s="54">
        <v>0</v>
      </c>
      <c r="Z795" s="55"/>
      <c r="AA795" s="54">
        <v>0</v>
      </c>
      <c r="AB795" s="55"/>
      <c r="AC795" s="54">
        <v>0</v>
      </c>
      <c r="AD795" s="55"/>
      <c r="AE795" s="54">
        <v>0</v>
      </c>
      <c r="AF795" s="55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2"/>
    </row>
    <row r="796" spans="2:58" x14ac:dyDescent="0.25">
      <c r="B796" s="20"/>
      <c r="C796" s="52">
        <v>1.4</v>
      </c>
      <c r="D796" s="53"/>
      <c r="E796" s="54">
        <v>-0.1</v>
      </c>
      <c r="F796" s="55"/>
      <c r="G796" s="54">
        <v>-0.05</v>
      </c>
      <c r="H796" s="55"/>
      <c r="I796" s="54">
        <v>-0.05</v>
      </c>
      <c r="J796" s="55"/>
      <c r="K796" s="54">
        <v>-0.05</v>
      </c>
      <c r="L796" s="55"/>
      <c r="M796" s="54">
        <v>-0.05</v>
      </c>
      <c r="N796" s="55"/>
      <c r="O796" s="54">
        <v>-0.05</v>
      </c>
      <c r="P796" s="55"/>
      <c r="Q796" s="54">
        <v>-0.05</v>
      </c>
      <c r="R796" s="55"/>
      <c r="S796" s="54">
        <v>-0.05</v>
      </c>
      <c r="T796" s="55"/>
      <c r="U796" s="54">
        <v>-0.05</v>
      </c>
      <c r="V796" s="55"/>
      <c r="W796" s="54">
        <v>0</v>
      </c>
      <c r="X796" s="55"/>
      <c r="Y796" s="54">
        <v>0</v>
      </c>
      <c r="Z796" s="55"/>
      <c r="AA796" s="54">
        <v>0</v>
      </c>
      <c r="AB796" s="55"/>
      <c r="AC796" s="54">
        <v>0</v>
      </c>
      <c r="AD796" s="55"/>
      <c r="AE796" s="54">
        <v>0</v>
      </c>
      <c r="AF796" s="55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2"/>
    </row>
    <row r="797" spans="2:58" x14ac:dyDescent="0.25">
      <c r="B797" s="20"/>
      <c r="C797" s="52">
        <v>1.6</v>
      </c>
      <c r="D797" s="53"/>
      <c r="E797" s="54">
        <v>-0.15</v>
      </c>
      <c r="F797" s="55"/>
      <c r="G797" s="54">
        <v>-0.1</v>
      </c>
      <c r="H797" s="55"/>
      <c r="I797" s="54">
        <v>-0.1</v>
      </c>
      <c r="J797" s="55"/>
      <c r="K797" s="54">
        <v>-0.05</v>
      </c>
      <c r="L797" s="55"/>
      <c r="M797" s="54">
        <v>-0.05</v>
      </c>
      <c r="N797" s="55"/>
      <c r="O797" s="54">
        <v>-0.05</v>
      </c>
      <c r="P797" s="55"/>
      <c r="Q797" s="54">
        <v>-0.05</v>
      </c>
      <c r="R797" s="55"/>
      <c r="S797" s="54">
        <v>-0.05</v>
      </c>
      <c r="T797" s="55"/>
      <c r="U797" s="54">
        <v>-0.05</v>
      </c>
      <c r="V797" s="55"/>
      <c r="W797" s="54">
        <v>-0.05</v>
      </c>
      <c r="X797" s="55"/>
      <c r="Y797" s="54">
        <v>0</v>
      </c>
      <c r="Z797" s="55"/>
      <c r="AA797" s="54">
        <v>0</v>
      </c>
      <c r="AB797" s="55"/>
      <c r="AC797" s="54">
        <v>0</v>
      </c>
      <c r="AD797" s="55"/>
      <c r="AE797" s="54">
        <v>0</v>
      </c>
      <c r="AF797" s="55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2"/>
    </row>
    <row r="798" spans="2:58" x14ac:dyDescent="0.25">
      <c r="B798" s="20"/>
      <c r="C798" s="52">
        <v>1.8</v>
      </c>
      <c r="D798" s="53"/>
      <c r="E798" s="54">
        <v>-0.2</v>
      </c>
      <c r="F798" s="55"/>
      <c r="G798" s="54">
        <v>-0.15</v>
      </c>
      <c r="H798" s="55"/>
      <c r="I798" s="54">
        <v>-0.1</v>
      </c>
      <c r="J798" s="55"/>
      <c r="K798" s="54">
        <v>-0.1</v>
      </c>
      <c r="L798" s="55"/>
      <c r="M798" s="54">
        <v>-0.1</v>
      </c>
      <c r="N798" s="55"/>
      <c r="O798" s="54">
        <v>-0.05</v>
      </c>
      <c r="P798" s="55"/>
      <c r="Q798" s="54">
        <v>-0.05</v>
      </c>
      <c r="R798" s="55"/>
      <c r="S798" s="54">
        <v>-0.05</v>
      </c>
      <c r="T798" s="55"/>
      <c r="U798" s="54">
        <v>-0.05</v>
      </c>
      <c r="V798" s="55"/>
      <c r="W798" s="54">
        <v>-0.05</v>
      </c>
      <c r="X798" s="55"/>
      <c r="Y798" s="54">
        <v>-0.05</v>
      </c>
      <c r="Z798" s="55"/>
      <c r="AA798" s="54">
        <v>0</v>
      </c>
      <c r="AB798" s="55"/>
      <c r="AC798" s="54">
        <v>0</v>
      </c>
      <c r="AD798" s="55"/>
      <c r="AE798" s="54">
        <v>0</v>
      </c>
      <c r="AF798" s="55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2"/>
    </row>
    <row r="799" spans="2:58" x14ac:dyDescent="0.25">
      <c r="B799" s="20"/>
      <c r="C799" s="52">
        <v>2</v>
      </c>
      <c r="D799" s="53"/>
      <c r="E799" s="54">
        <v>-0.25</v>
      </c>
      <c r="F799" s="55"/>
      <c r="G799" s="54">
        <v>-0.15</v>
      </c>
      <c r="H799" s="55"/>
      <c r="I799" s="54">
        <v>-0.15</v>
      </c>
      <c r="J799" s="55"/>
      <c r="K799" s="54">
        <v>-0.1</v>
      </c>
      <c r="L799" s="55"/>
      <c r="M799" s="54">
        <v>-0.1</v>
      </c>
      <c r="N799" s="55"/>
      <c r="O799" s="54">
        <v>-0.1</v>
      </c>
      <c r="P799" s="55"/>
      <c r="Q799" s="54">
        <v>-0.1</v>
      </c>
      <c r="R799" s="55"/>
      <c r="S799" s="54">
        <v>-0.1</v>
      </c>
      <c r="T799" s="55"/>
      <c r="U799" s="54">
        <v>-0.05</v>
      </c>
      <c r="V799" s="55"/>
      <c r="W799" s="54">
        <v>-0.05</v>
      </c>
      <c r="X799" s="55"/>
      <c r="Y799" s="54">
        <v>-0.05</v>
      </c>
      <c r="Z799" s="55"/>
      <c r="AA799" s="54">
        <v>-0.05</v>
      </c>
      <c r="AB799" s="55"/>
      <c r="AC799" s="54">
        <v>0</v>
      </c>
      <c r="AD799" s="55"/>
      <c r="AE799" s="54">
        <v>0</v>
      </c>
      <c r="AF799" s="55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2"/>
    </row>
    <row r="800" spans="2:58" ht="12" thickBot="1" x14ac:dyDescent="0.3">
      <c r="B800" s="20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4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2"/>
    </row>
    <row r="801" spans="2:58" x14ac:dyDescent="0.25">
      <c r="B801" s="20"/>
      <c r="C801" s="5"/>
      <c r="D801" s="2"/>
      <c r="E801" s="2"/>
      <c r="F801" s="2"/>
      <c r="G801" s="9"/>
      <c r="H801" s="1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4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2"/>
    </row>
    <row r="802" spans="2:58" x14ac:dyDescent="0.25">
      <c r="B802" s="20"/>
      <c r="C802" s="5"/>
      <c r="D802" s="2"/>
      <c r="E802" s="2"/>
      <c r="F802" s="2"/>
      <c r="G802" s="8"/>
      <c r="H802" s="13" t="s">
        <v>133</v>
      </c>
      <c r="I802" s="21"/>
      <c r="J802" s="2"/>
      <c r="K802" s="14"/>
      <c r="L802" s="13" t="s">
        <v>122</v>
      </c>
      <c r="M802" s="2"/>
      <c r="N802" s="2"/>
      <c r="O802" s="2"/>
      <c r="P802" s="13" t="s">
        <v>120</v>
      </c>
      <c r="Q802" s="21"/>
      <c r="R802" s="2"/>
      <c r="S802" s="2"/>
      <c r="T802" s="21"/>
      <c r="U802" s="2"/>
      <c r="V802" s="2"/>
      <c r="W802" s="21"/>
      <c r="X802" s="13"/>
      <c r="Y802" s="2"/>
      <c r="Z802" s="2"/>
      <c r="AA802" s="2"/>
      <c r="AB802" s="2"/>
      <c r="AC802" s="2"/>
      <c r="AD802" s="2"/>
      <c r="AE802" s="2"/>
      <c r="AF802" s="24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2"/>
    </row>
    <row r="803" spans="2:58" ht="12" thickBot="1" x14ac:dyDescent="0.3">
      <c r="B803" s="20"/>
      <c r="C803" s="5"/>
      <c r="D803" s="2"/>
      <c r="E803" s="2"/>
      <c r="F803" s="2"/>
      <c r="G803" s="11"/>
      <c r="H803" s="12"/>
      <c r="I803" s="2"/>
      <c r="J803" s="2"/>
      <c r="K803" s="13"/>
      <c r="L803" s="2"/>
      <c r="M803" s="2"/>
      <c r="N803" s="2"/>
      <c r="O803" s="2"/>
      <c r="P803" s="2"/>
      <c r="Q803" s="21"/>
      <c r="R803" s="2"/>
      <c r="S803" s="2"/>
      <c r="T803" s="21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4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2"/>
    </row>
    <row r="804" spans="2:58" x14ac:dyDescent="0.25">
      <c r="B804" s="20"/>
      <c r="C804" s="5"/>
      <c r="D804" s="2"/>
      <c r="E804" s="2"/>
      <c r="F804" s="2"/>
      <c r="G804" s="8"/>
      <c r="H804" s="2"/>
      <c r="I804" s="2"/>
      <c r="J804" s="2"/>
      <c r="K804" s="13"/>
      <c r="L804" s="2"/>
      <c r="M804" s="2"/>
      <c r="N804" s="2"/>
      <c r="O804" s="2"/>
      <c r="P804" s="2"/>
      <c r="Q804" s="21"/>
      <c r="R804" s="2"/>
      <c r="S804" s="2"/>
      <c r="T804" s="21"/>
      <c r="U804" s="2"/>
      <c r="V804" s="2"/>
      <c r="W804" s="2"/>
      <c r="X804" s="21"/>
      <c r="Y804" s="2"/>
      <c r="Z804" s="2"/>
      <c r="AA804" s="2"/>
      <c r="AB804" s="2"/>
      <c r="AC804" s="2"/>
      <c r="AD804" s="2"/>
      <c r="AE804" s="2"/>
      <c r="AF804" s="24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2"/>
    </row>
    <row r="805" spans="2:58" x14ac:dyDescent="0.25">
      <c r="B805" s="20"/>
      <c r="C805" s="5"/>
      <c r="D805" s="2"/>
      <c r="E805" s="2"/>
      <c r="F805" s="2"/>
      <c r="G805" s="8"/>
      <c r="H805" s="2" t="s">
        <v>11</v>
      </c>
      <c r="I805" s="21"/>
      <c r="J805" s="2"/>
      <c r="K805" s="13"/>
      <c r="L805" s="2"/>
      <c r="M805" s="2"/>
      <c r="N805" s="2"/>
      <c r="O805" s="2"/>
      <c r="P805" s="13" t="s">
        <v>119</v>
      </c>
      <c r="Q805" s="21"/>
      <c r="R805" s="2"/>
      <c r="S805" s="2"/>
      <c r="T805" s="21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4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2"/>
    </row>
    <row r="806" spans="2:58" ht="12" thickBot="1" x14ac:dyDescent="0.3">
      <c r="B806" s="20"/>
      <c r="C806" s="5"/>
      <c r="D806" s="2"/>
      <c r="E806" s="2"/>
      <c r="F806" s="2"/>
      <c r="G806" s="8"/>
      <c r="H806" s="2"/>
      <c r="I806" s="2"/>
      <c r="J806" s="2"/>
      <c r="K806" s="13"/>
      <c r="L806" s="2"/>
      <c r="M806" s="2"/>
      <c r="N806" s="2"/>
      <c r="O806" s="2"/>
      <c r="P806" s="2"/>
      <c r="Q806" s="21"/>
      <c r="R806" s="2"/>
      <c r="S806" s="2"/>
      <c r="T806" s="21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4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2"/>
    </row>
    <row r="807" spans="2:58" x14ac:dyDescent="0.25">
      <c r="B807" s="20"/>
      <c r="C807" s="5"/>
      <c r="D807" s="2"/>
      <c r="E807" s="2"/>
      <c r="F807" s="2"/>
      <c r="G807" s="9"/>
      <c r="H807" s="10"/>
      <c r="I807" s="2"/>
      <c r="J807" s="2"/>
      <c r="K807" s="13"/>
      <c r="L807" s="2"/>
      <c r="M807" s="2"/>
      <c r="N807" s="2"/>
      <c r="O807" s="2"/>
      <c r="P807" s="2"/>
      <c r="Q807" s="21"/>
      <c r="R807" s="2"/>
      <c r="S807" s="2"/>
      <c r="T807" s="21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4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2"/>
    </row>
    <row r="808" spans="2:58" x14ac:dyDescent="0.25">
      <c r="B808" s="20"/>
      <c r="C808" s="5"/>
      <c r="D808" s="2"/>
      <c r="E808" s="2"/>
      <c r="F808" s="2"/>
      <c r="G808" s="8"/>
      <c r="H808" s="13" t="s">
        <v>134</v>
      </c>
      <c r="I808" s="14"/>
      <c r="J808" s="2"/>
      <c r="K808" s="21"/>
      <c r="L808" s="13" t="s">
        <v>123</v>
      </c>
      <c r="M808" s="2"/>
      <c r="N808" s="2"/>
      <c r="O808" s="2"/>
      <c r="P808" s="13" t="s">
        <v>120</v>
      </c>
      <c r="Q808" s="21"/>
      <c r="R808" s="2"/>
      <c r="S808" s="2"/>
      <c r="T808" s="21"/>
      <c r="U808" s="2"/>
      <c r="V808" s="2"/>
      <c r="W808" s="21"/>
      <c r="X808" s="13"/>
      <c r="Y808" s="2"/>
      <c r="Z808" s="2"/>
      <c r="AA808" s="2"/>
      <c r="AB808" s="2"/>
      <c r="AC808" s="2"/>
      <c r="AD808" s="2"/>
      <c r="AE808" s="2"/>
      <c r="AF808" s="24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2"/>
    </row>
    <row r="809" spans="2:58" ht="12" thickBot="1" x14ac:dyDescent="0.3">
      <c r="B809" s="20"/>
      <c r="C809" s="5"/>
      <c r="D809" s="2"/>
      <c r="E809" s="2"/>
      <c r="F809" s="2"/>
      <c r="G809" s="11"/>
      <c r="H809" s="12"/>
      <c r="I809" s="2"/>
      <c r="J809" s="2"/>
      <c r="K809" s="13"/>
      <c r="L809" s="13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4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2"/>
    </row>
    <row r="810" spans="2:58" x14ac:dyDescent="0.25">
      <c r="B810" s="20"/>
      <c r="C810" s="6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27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2"/>
    </row>
    <row r="811" spans="2:58" ht="12" thickBot="1" x14ac:dyDescent="0.3">
      <c r="B811" s="38"/>
      <c r="C811" s="12"/>
      <c r="D811" s="12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40"/>
    </row>
    <row r="823" ht="10.15" customHeight="1" x14ac:dyDescent="0.25"/>
  </sheetData>
  <sheetProtection algorithmName="SHA-512" hashValue="O3u8pJN7aLqskOUUSeAVvAAw029ZiVxCNhM5jYfQv2o/IDvpVEaryOgdNt7CYVkUeQYsf5FYBVeCcWdwmQDdDw==" saltValue="gA8fiivJAjCccCqGmukIPQ==" spinCount="100000" sheet="1" objects="1" scenarios="1"/>
  <mergeCells count="13265">
    <mergeCell ref="BD424:BF424"/>
    <mergeCell ref="C425:D425"/>
    <mergeCell ref="E425:F425"/>
    <mergeCell ref="I425:J425"/>
    <mergeCell ref="K425:L425"/>
    <mergeCell ref="M425:N425"/>
    <mergeCell ref="O425:P425"/>
    <mergeCell ref="Q425:R425"/>
    <mergeCell ref="S425:T425"/>
    <mergeCell ref="U425:V425"/>
    <mergeCell ref="W425:X425"/>
    <mergeCell ref="Y425:Z425"/>
    <mergeCell ref="AA425:AB425"/>
    <mergeCell ref="AC425:AD425"/>
    <mergeCell ref="AE425:AF425"/>
    <mergeCell ref="AI425:AJ425"/>
    <mergeCell ref="AK425:AL425"/>
    <mergeCell ref="AM425:AN425"/>
    <mergeCell ref="AO425:AP425"/>
    <mergeCell ref="AQ425:AR425"/>
    <mergeCell ref="AS425:AT425"/>
    <mergeCell ref="AU425:AV425"/>
    <mergeCell ref="AW425:AX425"/>
    <mergeCell ref="AY425:AZ425"/>
    <mergeCell ref="BA425:BC425"/>
    <mergeCell ref="BD425:BF425"/>
    <mergeCell ref="AO423:AP423"/>
    <mergeCell ref="AQ423:AR423"/>
    <mergeCell ref="AS423:AT423"/>
    <mergeCell ref="AU423:AV423"/>
    <mergeCell ref="AW423:AX423"/>
    <mergeCell ref="AY423:AZ423"/>
    <mergeCell ref="BA423:BC423"/>
    <mergeCell ref="BD423:BF423"/>
    <mergeCell ref="C424:D424"/>
    <mergeCell ref="E424:F424"/>
    <mergeCell ref="I424:J424"/>
    <mergeCell ref="K424:L424"/>
    <mergeCell ref="M424:N424"/>
    <mergeCell ref="O424:P424"/>
    <mergeCell ref="Q424:R424"/>
    <mergeCell ref="S424:T424"/>
    <mergeCell ref="U424:V424"/>
    <mergeCell ref="W424:X424"/>
    <mergeCell ref="Y424:Z424"/>
    <mergeCell ref="AA424:AB424"/>
    <mergeCell ref="AC424:AD424"/>
    <mergeCell ref="AE424:AF424"/>
    <mergeCell ref="AI424:AJ424"/>
    <mergeCell ref="AK424:AL424"/>
    <mergeCell ref="AM424:AN424"/>
    <mergeCell ref="AO424:AP424"/>
    <mergeCell ref="AQ424:AR424"/>
    <mergeCell ref="AS424:AT424"/>
    <mergeCell ref="AU424:AV424"/>
    <mergeCell ref="AW424:AX424"/>
    <mergeCell ref="AY424:AZ424"/>
    <mergeCell ref="BA424:BC424"/>
    <mergeCell ref="C423:D423"/>
    <mergeCell ref="E423:F423"/>
    <mergeCell ref="I423:J423"/>
    <mergeCell ref="K423:L423"/>
    <mergeCell ref="M423:N423"/>
    <mergeCell ref="O423:P423"/>
    <mergeCell ref="Q423:R423"/>
    <mergeCell ref="S423:T423"/>
    <mergeCell ref="U423:V423"/>
    <mergeCell ref="W423:X423"/>
    <mergeCell ref="Y423:Z423"/>
    <mergeCell ref="AA423:AB423"/>
    <mergeCell ref="AC423:AD423"/>
    <mergeCell ref="AE423:AF423"/>
    <mergeCell ref="AI423:AJ423"/>
    <mergeCell ref="AK423:AL423"/>
    <mergeCell ref="AM423:AN423"/>
    <mergeCell ref="BD421:BF421"/>
    <mergeCell ref="C422:D422"/>
    <mergeCell ref="E422:F422"/>
    <mergeCell ref="I422:J422"/>
    <mergeCell ref="K422:L422"/>
    <mergeCell ref="M422:N422"/>
    <mergeCell ref="O422:P422"/>
    <mergeCell ref="Q422:R422"/>
    <mergeCell ref="S422:T422"/>
    <mergeCell ref="U422:V422"/>
    <mergeCell ref="W422:X422"/>
    <mergeCell ref="Y422:Z422"/>
    <mergeCell ref="AA422:AB422"/>
    <mergeCell ref="AC422:AD422"/>
    <mergeCell ref="AE422:AF422"/>
    <mergeCell ref="AI422:AJ422"/>
    <mergeCell ref="AK422:AL422"/>
    <mergeCell ref="AM422:AN422"/>
    <mergeCell ref="AO422:AP422"/>
    <mergeCell ref="AQ422:AR422"/>
    <mergeCell ref="AS422:AT422"/>
    <mergeCell ref="AU422:AV422"/>
    <mergeCell ref="AW422:AX422"/>
    <mergeCell ref="AY422:AZ422"/>
    <mergeCell ref="BA422:BC422"/>
    <mergeCell ref="BD422:BF422"/>
    <mergeCell ref="AO420:AP420"/>
    <mergeCell ref="AQ420:AR420"/>
    <mergeCell ref="AS420:AT420"/>
    <mergeCell ref="AU420:AV420"/>
    <mergeCell ref="AW420:AX420"/>
    <mergeCell ref="AY420:AZ420"/>
    <mergeCell ref="BA420:BC420"/>
    <mergeCell ref="BD420:BF420"/>
    <mergeCell ref="C421:D421"/>
    <mergeCell ref="E421:F421"/>
    <mergeCell ref="I421:J421"/>
    <mergeCell ref="K421:L421"/>
    <mergeCell ref="M421:N421"/>
    <mergeCell ref="O421:P421"/>
    <mergeCell ref="Q421:R421"/>
    <mergeCell ref="S421:T421"/>
    <mergeCell ref="U421:V421"/>
    <mergeCell ref="W421:X421"/>
    <mergeCell ref="Y421:Z421"/>
    <mergeCell ref="AA421:AB421"/>
    <mergeCell ref="AC421:AD421"/>
    <mergeCell ref="AE421:AF421"/>
    <mergeCell ref="AI421:AJ421"/>
    <mergeCell ref="AK421:AL421"/>
    <mergeCell ref="AM421:AN421"/>
    <mergeCell ref="AO421:AP421"/>
    <mergeCell ref="AQ421:AR421"/>
    <mergeCell ref="AS421:AT421"/>
    <mergeCell ref="AU421:AV421"/>
    <mergeCell ref="AW421:AX421"/>
    <mergeCell ref="AY421:AZ421"/>
    <mergeCell ref="BA421:BC421"/>
    <mergeCell ref="C420:D420"/>
    <mergeCell ref="E420:F420"/>
    <mergeCell ref="I420:J420"/>
    <mergeCell ref="K420:L420"/>
    <mergeCell ref="M420:N420"/>
    <mergeCell ref="O420:P420"/>
    <mergeCell ref="Q420:R420"/>
    <mergeCell ref="S420:T420"/>
    <mergeCell ref="U420:V420"/>
    <mergeCell ref="W420:X420"/>
    <mergeCell ref="Y420:Z420"/>
    <mergeCell ref="AA420:AB420"/>
    <mergeCell ref="AC420:AD420"/>
    <mergeCell ref="AE420:AF420"/>
    <mergeCell ref="AI420:AJ420"/>
    <mergeCell ref="AK420:AL420"/>
    <mergeCell ref="AM420:AN420"/>
    <mergeCell ref="BD418:BF418"/>
    <mergeCell ref="C419:D419"/>
    <mergeCell ref="E419:F419"/>
    <mergeCell ref="I419:J419"/>
    <mergeCell ref="K419:L419"/>
    <mergeCell ref="M419:N419"/>
    <mergeCell ref="O419:P419"/>
    <mergeCell ref="Q419:R419"/>
    <mergeCell ref="S419:T419"/>
    <mergeCell ref="U419:V419"/>
    <mergeCell ref="W419:X419"/>
    <mergeCell ref="Y419:Z419"/>
    <mergeCell ref="AA419:AB419"/>
    <mergeCell ref="AC419:AD419"/>
    <mergeCell ref="AE419:AF419"/>
    <mergeCell ref="AI419:AJ419"/>
    <mergeCell ref="AK419:AL419"/>
    <mergeCell ref="AM419:AN419"/>
    <mergeCell ref="AO419:AP419"/>
    <mergeCell ref="AQ419:AR419"/>
    <mergeCell ref="AS419:AT419"/>
    <mergeCell ref="AU419:AV419"/>
    <mergeCell ref="AW419:AX419"/>
    <mergeCell ref="AY419:AZ419"/>
    <mergeCell ref="BA419:BC419"/>
    <mergeCell ref="BD419:BF419"/>
    <mergeCell ref="AO417:AP417"/>
    <mergeCell ref="AQ417:AR417"/>
    <mergeCell ref="AS417:AT417"/>
    <mergeCell ref="AU417:AV417"/>
    <mergeCell ref="AW417:AX417"/>
    <mergeCell ref="AY417:AZ417"/>
    <mergeCell ref="BA417:BC417"/>
    <mergeCell ref="BD417:BF417"/>
    <mergeCell ref="C418:D418"/>
    <mergeCell ref="E418:F418"/>
    <mergeCell ref="I418:J418"/>
    <mergeCell ref="K418:L418"/>
    <mergeCell ref="M418:N418"/>
    <mergeCell ref="O418:P418"/>
    <mergeCell ref="Q418:R418"/>
    <mergeCell ref="S418:T418"/>
    <mergeCell ref="U418:V418"/>
    <mergeCell ref="W418:X418"/>
    <mergeCell ref="Y418:Z418"/>
    <mergeCell ref="AA418:AB418"/>
    <mergeCell ref="AC418:AD418"/>
    <mergeCell ref="AE418:AF418"/>
    <mergeCell ref="AI418:AJ418"/>
    <mergeCell ref="AK418:AL418"/>
    <mergeCell ref="AM418:AN418"/>
    <mergeCell ref="AO418:AP418"/>
    <mergeCell ref="AQ418:AR418"/>
    <mergeCell ref="AS418:AT418"/>
    <mergeCell ref="AU418:AV418"/>
    <mergeCell ref="AW418:AX418"/>
    <mergeCell ref="AY418:AZ418"/>
    <mergeCell ref="BA418:BC418"/>
    <mergeCell ref="C417:D417"/>
    <mergeCell ref="E417:F417"/>
    <mergeCell ref="I417:J417"/>
    <mergeCell ref="K417:L417"/>
    <mergeCell ref="M417:N417"/>
    <mergeCell ref="O417:P417"/>
    <mergeCell ref="Q417:R417"/>
    <mergeCell ref="S417:T417"/>
    <mergeCell ref="U417:V417"/>
    <mergeCell ref="W417:X417"/>
    <mergeCell ref="Y417:Z417"/>
    <mergeCell ref="AA417:AB417"/>
    <mergeCell ref="AC417:AD417"/>
    <mergeCell ref="AE417:AF417"/>
    <mergeCell ref="AI417:AJ417"/>
    <mergeCell ref="AK417:AL417"/>
    <mergeCell ref="AM417:AN417"/>
    <mergeCell ref="BD415:BF415"/>
    <mergeCell ref="C416:D416"/>
    <mergeCell ref="E416:F416"/>
    <mergeCell ref="I416:J416"/>
    <mergeCell ref="K416:L416"/>
    <mergeCell ref="M416:N416"/>
    <mergeCell ref="O416:P416"/>
    <mergeCell ref="Q416:R416"/>
    <mergeCell ref="S416:T416"/>
    <mergeCell ref="U416:V416"/>
    <mergeCell ref="W416:X416"/>
    <mergeCell ref="Y416:Z416"/>
    <mergeCell ref="AA416:AB416"/>
    <mergeCell ref="AC416:AD416"/>
    <mergeCell ref="AE416:AF416"/>
    <mergeCell ref="AI416:AJ416"/>
    <mergeCell ref="AK416:AL416"/>
    <mergeCell ref="AM416:AN416"/>
    <mergeCell ref="AO416:AP416"/>
    <mergeCell ref="AQ416:AR416"/>
    <mergeCell ref="AS416:AT416"/>
    <mergeCell ref="AU416:AV416"/>
    <mergeCell ref="AW416:AX416"/>
    <mergeCell ref="AY416:AZ416"/>
    <mergeCell ref="BA416:BC416"/>
    <mergeCell ref="BD416:BF416"/>
    <mergeCell ref="AO414:AP414"/>
    <mergeCell ref="AQ414:AR414"/>
    <mergeCell ref="AS414:AT414"/>
    <mergeCell ref="AU414:AV414"/>
    <mergeCell ref="AW414:AX414"/>
    <mergeCell ref="AY414:AZ414"/>
    <mergeCell ref="BA414:BC414"/>
    <mergeCell ref="BD414:BF414"/>
    <mergeCell ref="C415:D415"/>
    <mergeCell ref="E415:F415"/>
    <mergeCell ref="I415:J415"/>
    <mergeCell ref="K415:L415"/>
    <mergeCell ref="M415:N415"/>
    <mergeCell ref="O415:P415"/>
    <mergeCell ref="Q415:R415"/>
    <mergeCell ref="S415:T415"/>
    <mergeCell ref="U415:V415"/>
    <mergeCell ref="W415:X415"/>
    <mergeCell ref="Y415:Z415"/>
    <mergeCell ref="AA415:AB415"/>
    <mergeCell ref="AC415:AD415"/>
    <mergeCell ref="AE415:AF415"/>
    <mergeCell ref="AI415:AJ415"/>
    <mergeCell ref="AK415:AL415"/>
    <mergeCell ref="AM415:AN415"/>
    <mergeCell ref="AO415:AP415"/>
    <mergeCell ref="AQ415:AR415"/>
    <mergeCell ref="AS415:AT415"/>
    <mergeCell ref="AU415:AV415"/>
    <mergeCell ref="AW415:AX415"/>
    <mergeCell ref="AY415:AZ415"/>
    <mergeCell ref="BA415:BC415"/>
    <mergeCell ref="C414:D414"/>
    <mergeCell ref="E414:F414"/>
    <mergeCell ref="I414:J414"/>
    <mergeCell ref="K414:L414"/>
    <mergeCell ref="M414:N414"/>
    <mergeCell ref="O414:P414"/>
    <mergeCell ref="Q414:R414"/>
    <mergeCell ref="S414:T414"/>
    <mergeCell ref="U414:V414"/>
    <mergeCell ref="W414:X414"/>
    <mergeCell ref="Y414:Z414"/>
    <mergeCell ref="AA414:AB414"/>
    <mergeCell ref="AC414:AD414"/>
    <mergeCell ref="AE414:AF414"/>
    <mergeCell ref="AI414:AJ414"/>
    <mergeCell ref="AK414:AL414"/>
    <mergeCell ref="AM414:AN414"/>
    <mergeCell ref="BD412:BF412"/>
    <mergeCell ref="C413:D413"/>
    <mergeCell ref="E413:F413"/>
    <mergeCell ref="I413:J413"/>
    <mergeCell ref="K413:L413"/>
    <mergeCell ref="M413:N413"/>
    <mergeCell ref="O413:P413"/>
    <mergeCell ref="Q413:R413"/>
    <mergeCell ref="S413:T413"/>
    <mergeCell ref="U413:V413"/>
    <mergeCell ref="W413:X413"/>
    <mergeCell ref="Y413:Z413"/>
    <mergeCell ref="AA413:AB413"/>
    <mergeCell ref="AC413:AD413"/>
    <mergeCell ref="AE413:AF413"/>
    <mergeCell ref="AI413:AJ413"/>
    <mergeCell ref="AK413:AL413"/>
    <mergeCell ref="AM413:AN413"/>
    <mergeCell ref="AO413:AP413"/>
    <mergeCell ref="AQ413:AR413"/>
    <mergeCell ref="AS413:AT413"/>
    <mergeCell ref="AU413:AV413"/>
    <mergeCell ref="AW413:AX413"/>
    <mergeCell ref="AY413:AZ413"/>
    <mergeCell ref="BA413:BC413"/>
    <mergeCell ref="BD413:BF413"/>
    <mergeCell ref="AO411:AP411"/>
    <mergeCell ref="AQ411:AR411"/>
    <mergeCell ref="AS411:AT411"/>
    <mergeCell ref="AU411:AV411"/>
    <mergeCell ref="AW411:AX411"/>
    <mergeCell ref="AY411:AZ411"/>
    <mergeCell ref="BA411:BC411"/>
    <mergeCell ref="BD411:BF411"/>
    <mergeCell ref="C412:D412"/>
    <mergeCell ref="E412:F412"/>
    <mergeCell ref="I412:J412"/>
    <mergeCell ref="K412:L412"/>
    <mergeCell ref="M412:N412"/>
    <mergeCell ref="O412:P412"/>
    <mergeCell ref="Q412:R412"/>
    <mergeCell ref="S412:T412"/>
    <mergeCell ref="U412:V412"/>
    <mergeCell ref="W412:X412"/>
    <mergeCell ref="Y412:Z412"/>
    <mergeCell ref="AA412:AB412"/>
    <mergeCell ref="AC412:AD412"/>
    <mergeCell ref="AE412:AF412"/>
    <mergeCell ref="AI412:AJ412"/>
    <mergeCell ref="AK412:AL412"/>
    <mergeCell ref="AM412:AN412"/>
    <mergeCell ref="AO412:AP412"/>
    <mergeCell ref="AQ412:AR412"/>
    <mergeCell ref="AS412:AT412"/>
    <mergeCell ref="AU412:AV412"/>
    <mergeCell ref="AW412:AX412"/>
    <mergeCell ref="AY412:AZ412"/>
    <mergeCell ref="BA412:BC412"/>
    <mergeCell ref="C411:D411"/>
    <mergeCell ref="E411:F411"/>
    <mergeCell ref="I411:J411"/>
    <mergeCell ref="K411:L411"/>
    <mergeCell ref="M411:N411"/>
    <mergeCell ref="O411:P411"/>
    <mergeCell ref="Q411:R411"/>
    <mergeCell ref="S411:T411"/>
    <mergeCell ref="U411:V411"/>
    <mergeCell ref="W411:X411"/>
    <mergeCell ref="Y411:Z411"/>
    <mergeCell ref="AA411:AB411"/>
    <mergeCell ref="AC411:AD411"/>
    <mergeCell ref="AE411:AF411"/>
    <mergeCell ref="AI411:AJ411"/>
    <mergeCell ref="AK411:AL411"/>
    <mergeCell ref="AM411:AN411"/>
    <mergeCell ref="BD409:BF409"/>
    <mergeCell ref="C410:D410"/>
    <mergeCell ref="E410:F410"/>
    <mergeCell ref="I410:J410"/>
    <mergeCell ref="K410:L410"/>
    <mergeCell ref="M410:N410"/>
    <mergeCell ref="O410:P410"/>
    <mergeCell ref="Q410:R410"/>
    <mergeCell ref="S410:T410"/>
    <mergeCell ref="U410:V410"/>
    <mergeCell ref="W410:X410"/>
    <mergeCell ref="Y410:Z410"/>
    <mergeCell ref="AA410:AB410"/>
    <mergeCell ref="AC410:AD410"/>
    <mergeCell ref="AE410:AF410"/>
    <mergeCell ref="AI410:AJ410"/>
    <mergeCell ref="AK410:AL410"/>
    <mergeCell ref="AM410:AN410"/>
    <mergeCell ref="AO410:AP410"/>
    <mergeCell ref="AQ410:AR410"/>
    <mergeCell ref="AS410:AT410"/>
    <mergeCell ref="AU410:AV410"/>
    <mergeCell ref="AW410:AX410"/>
    <mergeCell ref="AY410:AZ410"/>
    <mergeCell ref="BA410:BC410"/>
    <mergeCell ref="BD410:BF410"/>
    <mergeCell ref="G410:H410"/>
    <mergeCell ref="G411:H411"/>
    <mergeCell ref="AG410:AH410"/>
    <mergeCell ref="AG411:AH411"/>
    <mergeCell ref="AO408:AP408"/>
    <mergeCell ref="AQ408:AR408"/>
    <mergeCell ref="AS408:AT408"/>
    <mergeCell ref="AU408:AV408"/>
    <mergeCell ref="AW408:AX408"/>
    <mergeCell ref="AY408:AZ408"/>
    <mergeCell ref="BA408:BC408"/>
    <mergeCell ref="BD408:BF408"/>
    <mergeCell ref="C409:D409"/>
    <mergeCell ref="E409:F409"/>
    <mergeCell ref="I409:J409"/>
    <mergeCell ref="K409:L409"/>
    <mergeCell ref="M409:N409"/>
    <mergeCell ref="O409:P409"/>
    <mergeCell ref="Q409:R409"/>
    <mergeCell ref="S409:T409"/>
    <mergeCell ref="U409:V409"/>
    <mergeCell ref="W409:X409"/>
    <mergeCell ref="Y409:Z409"/>
    <mergeCell ref="AA409:AB409"/>
    <mergeCell ref="AC409:AD409"/>
    <mergeCell ref="AE409:AF409"/>
    <mergeCell ref="AI409:AJ409"/>
    <mergeCell ref="AK409:AL409"/>
    <mergeCell ref="AM409:AN409"/>
    <mergeCell ref="AO409:AP409"/>
    <mergeCell ref="AQ409:AR409"/>
    <mergeCell ref="AS409:AT409"/>
    <mergeCell ref="AU409:AV409"/>
    <mergeCell ref="AW409:AX409"/>
    <mergeCell ref="AY409:AZ409"/>
    <mergeCell ref="BA409:BC409"/>
    <mergeCell ref="C408:D408"/>
    <mergeCell ref="E408:F408"/>
    <mergeCell ref="I408:J408"/>
    <mergeCell ref="K408:L408"/>
    <mergeCell ref="M408:N408"/>
    <mergeCell ref="O408:P408"/>
    <mergeCell ref="Q408:R408"/>
    <mergeCell ref="S408:T408"/>
    <mergeCell ref="U408:V408"/>
    <mergeCell ref="W408:X408"/>
    <mergeCell ref="Y408:Z408"/>
    <mergeCell ref="AA408:AB408"/>
    <mergeCell ref="AC408:AD408"/>
    <mergeCell ref="AE408:AF408"/>
    <mergeCell ref="AI408:AJ408"/>
    <mergeCell ref="AK408:AL408"/>
    <mergeCell ref="AM408:AN408"/>
    <mergeCell ref="G409:H409"/>
    <mergeCell ref="AG409:AH409"/>
    <mergeCell ref="BD406:BF406"/>
    <mergeCell ref="C407:D407"/>
    <mergeCell ref="E407:F407"/>
    <mergeCell ref="I407:J407"/>
    <mergeCell ref="K407:L407"/>
    <mergeCell ref="M407:N407"/>
    <mergeCell ref="O407:P407"/>
    <mergeCell ref="Q407:R407"/>
    <mergeCell ref="S407:T407"/>
    <mergeCell ref="U407:V407"/>
    <mergeCell ref="W407:X407"/>
    <mergeCell ref="Y407:Z407"/>
    <mergeCell ref="AA407:AB407"/>
    <mergeCell ref="AC407:AD407"/>
    <mergeCell ref="AE407:AF407"/>
    <mergeCell ref="AI407:AJ407"/>
    <mergeCell ref="AK407:AL407"/>
    <mergeCell ref="AM407:AN407"/>
    <mergeCell ref="AO407:AP407"/>
    <mergeCell ref="AQ407:AR407"/>
    <mergeCell ref="AS407:AT407"/>
    <mergeCell ref="AU407:AV407"/>
    <mergeCell ref="AW407:AX407"/>
    <mergeCell ref="AY407:AZ407"/>
    <mergeCell ref="BA407:BC407"/>
    <mergeCell ref="BD407:BF407"/>
    <mergeCell ref="AO405:AP405"/>
    <mergeCell ref="AQ405:AR405"/>
    <mergeCell ref="AS405:AT405"/>
    <mergeCell ref="AU405:AV405"/>
    <mergeCell ref="AW405:AX405"/>
    <mergeCell ref="AY405:AZ405"/>
    <mergeCell ref="BA405:BC405"/>
    <mergeCell ref="BD405:BF405"/>
    <mergeCell ref="C406:D406"/>
    <mergeCell ref="E406:F406"/>
    <mergeCell ref="I406:J406"/>
    <mergeCell ref="K406:L406"/>
    <mergeCell ref="M406:N406"/>
    <mergeCell ref="O406:P406"/>
    <mergeCell ref="Q406:R406"/>
    <mergeCell ref="S406:T406"/>
    <mergeCell ref="U406:V406"/>
    <mergeCell ref="W406:X406"/>
    <mergeCell ref="Y406:Z406"/>
    <mergeCell ref="AA406:AB406"/>
    <mergeCell ref="AC406:AD406"/>
    <mergeCell ref="AE406:AF406"/>
    <mergeCell ref="AI406:AJ406"/>
    <mergeCell ref="AK406:AL406"/>
    <mergeCell ref="AM406:AN406"/>
    <mergeCell ref="AO406:AP406"/>
    <mergeCell ref="AQ406:AR406"/>
    <mergeCell ref="AS406:AT406"/>
    <mergeCell ref="AU406:AV406"/>
    <mergeCell ref="AW406:AX406"/>
    <mergeCell ref="AY406:AZ406"/>
    <mergeCell ref="BA406:BC406"/>
    <mergeCell ref="C405:D405"/>
    <mergeCell ref="E405:F405"/>
    <mergeCell ref="I405:J405"/>
    <mergeCell ref="K405:L405"/>
    <mergeCell ref="M405:N405"/>
    <mergeCell ref="O405:P405"/>
    <mergeCell ref="Q405:R405"/>
    <mergeCell ref="S405:T405"/>
    <mergeCell ref="U405:V405"/>
    <mergeCell ref="W405:X405"/>
    <mergeCell ref="Y405:Z405"/>
    <mergeCell ref="AA405:AB405"/>
    <mergeCell ref="AC405:AD405"/>
    <mergeCell ref="AE405:AF405"/>
    <mergeCell ref="AI405:AJ405"/>
    <mergeCell ref="AK405:AL405"/>
    <mergeCell ref="AM405:AN405"/>
    <mergeCell ref="BD403:BF403"/>
    <mergeCell ref="C404:D404"/>
    <mergeCell ref="E404:F404"/>
    <mergeCell ref="I404:J404"/>
    <mergeCell ref="K404:L404"/>
    <mergeCell ref="M404:N404"/>
    <mergeCell ref="O404:P404"/>
    <mergeCell ref="Q404:R404"/>
    <mergeCell ref="S404:T404"/>
    <mergeCell ref="U404:V404"/>
    <mergeCell ref="W404:X404"/>
    <mergeCell ref="Y404:Z404"/>
    <mergeCell ref="AA404:AB404"/>
    <mergeCell ref="AC404:AD404"/>
    <mergeCell ref="AE404:AF404"/>
    <mergeCell ref="AI404:AJ404"/>
    <mergeCell ref="AK404:AL404"/>
    <mergeCell ref="AM404:AN404"/>
    <mergeCell ref="AO404:AP404"/>
    <mergeCell ref="AQ404:AR404"/>
    <mergeCell ref="AS404:AT404"/>
    <mergeCell ref="AU404:AV404"/>
    <mergeCell ref="AW404:AX404"/>
    <mergeCell ref="AY404:AZ404"/>
    <mergeCell ref="BA404:BC404"/>
    <mergeCell ref="BD404:BF404"/>
    <mergeCell ref="AO402:AP402"/>
    <mergeCell ref="AQ402:AR402"/>
    <mergeCell ref="AS402:AT402"/>
    <mergeCell ref="AU402:AV402"/>
    <mergeCell ref="AW402:AX402"/>
    <mergeCell ref="AY402:AZ402"/>
    <mergeCell ref="BA402:BC402"/>
    <mergeCell ref="BD402:BF402"/>
    <mergeCell ref="C403:D403"/>
    <mergeCell ref="E403:F403"/>
    <mergeCell ref="I403:J403"/>
    <mergeCell ref="K403:L403"/>
    <mergeCell ref="M403:N403"/>
    <mergeCell ref="O403:P403"/>
    <mergeCell ref="Q403:R403"/>
    <mergeCell ref="S403:T403"/>
    <mergeCell ref="U403:V403"/>
    <mergeCell ref="W403:X403"/>
    <mergeCell ref="Y403:Z403"/>
    <mergeCell ref="AA403:AB403"/>
    <mergeCell ref="AC403:AD403"/>
    <mergeCell ref="AE403:AF403"/>
    <mergeCell ref="AI403:AJ403"/>
    <mergeCell ref="AK403:AL403"/>
    <mergeCell ref="AM403:AN403"/>
    <mergeCell ref="AO403:AP403"/>
    <mergeCell ref="AQ403:AR403"/>
    <mergeCell ref="AS403:AT403"/>
    <mergeCell ref="AU403:AV403"/>
    <mergeCell ref="AW403:AX403"/>
    <mergeCell ref="AY403:AZ403"/>
    <mergeCell ref="BA403:BC403"/>
    <mergeCell ref="C402:D402"/>
    <mergeCell ref="E402:F402"/>
    <mergeCell ref="I402:J402"/>
    <mergeCell ref="K402:L402"/>
    <mergeCell ref="M402:N402"/>
    <mergeCell ref="O402:P402"/>
    <mergeCell ref="Q402:R402"/>
    <mergeCell ref="S402:T402"/>
    <mergeCell ref="U402:V402"/>
    <mergeCell ref="W402:X402"/>
    <mergeCell ref="Y402:Z402"/>
    <mergeCell ref="AA402:AB402"/>
    <mergeCell ref="AC402:AD402"/>
    <mergeCell ref="AE402:AF402"/>
    <mergeCell ref="AI402:AJ402"/>
    <mergeCell ref="AK402:AL402"/>
    <mergeCell ref="AM402:AN402"/>
    <mergeCell ref="BD400:BF400"/>
    <mergeCell ref="C401:D401"/>
    <mergeCell ref="E401:F401"/>
    <mergeCell ref="I401:J401"/>
    <mergeCell ref="K401:L401"/>
    <mergeCell ref="M401:N401"/>
    <mergeCell ref="O401:P401"/>
    <mergeCell ref="Q401:R401"/>
    <mergeCell ref="S401:T401"/>
    <mergeCell ref="U401:V401"/>
    <mergeCell ref="W401:X401"/>
    <mergeCell ref="Y401:Z401"/>
    <mergeCell ref="AA401:AB401"/>
    <mergeCell ref="AC401:AD401"/>
    <mergeCell ref="AE401:AF401"/>
    <mergeCell ref="AI401:AJ401"/>
    <mergeCell ref="AK401:AL401"/>
    <mergeCell ref="AM401:AN401"/>
    <mergeCell ref="AO401:AP401"/>
    <mergeCell ref="AQ401:AR401"/>
    <mergeCell ref="AS401:AT401"/>
    <mergeCell ref="AU401:AV401"/>
    <mergeCell ref="AW401:AX401"/>
    <mergeCell ref="AY401:AZ401"/>
    <mergeCell ref="BA401:BC401"/>
    <mergeCell ref="BD401:BF401"/>
    <mergeCell ref="AO399:AP399"/>
    <mergeCell ref="AQ399:AR399"/>
    <mergeCell ref="AS399:AT399"/>
    <mergeCell ref="AU399:AV399"/>
    <mergeCell ref="AW399:AX399"/>
    <mergeCell ref="AY399:AZ399"/>
    <mergeCell ref="BA399:BC399"/>
    <mergeCell ref="BD399:BF399"/>
    <mergeCell ref="C400:D400"/>
    <mergeCell ref="E400:F400"/>
    <mergeCell ref="I400:J400"/>
    <mergeCell ref="K400:L400"/>
    <mergeCell ref="M400:N400"/>
    <mergeCell ref="O400:P400"/>
    <mergeCell ref="Q400:R400"/>
    <mergeCell ref="S400:T400"/>
    <mergeCell ref="U400:V400"/>
    <mergeCell ref="W400:X400"/>
    <mergeCell ref="Y400:Z400"/>
    <mergeCell ref="AA400:AB400"/>
    <mergeCell ref="AC400:AD400"/>
    <mergeCell ref="AE400:AF400"/>
    <mergeCell ref="AI400:AJ400"/>
    <mergeCell ref="AK400:AL400"/>
    <mergeCell ref="AM400:AN400"/>
    <mergeCell ref="AO400:AP400"/>
    <mergeCell ref="AQ400:AR400"/>
    <mergeCell ref="AS400:AT400"/>
    <mergeCell ref="AU400:AV400"/>
    <mergeCell ref="AW400:AX400"/>
    <mergeCell ref="AY400:AZ400"/>
    <mergeCell ref="BA400:BC400"/>
    <mergeCell ref="C399:D399"/>
    <mergeCell ref="E399:F399"/>
    <mergeCell ref="I399:J399"/>
    <mergeCell ref="K399:L399"/>
    <mergeCell ref="M399:N399"/>
    <mergeCell ref="O399:P399"/>
    <mergeCell ref="Q399:R399"/>
    <mergeCell ref="S399:T399"/>
    <mergeCell ref="U399:V399"/>
    <mergeCell ref="W399:X399"/>
    <mergeCell ref="Y399:Z399"/>
    <mergeCell ref="AA399:AB399"/>
    <mergeCell ref="AC399:AD399"/>
    <mergeCell ref="AE399:AF399"/>
    <mergeCell ref="AI399:AJ399"/>
    <mergeCell ref="AK399:AL399"/>
    <mergeCell ref="AM399:AN399"/>
    <mergeCell ref="BD397:BF397"/>
    <mergeCell ref="C398:D398"/>
    <mergeCell ref="E398:F398"/>
    <mergeCell ref="I398:J398"/>
    <mergeCell ref="K398:L398"/>
    <mergeCell ref="M398:N398"/>
    <mergeCell ref="O398:P398"/>
    <mergeCell ref="Q398:R398"/>
    <mergeCell ref="S398:T398"/>
    <mergeCell ref="U398:V398"/>
    <mergeCell ref="W398:X398"/>
    <mergeCell ref="Y398:Z398"/>
    <mergeCell ref="AA398:AB398"/>
    <mergeCell ref="AC398:AD398"/>
    <mergeCell ref="AE398:AF398"/>
    <mergeCell ref="AI398:AJ398"/>
    <mergeCell ref="AK398:AL398"/>
    <mergeCell ref="AM398:AN398"/>
    <mergeCell ref="AO398:AP398"/>
    <mergeCell ref="AQ398:AR398"/>
    <mergeCell ref="AS398:AT398"/>
    <mergeCell ref="AU398:AV398"/>
    <mergeCell ref="AW398:AX398"/>
    <mergeCell ref="AY398:AZ398"/>
    <mergeCell ref="BA398:BC398"/>
    <mergeCell ref="BD398:BF398"/>
    <mergeCell ref="AO396:AP396"/>
    <mergeCell ref="AQ396:AR396"/>
    <mergeCell ref="AS396:AT396"/>
    <mergeCell ref="AU396:AV396"/>
    <mergeCell ref="AW396:AX396"/>
    <mergeCell ref="AY396:AZ396"/>
    <mergeCell ref="BA396:BC396"/>
    <mergeCell ref="BD396:BF396"/>
    <mergeCell ref="C397:D397"/>
    <mergeCell ref="E397:F397"/>
    <mergeCell ref="I397:J397"/>
    <mergeCell ref="K397:L397"/>
    <mergeCell ref="M397:N397"/>
    <mergeCell ref="O397:P397"/>
    <mergeCell ref="Q397:R397"/>
    <mergeCell ref="S397:T397"/>
    <mergeCell ref="U397:V397"/>
    <mergeCell ref="W397:X397"/>
    <mergeCell ref="Y397:Z397"/>
    <mergeCell ref="AA397:AB397"/>
    <mergeCell ref="AC397:AD397"/>
    <mergeCell ref="AE397:AF397"/>
    <mergeCell ref="AI397:AJ397"/>
    <mergeCell ref="AK397:AL397"/>
    <mergeCell ref="AM397:AN397"/>
    <mergeCell ref="AO397:AP397"/>
    <mergeCell ref="AQ397:AR397"/>
    <mergeCell ref="AS397:AT397"/>
    <mergeCell ref="AU397:AV397"/>
    <mergeCell ref="AW397:AX397"/>
    <mergeCell ref="AY397:AZ397"/>
    <mergeCell ref="BA397:BC397"/>
    <mergeCell ref="C396:D396"/>
    <mergeCell ref="E396:F396"/>
    <mergeCell ref="I396:J396"/>
    <mergeCell ref="K396:L396"/>
    <mergeCell ref="M396:N396"/>
    <mergeCell ref="O396:P396"/>
    <mergeCell ref="Q396:R396"/>
    <mergeCell ref="S396:T396"/>
    <mergeCell ref="U396:V396"/>
    <mergeCell ref="W396:X396"/>
    <mergeCell ref="Y396:Z396"/>
    <mergeCell ref="AA396:AB396"/>
    <mergeCell ref="AC396:AD396"/>
    <mergeCell ref="AE396:AF396"/>
    <mergeCell ref="AI396:AJ396"/>
    <mergeCell ref="AK396:AL396"/>
    <mergeCell ref="AM396:AN396"/>
    <mergeCell ref="BD394:BF394"/>
    <mergeCell ref="C395:D395"/>
    <mergeCell ref="E395:F395"/>
    <mergeCell ref="I395:J395"/>
    <mergeCell ref="K395:L395"/>
    <mergeCell ref="M395:N395"/>
    <mergeCell ref="O395:P395"/>
    <mergeCell ref="Q395:R395"/>
    <mergeCell ref="S395:T395"/>
    <mergeCell ref="U395:V395"/>
    <mergeCell ref="W395:X395"/>
    <mergeCell ref="Y395:Z395"/>
    <mergeCell ref="AA395:AB395"/>
    <mergeCell ref="AC395:AD395"/>
    <mergeCell ref="AE395:AF395"/>
    <mergeCell ref="AI395:AJ395"/>
    <mergeCell ref="AK395:AL395"/>
    <mergeCell ref="AM395:AN395"/>
    <mergeCell ref="AO395:AP395"/>
    <mergeCell ref="AQ395:AR395"/>
    <mergeCell ref="AS395:AT395"/>
    <mergeCell ref="AU395:AV395"/>
    <mergeCell ref="AW395:AX395"/>
    <mergeCell ref="AY395:AZ395"/>
    <mergeCell ref="BA395:BC395"/>
    <mergeCell ref="BD395:BF395"/>
    <mergeCell ref="AO393:AP393"/>
    <mergeCell ref="AQ393:AR393"/>
    <mergeCell ref="AS393:AT393"/>
    <mergeCell ref="AU393:AV393"/>
    <mergeCell ref="AW393:AX393"/>
    <mergeCell ref="AY393:AZ393"/>
    <mergeCell ref="BA393:BC393"/>
    <mergeCell ref="BD393:BF393"/>
    <mergeCell ref="C394:D394"/>
    <mergeCell ref="E394:F394"/>
    <mergeCell ref="I394:J394"/>
    <mergeCell ref="K394:L394"/>
    <mergeCell ref="M394:N394"/>
    <mergeCell ref="O394:P394"/>
    <mergeCell ref="Q394:R394"/>
    <mergeCell ref="S394:T394"/>
    <mergeCell ref="U394:V394"/>
    <mergeCell ref="W394:X394"/>
    <mergeCell ref="Y394:Z394"/>
    <mergeCell ref="AA394:AB394"/>
    <mergeCell ref="AC394:AD394"/>
    <mergeCell ref="AE394:AF394"/>
    <mergeCell ref="AI394:AJ394"/>
    <mergeCell ref="AK394:AL394"/>
    <mergeCell ref="AM394:AN394"/>
    <mergeCell ref="AO394:AP394"/>
    <mergeCell ref="AQ394:AR394"/>
    <mergeCell ref="AS394:AT394"/>
    <mergeCell ref="AU394:AV394"/>
    <mergeCell ref="AW394:AX394"/>
    <mergeCell ref="AY394:AZ394"/>
    <mergeCell ref="BA394:BC394"/>
    <mergeCell ref="C393:D393"/>
    <mergeCell ref="E393:F393"/>
    <mergeCell ref="I393:J393"/>
    <mergeCell ref="K393:L393"/>
    <mergeCell ref="M393:N393"/>
    <mergeCell ref="O393:P393"/>
    <mergeCell ref="Q393:R393"/>
    <mergeCell ref="S393:T393"/>
    <mergeCell ref="U393:V393"/>
    <mergeCell ref="W393:X393"/>
    <mergeCell ref="Y393:Z393"/>
    <mergeCell ref="AA393:AB393"/>
    <mergeCell ref="AC393:AD393"/>
    <mergeCell ref="AE393:AF393"/>
    <mergeCell ref="AI393:AJ393"/>
    <mergeCell ref="AK393:AL393"/>
    <mergeCell ref="AM393:AN393"/>
    <mergeCell ref="BD391:BF391"/>
    <mergeCell ref="C392:D392"/>
    <mergeCell ref="E392:F392"/>
    <mergeCell ref="I392:J392"/>
    <mergeCell ref="K392:L392"/>
    <mergeCell ref="M392:N392"/>
    <mergeCell ref="O392:P392"/>
    <mergeCell ref="Q392:R392"/>
    <mergeCell ref="S392:T392"/>
    <mergeCell ref="U392:V392"/>
    <mergeCell ref="W392:X392"/>
    <mergeCell ref="Y392:Z392"/>
    <mergeCell ref="AA392:AB392"/>
    <mergeCell ref="AC392:AD392"/>
    <mergeCell ref="AE392:AF392"/>
    <mergeCell ref="AI392:AJ392"/>
    <mergeCell ref="AK392:AL392"/>
    <mergeCell ref="AM392:AN392"/>
    <mergeCell ref="AO392:AP392"/>
    <mergeCell ref="AQ392:AR392"/>
    <mergeCell ref="AS392:AT392"/>
    <mergeCell ref="AU392:AV392"/>
    <mergeCell ref="AW392:AX392"/>
    <mergeCell ref="AY392:AZ392"/>
    <mergeCell ref="BA392:BC392"/>
    <mergeCell ref="BD392:BF392"/>
    <mergeCell ref="AO390:AP390"/>
    <mergeCell ref="AQ390:AR390"/>
    <mergeCell ref="AS390:AT390"/>
    <mergeCell ref="AU390:AV390"/>
    <mergeCell ref="AW390:AX390"/>
    <mergeCell ref="AY390:AZ390"/>
    <mergeCell ref="BA390:BC390"/>
    <mergeCell ref="BD390:BF390"/>
    <mergeCell ref="C391:D391"/>
    <mergeCell ref="E391:F391"/>
    <mergeCell ref="I391:J391"/>
    <mergeCell ref="K391:L391"/>
    <mergeCell ref="M391:N391"/>
    <mergeCell ref="O391:P391"/>
    <mergeCell ref="Q391:R391"/>
    <mergeCell ref="S391:T391"/>
    <mergeCell ref="U391:V391"/>
    <mergeCell ref="W391:X391"/>
    <mergeCell ref="Y391:Z391"/>
    <mergeCell ref="AA391:AB391"/>
    <mergeCell ref="AC391:AD391"/>
    <mergeCell ref="AE391:AF391"/>
    <mergeCell ref="AI391:AJ391"/>
    <mergeCell ref="AK391:AL391"/>
    <mergeCell ref="AM391:AN391"/>
    <mergeCell ref="AO391:AP391"/>
    <mergeCell ref="AQ391:AR391"/>
    <mergeCell ref="AS391:AT391"/>
    <mergeCell ref="AU391:AV391"/>
    <mergeCell ref="AW391:AX391"/>
    <mergeCell ref="AY391:AZ391"/>
    <mergeCell ref="BA391:BC391"/>
    <mergeCell ref="C390:D390"/>
    <mergeCell ref="E390:F390"/>
    <mergeCell ref="I390:J390"/>
    <mergeCell ref="K390:L390"/>
    <mergeCell ref="M390:N390"/>
    <mergeCell ref="O390:P390"/>
    <mergeCell ref="Q390:R390"/>
    <mergeCell ref="S390:T390"/>
    <mergeCell ref="U390:V390"/>
    <mergeCell ref="W390:X390"/>
    <mergeCell ref="Y390:Z390"/>
    <mergeCell ref="AA390:AB390"/>
    <mergeCell ref="AC390:AD390"/>
    <mergeCell ref="AE390:AF390"/>
    <mergeCell ref="AI390:AJ390"/>
    <mergeCell ref="AK390:AL390"/>
    <mergeCell ref="AM390:AN390"/>
    <mergeCell ref="BD388:BF388"/>
    <mergeCell ref="C389:D389"/>
    <mergeCell ref="E389:F389"/>
    <mergeCell ref="I389:J389"/>
    <mergeCell ref="K389:L389"/>
    <mergeCell ref="M389:N389"/>
    <mergeCell ref="O389:P389"/>
    <mergeCell ref="Q389:R389"/>
    <mergeCell ref="S389:T389"/>
    <mergeCell ref="U389:V389"/>
    <mergeCell ref="W389:X389"/>
    <mergeCell ref="Y389:Z389"/>
    <mergeCell ref="AA389:AB389"/>
    <mergeCell ref="AC389:AD389"/>
    <mergeCell ref="AE389:AF389"/>
    <mergeCell ref="AI389:AJ389"/>
    <mergeCell ref="AK389:AL389"/>
    <mergeCell ref="AM389:AN389"/>
    <mergeCell ref="AO389:AP389"/>
    <mergeCell ref="AQ389:AR389"/>
    <mergeCell ref="AS389:AT389"/>
    <mergeCell ref="AU389:AV389"/>
    <mergeCell ref="AW389:AX389"/>
    <mergeCell ref="AY389:AZ389"/>
    <mergeCell ref="BA389:BC389"/>
    <mergeCell ref="BD389:BF389"/>
    <mergeCell ref="AO387:AP387"/>
    <mergeCell ref="AQ387:AR387"/>
    <mergeCell ref="AS387:AT387"/>
    <mergeCell ref="AU387:AV387"/>
    <mergeCell ref="AW387:AX387"/>
    <mergeCell ref="AY387:AZ387"/>
    <mergeCell ref="BA387:BC387"/>
    <mergeCell ref="BD387:BF387"/>
    <mergeCell ref="C388:D388"/>
    <mergeCell ref="E388:F388"/>
    <mergeCell ref="I388:J388"/>
    <mergeCell ref="K388:L388"/>
    <mergeCell ref="M388:N388"/>
    <mergeCell ref="O388:P388"/>
    <mergeCell ref="Q388:R388"/>
    <mergeCell ref="S388:T388"/>
    <mergeCell ref="U388:V388"/>
    <mergeCell ref="W388:X388"/>
    <mergeCell ref="Y388:Z388"/>
    <mergeCell ref="AA388:AB388"/>
    <mergeCell ref="AC388:AD388"/>
    <mergeCell ref="AE388:AF388"/>
    <mergeCell ref="AI388:AJ388"/>
    <mergeCell ref="AK388:AL388"/>
    <mergeCell ref="AM388:AN388"/>
    <mergeCell ref="AO388:AP388"/>
    <mergeCell ref="AQ388:AR388"/>
    <mergeCell ref="AS388:AT388"/>
    <mergeCell ref="AU388:AV388"/>
    <mergeCell ref="AW388:AX388"/>
    <mergeCell ref="AY388:AZ388"/>
    <mergeCell ref="BA388:BC388"/>
    <mergeCell ref="C387:D387"/>
    <mergeCell ref="E387:F387"/>
    <mergeCell ref="I387:J387"/>
    <mergeCell ref="K387:L387"/>
    <mergeCell ref="M387:N387"/>
    <mergeCell ref="O387:P387"/>
    <mergeCell ref="Q387:R387"/>
    <mergeCell ref="S387:T387"/>
    <mergeCell ref="U387:V387"/>
    <mergeCell ref="W387:X387"/>
    <mergeCell ref="Y387:Z387"/>
    <mergeCell ref="AA387:AB387"/>
    <mergeCell ref="AC387:AD387"/>
    <mergeCell ref="AE387:AF387"/>
    <mergeCell ref="AI387:AJ387"/>
    <mergeCell ref="AK387:AL387"/>
    <mergeCell ref="AM387:AN387"/>
    <mergeCell ref="BD385:BF385"/>
    <mergeCell ref="C386:D386"/>
    <mergeCell ref="E386:F386"/>
    <mergeCell ref="I386:J386"/>
    <mergeCell ref="K386:L386"/>
    <mergeCell ref="M386:N386"/>
    <mergeCell ref="O386:P386"/>
    <mergeCell ref="Q386:R386"/>
    <mergeCell ref="S386:T386"/>
    <mergeCell ref="U386:V386"/>
    <mergeCell ref="W386:X386"/>
    <mergeCell ref="Y386:Z386"/>
    <mergeCell ref="AA386:AB386"/>
    <mergeCell ref="AC386:AD386"/>
    <mergeCell ref="AE386:AF386"/>
    <mergeCell ref="AI386:AJ386"/>
    <mergeCell ref="AK386:AL386"/>
    <mergeCell ref="AM386:AN386"/>
    <mergeCell ref="AO386:AP386"/>
    <mergeCell ref="AQ386:AR386"/>
    <mergeCell ref="AS386:AT386"/>
    <mergeCell ref="AU386:AV386"/>
    <mergeCell ref="AW386:AX386"/>
    <mergeCell ref="AY386:AZ386"/>
    <mergeCell ref="BA386:BC386"/>
    <mergeCell ref="BD386:BF386"/>
    <mergeCell ref="AO384:AP384"/>
    <mergeCell ref="AQ384:AR384"/>
    <mergeCell ref="AS384:AT384"/>
    <mergeCell ref="AU384:AV384"/>
    <mergeCell ref="AW384:AX384"/>
    <mergeCell ref="AY384:AZ384"/>
    <mergeCell ref="BA384:BC384"/>
    <mergeCell ref="BD384:BF384"/>
    <mergeCell ref="C385:D385"/>
    <mergeCell ref="E385:F385"/>
    <mergeCell ref="I385:J385"/>
    <mergeCell ref="K385:L385"/>
    <mergeCell ref="M385:N385"/>
    <mergeCell ref="O385:P385"/>
    <mergeCell ref="Q385:R385"/>
    <mergeCell ref="S385:T385"/>
    <mergeCell ref="U385:V385"/>
    <mergeCell ref="W385:X385"/>
    <mergeCell ref="Y385:Z385"/>
    <mergeCell ref="AA385:AB385"/>
    <mergeCell ref="AC385:AD385"/>
    <mergeCell ref="AE385:AF385"/>
    <mergeCell ref="AI385:AJ385"/>
    <mergeCell ref="AK385:AL385"/>
    <mergeCell ref="AM385:AN385"/>
    <mergeCell ref="AO385:AP385"/>
    <mergeCell ref="AQ385:AR385"/>
    <mergeCell ref="AS385:AT385"/>
    <mergeCell ref="AU385:AV385"/>
    <mergeCell ref="AW385:AX385"/>
    <mergeCell ref="AY385:AZ385"/>
    <mergeCell ref="BA385:BC385"/>
    <mergeCell ref="C384:D384"/>
    <mergeCell ref="E384:F384"/>
    <mergeCell ref="I384:J384"/>
    <mergeCell ref="K384:L384"/>
    <mergeCell ref="M384:N384"/>
    <mergeCell ref="O384:P384"/>
    <mergeCell ref="Q384:R384"/>
    <mergeCell ref="S384:T384"/>
    <mergeCell ref="U384:V384"/>
    <mergeCell ref="W384:X384"/>
    <mergeCell ref="Y384:Z384"/>
    <mergeCell ref="AA384:AB384"/>
    <mergeCell ref="AC384:AD384"/>
    <mergeCell ref="AE384:AF384"/>
    <mergeCell ref="AI384:AJ384"/>
    <mergeCell ref="AK384:AL384"/>
    <mergeCell ref="AM384:AN384"/>
    <mergeCell ref="BD382:BF382"/>
    <mergeCell ref="C383:D383"/>
    <mergeCell ref="E383:F383"/>
    <mergeCell ref="I383:J383"/>
    <mergeCell ref="K383:L383"/>
    <mergeCell ref="M383:N383"/>
    <mergeCell ref="O383:P383"/>
    <mergeCell ref="Q383:R383"/>
    <mergeCell ref="S383:T383"/>
    <mergeCell ref="U383:V383"/>
    <mergeCell ref="W383:X383"/>
    <mergeCell ref="Y383:Z383"/>
    <mergeCell ref="AA383:AB383"/>
    <mergeCell ref="AC383:AD383"/>
    <mergeCell ref="AE383:AF383"/>
    <mergeCell ref="AI383:AJ383"/>
    <mergeCell ref="AK383:AL383"/>
    <mergeCell ref="AM383:AN383"/>
    <mergeCell ref="AO383:AP383"/>
    <mergeCell ref="AQ383:AR383"/>
    <mergeCell ref="AS383:AT383"/>
    <mergeCell ref="AU383:AV383"/>
    <mergeCell ref="AW383:AX383"/>
    <mergeCell ref="AY383:AZ383"/>
    <mergeCell ref="BA383:BC383"/>
    <mergeCell ref="BD383:BF383"/>
    <mergeCell ref="AO381:AP381"/>
    <mergeCell ref="AQ381:AR381"/>
    <mergeCell ref="AS381:AT381"/>
    <mergeCell ref="AU381:AV381"/>
    <mergeCell ref="AW381:AX381"/>
    <mergeCell ref="AY381:AZ381"/>
    <mergeCell ref="BA381:BC381"/>
    <mergeCell ref="BD381:BF381"/>
    <mergeCell ref="C382:D382"/>
    <mergeCell ref="E382:F382"/>
    <mergeCell ref="I382:J382"/>
    <mergeCell ref="K382:L382"/>
    <mergeCell ref="M382:N382"/>
    <mergeCell ref="O382:P382"/>
    <mergeCell ref="Q382:R382"/>
    <mergeCell ref="S382:T382"/>
    <mergeCell ref="U382:V382"/>
    <mergeCell ref="W382:X382"/>
    <mergeCell ref="Y382:Z382"/>
    <mergeCell ref="AA382:AB382"/>
    <mergeCell ref="AC382:AD382"/>
    <mergeCell ref="AE382:AF382"/>
    <mergeCell ref="AI382:AJ382"/>
    <mergeCell ref="AK382:AL382"/>
    <mergeCell ref="AM382:AN382"/>
    <mergeCell ref="AO382:AP382"/>
    <mergeCell ref="AQ382:AR382"/>
    <mergeCell ref="AS382:AT382"/>
    <mergeCell ref="AU382:AV382"/>
    <mergeCell ref="AW382:AX382"/>
    <mergeCell ref="AY382:AZ382"/>
    <mergeCell ref="BA382:BC382"/>
    <mergeCell ref="C381:D381"/>
    <mergeCell ref="E381:F381"/>
    <mergeCell ref="I381:J381"/>
    <mergeCell ref="K381:L381"/>
    <mergeCell ref="M381:N381"/>
    <mergeCell ref="O381:P381"/>
    <mergeCell ref="Q381:R381"/>
    <mergeCell ref="S381:T381"/>
    <mergeCell ref="U381:V381"/>
    <mergeCell ref="W381:X381"/>
    <mergeCell ref="Y381:Z381"/>
    <mergeCell ref="AA381:AB381"/>
    <mergeCell ref="AC381:AD381"/>
    <mergeCell ref="AE381:AF381"/>
    <mergeCell ref="AI381:AJ381"/>
    <mergeCell ref="AK381:AL381"/>
    <mergeCell ref="AM381:AN381"/>
    <mergeCell ref="BD379:BF379"/>
    <mergeCell ref="C380:D380"/>
    <mergeCell ref="E380:F380"/>
    <mergeCell ref="I380:J380"/>
    <mergeCell ref="K380:L380"/>
    <mergeCell ref="M380:N380"/>
    <mergeCell ref="O380:P380"/>
    <mergeCell ref="Q380:R380"/>
    <mergeCell ref="S380:T380"/>
    <mergeCell ref="U380:V380"/>
    <mergeCell ref="W380:X380"/>
    <mergeCell ref="Y380:Z380"/>
    <mergeCell ref="AA380:AB380"/>
    <mergeCell ref="AC380:AD380"/>
    <mergeCell ref="AE380:AF380"/>
    <mergeCell ref="AI380:AJ380"/>
    <mergeCell ref="AK380:AL380"/>
    <mergeCell ref="AM380:AN380"/>
    <mergeCell ref="AO380:AP380"/>
    <mergeCell ref="AQ380:AR380"/>
    <mergeCell ref="AS380:AT380"/>
    <mergeCell ref="AU380:AV380"/>
    <mergeCell ref="AW380:AX380"/>
    <mergeCell ref="AY380:AZ380"/>
    <mergeCell ref="BA380:BC380"/>
    <mergeCell ref="BD380:BF380"/>
    <mergeCell ref="AO378:AP378"/>
    <mergeCell ref="AQ378:AR378"/>
    <mergeCell ref="AS378:AT378"/>
    <mergeCell ref="AU378:AV378"/>
    <mergeCell ref="AW378:AX378"/>
    <mergeCell ref="AY378:AZ378"/>
    <mergeCell ref="BA378:BC378"/>
    <mergeCell ref="BD378:BF378"/>
    <mergeCell ref="C379:D379"/>
    <mergeCell ref="E379:F379"/>
    <mergeCell ref="I379:J379"/>
    <mergeCell ref="K379:L379"/>
    <mergeCell ref="M379:N379"/>
    <mergeCell ref="O379:P379"/>
    <mergeCell ref="Q379:R379"/>
    <mergeCell ref="S379:T379"/>
    <mergeCell ref="U379:V379"/>
    <mergeCell ref="W379:X379"/>
    <mergeCell ref="Y379:Z379"/>
    <mergeCell ref="AA379:AB379"/>
    <mergeCell ref="AC379:AD379"/>
    <mergeCell ref="AE379:AF379"/>
    <mergeCell ref="AI379:AJ379"/>
    <mergeCell ref="AK379:AL379"/>
    <mergeCell ref="AM379:AN379"/>
    <mergeCell ref="AO379:AP379"/>
    <mergeCell ref="AQ379:AR379"/>
    <mergeCell ref="AS379:AT379"/>
    <mergeCell ref="AU379:AV379"/>
    <mergeCell ref="AW379:AX379"/>
    <mergeCell ref="AY379:AZ379"/>
    <mergeCell ref="BA379:BC379"/>
    <mergeCell ref="C378:D378"/>
    <mergeCell ref="E378:F378"/>
    <mergeCell ref="I378:J378"/>
    <mergeCell ref="K378:L378"/>
    <mergeCell ref="M378:N378"/>
    <mergeCell ref="O378:P378"/>
    <mergeCell ref="Q378:R378"/>
    <mergeCell ref="S378:T378"/>
    <mergeCell ref="U378:V378"/>
    <mergeCell ref="W378:X378"/>
    <mergeCell ref="Y378:Z378"/>
    <mergeCell ref="AA378:AB378"/>
    <mergeCell ref="AC378:AD378"/>
    <mergeCell ref="AE378:AF378"/>
    <mergeCell ref="AI378:AJ378"/>
    <mergeCell ref="AK378:AL378"/>
    <mergeCell ref="AM378:AN378"/>
    <mergeCell ref="BD376:BF376"/>
    <mergeCell ref="C377:D377"/>
    <mergeCell ref="E377:F377"/>
    <mergeCell ref="I377:J377"/>
    <mergeCell ref="K377:L377"/>
    <mergeCell ref="M377:N377"/>
    <mergeCell ref="O377:P377"/>
    <mergeCell ref="Q377:R377"/>
    <mergeCell ref="S377:T377"/>
    <mergeCell ref="U377:V377"/>
    <mergeCell ref="W377:X377"/>
    <mergeCell ref="Y377:Z377"/>
    <mergeCell ref="AA377:AB377"/>
    <mergeCell ref="AC377:AD377"/>
    <mergeCell ref="AE377:AF377"/>
    <mergeCell ref="AI377:AJ377"/>
    <mergeCell ref="AK377:AL377"/>
    <mergeCell ref="AM377:AN377"/>
    <mergeCell ref="AO377:AP377"/>
    <mergeCell ref="AQ377:AR377"/>
    <mergeCell ref="AS377:AT377"/>
    <mergeCell ref="AU377:AV377"/>
    <mergeCell ref="AW377:AX377"/>
    <mergeCell ref="AY377:AZ377"/>
    <mergeCell ref="BA377:BC377"/>
    <mergeCell ref="BD377:BF377"/>
    <mergeCell ref="AO375:AP375"/>
    <mergeCell ref="AQ375:AR375"/>
    <mergeCell ref="AS375:AT375"/>
    <mergeCell ref="AU375:AV375"/>
    <mergeCell ref="AW375:AX375"/>
    <mergeCell ref="AY375:AZ375"/>
    <mergeCell ref="BA375:BC375"/>
    <mergeCell ref="BD375:BF375"/>
    <mergeCell ref="C376:D376"/>
    <mergeCell ref="E376:F376"/>
    <mergeCell ref="I376:J376"/>
    <mergeCell ref="K376:L376"/>
    <mergeCell ref="M376:N376"/>
    <mergeCell ref="O376:P376"/>
    <mergeCell ref="Q376:R376"/>
    <mergeCell ref="S376:T376"/>
    <mergeCell ref="U376:V376"/>
    <mergeCell ref="W376:X376"/>
    <mergeCell ref="Y376:Z376"/>
    <mergeCell ref="AA376:AB376"/>
    <mergeCell ref="AC376:AD376"/>
    <mergeCell ref="AE376:AF376"/>
    <mergeCell ref="AI376:AJ376"/>
    <mergeCell ref="AK376:AL376"/>
    <mergeCell ref="AM376:AN376"/>
    <mergeCell ref="AO376:AP376"/>
    <mergeCell ref="AQ376:AR376"/>
    <mergeCell ref="AS376:AT376"/>
    <mergeCell ref="AU376:AV376"/>
    <mergeCell ref="AW376:AX376"/>
    <mergeCell ref="AY376:AZ376"/>
    <mergeCell ref="BA376:BC376"/>
    <mergeCell ref="C375:D375"/>
    <mergeCell ref="E375:F375"/>
    <mergeCell ref="I375:J375"/>
    <mergeCell ref="K375:L375"/>
    <mergeCell ref="M375:N375"/>
    <mergeCell ref="O375:P375"/>
    <mergeCell ref="Q375:R375"/>
    <mergeCell ref="S375:T375"/>
    <mergeCell ref="U375:V375"/>
    <mergeCell ref="W375:X375"/>
    <mergeCell ref="Y375:Z375"/>
    <mergeCell ref="AA375:AB375"/>
    <mergeCell ref="AC375:AD375"/>
    <mergeCell ref="AE375:AF375"/>
    <mergeCell ref="AI375:AJ375"/>
    <mergeCell ref="AK375:AL375"/>
    <mergeCell ref="AM375:AN375"/>
    <mergeCell ref="BD373:BF373"/>
    <mergeCell ref="C374:D374"/>
    <mergeCell ref="E374:F374"/>
    <mergeCell ref="I374:J374"/>
    <mergeCell ref="K374:L374"/>
    <mergeCell ref="M374:N374"/>
    <mergeCell ref="O374:P374"/>
    <mergeCell ref="Q374:R374"/>
    <mergeCell ref="S374:T374"/>
    <mergeCell ref="U374:V374"/>
    <mergeCell ref="W374:X374"/>
    <mergeCell ref="Y374:Z374"/>
    <mergeCell ref="AA374:AB374"/>
    <mergeCell ref="AC374:AD374"/>
    <mergeCell ref="AE374:AF374"/>
    <mergeCell ref="AI374:AJ374"/>
    <mergeCell ref="AK374:AL374"/>
    <mergeCell ref="AM374:AN374"/>
    <mergeCell ref="AO374:AP374"/>
    <mergeCell ref="AQ374:AR374"/>
    <mergeCell ref="AS374:AT374"/>
    <mergeCell ref="AU374:AV374"/>
    <mergeCell ref="AW374:AX374"/>
    <mergeCell ref="AY374:AZ374"/>
    <mergeCell ref="BA374:BC374"/>
    <mergeCell ref="BD374:BF374"/>
    <mergeCell ref="G374:H374"/>
    <mergeCell ref="G375:H375"/>
    <mergeCell ref="AG374:AH374"/>
    <mergeCell ref="AG375:AH375"/>
    <mergeCell ref="AO372:AP372"/>
    <mergeCell ref="AQ372:AR372"/>
    <mergeCell ref="AS372:AT372"/>
    <mergeCell ref="AU372:AV372"/>
    <mergeCell ref="AW372:AX372"/>
    <mergeCell ref="AY372:AZ372"/>
    <mergeCell ref="BA372:BC372"/>
    <mergeCell ref="BD372:BF372"/>
    <mergeCell ref="C373:D373"/>
    <mergeCell ref="E373:F373"/>
    <mergeCell ref="I373:J373"/>
    <mergeCell ref="K373:L373"/>
    <mergeCell ref="M373:N373"/>
    <mergeCell ref="O373:P373"/>
    <mergeCell ref="Q373:R373"/>
    <mergeCell ref="S373:T373"/>
    <mergeCell ref="U373:V373"/>
    <mergeCell ref="W373:X373"/>
    <mergeCell ref="Y373:Z373"/>
    <mergeCell ref="AA373:AB373"/>
    <mergeCell ref="AC373:AD373"/>
    <mergeCell ref="AE373:AF373"/>
    <mergeCell ref="AI373:AJ373"/>
    <mergeCell ref="AK373:AL373"/>
    <mergeCell ref="AM373:AN373"/>
    <mergeCell ref="AO373:AP373"/>
    <mergeCell ref="AQ373:AR373"/>
    <mergeCell ref="AS373:AT373"/>
    <mergeCell ref="AU373:AV373"/>
    <mergeCell ref="AW373:AX373"/>
    <mergeCell ref="AY373:AZ373"/>
    <mergeCell ref="BA373:BC373"/>
    <mergeCell ref="C372:D372"/>
    <mergeCell ref="E372:F372"/>
    <mergeCell ref="I372:J372"/>
    <mergeCell ref="K372:L372"/>
    <mergeCell ref="M372:N372"/>
    <mergeCell ref="O372:P372"/>
    <mergeCell ref="Q372:R372"/>
    <mergeCell ref="S372:T372"/>
    <mergeCell ref="U372:V372"/>
    <mergeCell ref="W372:X372"/>
    <mergeCell ref="Y372:Z372"/>
    <mergeCell ref="AA372:AB372"/>
    <mergeCell ref="AC372:AD372"/>
    <mergeCell ref="AE372:AF372"/>
    <mergeCell ref="AI372:AJ372"/>
    <mergeCell ref="AK372:AL372"/>
    <mergeCell ref="AM372:AN372"/>
    <mergeCell ref="G372:H372"/>
    <mergeCell ref="G373:H373"/>
    <mergeCell ref="AG372:AH372"/>
    <mergeCell ref="AG373:AH373"/>
    <mergeCell ref="BD370:BF370"/>
    <mergeCell ref="C371:D371"/>
    <mergeCell ref="E371:F371"/>
    <mergeCell ref="I371:J371"/>
    <mergeCell ref="K371:L371"/>
    <mergeCell ref="M371:N371"/>
    <mergeCell ref="O371:P371"/>
    <mergeCell ref="Q371:R371"/>
    <mergeCell ref="S371:T371"/>
    <mergeCell ref="U371:V371"/>
    <mergeCell ref="W371:X371"/>
    <mergeCell ref="Y371:Z371"/>
    <mergeCell ref="AA371:AB371"/>
    <mergeCell ref="AC371:AD371"/>
    <mergeCell ref="AE371:AF371"/>
    <mergeCell ref="AI371:AJ371"/>
    <mergeCell ref="AK371:AL371"/>
    <mergeCell ref="AM371:AN371"/>
    <mergeCell ref="AO371:AP371"/>
    <mergeCell ref="AQ371:AR371"/>
    <mergeCell ref="AS371:AT371"/>
    <mergeCell ref="AU371:AV371"/>
    <mergeCell ref="AW371:AX371"/>
    <mergeCell ref="AY371:AZ371"/>
    <mergeCell ref="BA371:BC371"/>
    <mergeCell ref="BD371:BF371"/>
    <mergeCell ref="AO369:AP369"/>
    <mergeCell ref="AQ369:AR369"/>
    <mergeCell ref="AS369:AT369"/>
    <mergeCell ref="AU369:AV369"/>
    <mergeCell ref="AW369:AX369"/>
    <mergeCell ref="AY369:AZ369"/>
    <mergeCell ref="BA369:BC369"/>
    <mergeCell ref="BD369:BF369"/>
    <mergeCell ref="C370:D370"/>
    <mergeCell ref="E370:F370"/>
    <mergeCell ref="I370:J370"/>
    <mergeCell ref="K370:L370"/>
    <mergeCell ref="M370:N370"/>
    <mergeCell ref="O370:P370"/>
    <mergeCell ref="Q370:R370"/>
    <mergeCell ref="S370:T370"/>
    <mergeCell ref="U370:V370"/>
    <mergeCell ref="W370:X370"/>
    <mergeCell ref="Y370:Z370"/>
    <mergeCell ref="AA370:AB370"/>
    <mergeCell ref="AC370:AD370"/>
    <mergeCell ref="AE370:AF370"/>
    <mergeCell ref="AI370:AJ370"/>
    <mergeCell ref="AK370:AL370"/>
    <mergeCell ref="AM370:AN370"/>
    <mergeCell ref="AO370:AP370"/>
    <mergeCell ref="AQ370:AR370"/>
    <mergeCell ref="AS370:AT370"/>
    <mergeCell ref="AU370:AV370"/>
    <mergeCell ref="AW370:AX370"/>
    <mergeCell ref="AY370:AZ370"/>
    <mergeCell ref="BA370:BC370"/>
    <mergeCell ref="C369:D369"/>
    <mergeCell ref="E369:F369"/>
    <mergeCell ref="I369:J369"/>
    <mergeCell ref="K369:L369"/>
    <mergeCell ref="M369:N369"/>
    <mergeCell ref="O369:P369"/>
    <mergeCell ref="Q369:R369"/>
    <mergeCell ref="S369:T369"/>
    <mergeCell ref="U369:V369"/>
    <mergeCell ref="W369:X369"/>
    <mergeCell ref="Y369:Z369"/>
    <mergeCell ref="AA369:AB369"/>
    <mergeCell ref="AC369:AD369"/>
    <mergeCell ref="AE369:AF369"/>
    <mergeCell ref="AI369:AJ369"/>
    <mergeCell ref="AK369:AL369"/>
    <mergeCell ref="AM369:AN369"/>
    <mergeCell ref="BD367:BF367"/>
    <mergeCell ref="C368:D368"/>
    <mergeCell ref="E368:F368"/>
    <mergeCell ref="I368:J368"/>
    <mergeCell ref="K368:L368"/>
    <mergeCell ref="M368:N368"/>
    <mergeCell ref="O368:P368"/>
    <mergeCell ref="Q368:R368"/>
    <mergeCell ref="S368:T368"/>
    <mergeCell ref="U368:V368"/>
    <mergeCell ref="W368:X368"/>
    <mergeCell ref="Y368:Z368"/>
    <mergeCell ref="AA368:AB368"/>
    <mergeCell ref="AC368:AD368"/>
    <mergeCell ref="AE368:AF368"/>
    <mergeCell ref="AI368:AJ368"/>
    <mergeCell ref="AK368:AL368"/>
    <mergeCell ref="AM368:AN368"/>
    <mergeCell ref="AO368:AP368"/>
    <mergeCell ref="AQ368:AR368"/>
    <mergeCell ref="AS368:AT368"/>
    <mergeCell ref="AU368:AV368"/>
    <mergeCell ref="AW368:AX368"/>
    <mergeCell ref="AY368:AZ368"/>
    <mergeCell ref="BA368:BC368"/>
    <mergeCell ref="BD368:BF368"/>
    <mergeCell ref="G369:H369"/>
    <mergeCell ref="AO366:AP366"/>
    <mergeCell ref="AQ366:AR366"/>
    <mergeCell ref="AS366:AT366"/>
    <mergeCell ref="AU366:AV366"/>
    <mergeCell ref="AW366:AX366"/>
    <mergeCell ref="AY366:AZ366"/>
    <mergeCell ref="BA366:BC366"/>
    <mergeCell ref="BD366:BF366"/>
    <mergeCell ref="C367:D367"/>
    <mergeCell ref="E367:F367"/>
    <mergeCell ref="I367:J367"/>
    <mergeCell ref="K367:L367"/>
    <mergeCell ref="M367:N367"/>
    <mergeCell ref="O367:P367"/>
    <mergeCell ref="Q367:R367"/>
    <mergeCell ref="S367:T367"/>
    <mergeCell ref="U367:V367"/>
    <mergeCell ref="W367:X367"/>
    <mergeCell ref="Y367:Z367"/>
    <mergeCell ref="AA367:AB367"/>
    <mergeCell ref="AC367:AD367"/>
    <mergeCell ref="AE367:AF367"/>
    <mergeCell ref="AI367:AJ367"/>
    <mergeCell ref="AK367:AL367"/>
    <mergeCell ref="AM367:AN367"/>
    <mergeCell ref="AO367:AP367"/>
    <mergeCell ref="AQ367:AR367"/>
    <mergeCell ref="AS367:AT367"/>
    <mergeCell ref="AU367:AV367"/>
    <mergeCell ref="AW367:AX367"/>
    <mergeCell ref="AY367:AZ367"/>
    <mergeCell ref="BA367:BC367"/>
    <mergeCell ref="C366:D366"/>
    <mergeCell ref="E366:F366"/>
    <mergeCell ref="I366:J366"/>
    <mergeCell ref="K366:L366"/>
    <mergeCell ref="M366:N366"/>
    <mergeCell ref="O366:P366"/>
    <mergeCell ref="Q366:R366"/>
    <mergeCell ref="S366:T366"/>
    <mergeCell ref="U366:V366"/>
    <mergeCell ref="W366:X366"/>
    <mergeCell ref="Y366:Z366"/>
    <mergeCell ref="AA366:AB366"/>
    <mergeCell ref="AC366:AD366"/>
    <mergeCell ref="AE366:AF366"/>
    <mergeCell ref="AI366:AJ366"/>
    <mergeCell ref="AK366:AL366"/>
    <mergeCell ref="AM366:AN366"/>
    <mergeCell ref="BD364:BF364"/>
    <mergeCell ref="C365:D365"/>
    <mergeCell ref="E365:F365"/>
    <mergeCell ref="I365:J365"/>
    <mergeCell ref="K365:L365"/>
    <mergeCell ref="M365:N365"/>
    <mergeCell ref="O365:P365"/>
    <mergeCell ref="Q365:R365"/>
    <mergeCell ref="S365:T365"/>
    <mergeCell ref="U365:V365"/>
    <mergeCell ref="W365:X365"/>
    <mergeCell ref="Y365:Z365"/>
    <mergeCell ref="AA365:AB365"/>
    <mergeCell ref="AC365:AD365"/>
    <mergeCell ref="AE365:AF365"/>
    <mergeCell ref="AI365:AJ365"/>
    <mergeCell ref="AK365:AL365"/>
    <mergeCell ref="AM365:AN365"/>
    <mergeCell ref="AO365:AP365"/>
    <mergeCell ref="AQ365:AR365"/>
    <mergeCell ref="AS365:AT365"/>
    <mergeCell ref="AU365:AV365"/>
    <mergeCell ref="AW365:AX365"/>
    <mergeCell ref="AY365:AZ365"/>
    <mergeCell ref="BA365:BC365"/>
    <mergeCell ref="BD365:BF365"/>
    <mergeCell ref="AO363:AP363"/>
    <mergeCell ref="AQ363:AR363"/>
    <mergeCell ref="AS363:AT363"/>
    <mergeCell ref="AU363:AV363"/>
    <mergeCell ref="AW363:AX363"/>
    <mergeCell ref="AY363:AZ363"/>
    <mergeCell ref="BA363:BC363"/>
    <mergeCell ref="BD363:BF363"/>
    <mergeCell ref="C364:D364"/>
    <mergeCell ref="E364:F364"/>
    <mergeCell ref="I364:J364"/>
    <mergeCell ref="K364:L364"/>
    <mergeCell ref="M364:N364"/>
    <mergeCell ref="O364:P364"/>
    <mergeCell ref="Q364:R364"/>
    <mergeCell ref="S364:T364"/>
    <mergeCell ref="U364:V364"/>
    <mergeCell ref="W364:X364"/>
    <mergeCell ref="Y364:Z364"/>
    <mergeCell ref="AA364:AB364"/>
    <mergeCell ref="AC364:AD364"/>
    <mergeCell ref="AE364:AF364"/>
    <mergeCell ref="AI364:AJ364"/>
    <mergeCell ref="AK364:AL364"/>
    <mergeCell ref="AM364:AN364"/>
    <mergeCell ref="AO364:AP364"/>
    <mergeCell ref="AQ364:AR364"/>
    <mergeCell ref="AS364:AT364"/>
    <mergeCell ref="AU364:AV364"/>
    <mergeCell ref="AW364:AX364"/>
    <mergeCell ref="AY364:AZ364"/>
    <mergeCell ref="BA364:BC364"/>
    <mergeCell ref="C363:D363"/>
    <mergeCell ref="E363:F363"/>
    <mergeCell ref="I363:J363"/>
    <mergeCell ref="K363:L363"/>
    <mergeCell ref="M363:N363"/>
    <mergeCell ref="O363:P363"/>
    <mergeCell ref="Q363:R363"/>
    <mergeCell ref="S363:T363"/>
    <mergeCell ref="U363:V363"/>
    <mergeCell ref="W363:X363"/>
    <mergeCell ref="Y363:Z363"/>
    <mergeCell ref="AA363:AB363"/>
    <mergeCell ref="AC363:AD363"/>
    <mergeCell ref="AE363:AF363"/>
    <mergeCell ref="AI363:AJ363"/>
    <mergeCell ref="AK363:AL363"/>
    <mergeCell ref="AM363:AN363"/>
    <mergeCell ref="AQ361:AR361"/>
    <mergeCell ref="AS361:AT361"/>
    <mergeCell ref="AU361:AV361"/>
    <mergeCell ref="AW361:AX361"/>
    <mergeCell ref="AY361:AZ361"/>
    <mergeCell ref="BA361:BC361"/>
    <mergeCell ref="BD361:BF361"/>
    <mergeCell ref="C362:D362"/>
    <mergeCell ref="E362:F362"/>
    <mergeCell ref="I362:J362"/>
    <mergeCell ref="K362:L362"/>
    <mergeCell ref="M362:N362"/>
    <mergeCell ref="O362:P362"/>
    <mergeCell ref="Q362:R362"/>
    <mergeCell ref="S362:T362"/>
    <mergeCell ref="U362:V362"/>
    <mergeCell ref="W362:X362"/>
    <mergeCell ref="Y362:Z362"/>
    <mergeCell ref="AA362:AB362"/>
    <mergeCell ref="AC362:AD362"/>
    <mergeCell ref="AE362:AF362"/>
    <mergeCell ref="AI362:AJ362"/>
    <mergeCell ref="AK362:AL362"/>
    <mergeCell ref="AM362:AN362"/>
    <mergeCell ref="AO362:AP362"/>
    <mergeCell ref="AQ362:AR362"/>
    <mergeCell ref="AS362:AT362"/>
    <mergeCell ref="AU362:AV362"/>
    <mergeCell ref="AW362:AX362"/>
    <mergeCell ref="AY362:AZ362"/>
    <mergeCell ref="BA362:BC362"/>
    <mergeCell ref="BD362:BF362"/>
    <mergeCell ref="C4:N4"/>
    <mergeCell ref="P6:AE6"/>
    <mergeCell ref="AI11:AM12"/>
    <mergeCell ref="C361:D361"/>
    <mergeCell ref="E361:F361"/>
    <mergeCell ref="I361:J361"/>
    <mergeCell ref="K361:L361"/>
    <mergeCell ref="M361:N361"/>
    <mergeCell ref="O361:P361"/>
    <mergeCell ref="Q361:R361"/>
    <mergeCell ref="S361:T361"/>
    <mergeCell ref="U361:V361"/>
    <mergeCell ref="W361:X361"/>
    <mergeCell ref="Y361:Z361"/>
    <mergeCell ref="AA361:AB361"/>
    <mergeCell ref="AC361:AD361"/>
    <mergeCell ref="AE361:AF361"/>
    <mergeCell ref="AI361:AJ361"/>
    <mergeCell ref="AK361:AL361"/>
    <mergeCell ref="AM361:AN361"/>
    <mergeCell ref="AO361:AP361"/>
    <mergeCell ref="C214:D214"/>
    <mergeCell ref="E214:F214"/>
    <mergeCell ref="G214:H214"/>
    <mergeCell ref="I214:J214"/>
    <mergeCell ref="K214:L214"/>
    <mergeCell ref="M214:N214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C215:D215"/>
    <mergeCell ref="E215:F215"/>
    <mergeCell ref="G215:H215"/>
    <mergeCell ref="I215:J215"/>
    <mergeCell ref="K215:L215"/>
    <mergeCell ref="M215:N215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C212:D212"/>
    <mergeCell ref="E212:F212"/>
    <mergeCell ref="G212:H212"/>
    <mergeCell ref="I212:J212"/>
    <mergeCell ref="K212:L212"/>
    <mergeCell ref="M212:N212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C213:D213"/>
    <mergeCell ref="E213:F213"/>
    <mergeCell ref="G213:H213"/>
    <mergeCell ref="I213:J213"/>
    <mergeCell ref="K213:L213"/>
    <mergeCell ref="M213:N213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C210:D210"/>
    <mergeCell ref="E210:F210"/>
    <mergeCell ref="G210:H210"/>
    <mergeCell ref="I210:J210"/>
    <mergeCell ref="K210:L210"/>
    <mergeCell ref="M210:N210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C211:D211"/>
    <mergeCell ref="E211:F211"/>
    <mergeCell ref="G211:H211"/>
    <mergeCell ref="I211:J211"/>
    <mergeCell ref="K211:L211"/>
    <mergeCell ref="M211:N211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C208:D208"/>
    <mergeCell ref="E208:F208"/>
    <mergeCell ref="G208:H208"/>
    <mergeCell ref="I208:J208"/>
    <mergeCell ref="K208:L208"/>
    <mergeCell ref="M208:N208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C209:D209"/>
    <mergeCell ref="E209:F209"/>
    <mergeCell ref="G209:H209"/>
    <mergeCell ref="I209:J209"/>
    <mergeCell ref="K209:L209"/>
    <mergeCell ref="M209:N209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C206:D206"/>
    <mergeCell ref="E206:F206"/>
    <mergeCell ref="G206:H206"/>
    <mergeCell ref="I206:J206"/>
    <mergeCell ref="K206:L206"/>
    <mergeCell ref="M206:N206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C207:D207"/>
    <mergeCell ref="E207:F207"/>
    <mergeCell ref="G207:H207"/>
    <mergeCell ref="I207:J207"/>
    <mergeCell ref="K207:L207"/>
    <mergeCell ref="M207:N207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C204:D204"/>
    <mergeCell ref="E204:F204"/>
    <mergeCell ref="G204:H204"/>
    <mergeCell ref="I204:J204"/>
    <mergeCell ref="K204:L204"/>
    <mergeCell ref="M204:N204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C205:D205"/>
    <mergeCell ref="E205:F205"/>
    <mergeCell ref="G205:H205"/>
    <mergeCell ref="I205:J205"/>
    <mergeCell ref="K205:L205"/>
    <mergeCell ref="M205:N205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C202:D202"/>
    <mergeCell ref="E202:F202"/>
    <mergeCell ref="G202:H202"/>
    <mergeCell ref="I202:J202"/>
    <mergeCell ref="K202:L202"/>
    <mergeCell ref="M202:N202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C203:D203"/>
    <mergeCell ref="E203:F203"/>
    <mergeCell ref="G203:H203"/>
    <mergeCell ref="I203:J203"/>
    <mergeCell ref="K203:L203"/>
    <mergeCell ref="M203:N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C200:D200"/>
    <mergeCell ref="E200:F200"/>
    <mergeCell ref="G200:H200"/>
    <mergeCell ref="I200:J200"/>
    <mergeCell ref="K200:L200"/>
    <mergeCell ref="M200:N200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C201:D201"/>
    <mergeCell ref="E201:F201"/>
    <mergeCell ref="G201:H201"/>
    <mergeCell ref="I201:J201"/>
    <mergeCell ref="K201:L201"/>
    <mergeCell ref="M201:N201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C198:D198"/>
    <mergeCell ref="E198:F198"/>
    <mergeCell ref="G198:H198"/>
    <mergeCell ref="I198:J198"/>
    <mergeCell ref="K198:L198"/>
    <mergeCell ref="M198:N198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C199:D199"/>
    <mergeCell ref="E199:F199"/>
    <mergeCell ref="G199:H199"/>
    <mergeCell ref="I199:J199"/>
    <mergeCell ref="K199:L199"/>
    <mergeCell ref="M199:N199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C196:D196"/>
    <mergeCell ref="E196:F196"/>
    <mergeCell ref="G196:H196"/>
    <mergeCell ref="I196:J196"/>
    <mergeCell ref="K196:L196"/>
    <mergeCell ref="M196:N196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C197:D197"/>
    <mergeCell ref="E197:F197"/>
    <mergeCell ref="G197:H197"/>
    <mergeCell ref="I197:J197"/>
    <mergeCell ref="K197:L197"/>
    <mergeCell ref="M197:N197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C194:D194"/>
    <mergeCell ref="E194:F194"/>
    <mergeCell ref="G194:H194"/>
    <mergeCell ref="I194:J194"/>
    <mergeCell ref="K194:L194"/>
    <mergeCell ref="M194:N194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C195:D195"/>
    <mergeCell ref="E195:F195"/>
    <mergeCell ref="G195:H195"/>
    <mergeCell ref="I195:J195"/>
    <mergeCell ref="K195:L195"/>
    <mergeCell ref="M195:N195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C192:D192"/>
    <mergeCell ref="E192:F192"/>
    <mergeCell ref="G192:H192"/>
    <mergeCell ref="I192:J192"/>
    <mergeCell ref="K192:L192"/>
    <mergeCell ref="M192:N192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C193:D193"/>
    <mergeCell ref="E193:F193"/>
    <mergeCell ref="G193:H193"/>
    <mergeCell ref="I193:J193"/>
    <mergeCell ref="K193:L193"/>
    <mergeCell ref="M193:N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C190:D190"/>
    <mergeCell ref="E190:F190"/>
    <mergeCell ref="G190:H190"/>
    <mergeCell ref="I190:J190"/>
    <mergeCell ref="K190:L190"/>
    <mergeCell ref="M190:N190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C191:D191"/>
    <mergeCell ref="E191:F191"/>
    <mergeCell ref="G191:H191"/>
    <mergeCell ref="I191:J191"/>
    <mergeCell ref="K191:L191"/>
    <mergeCell ref="M191:N191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C188:D188"/>
    <mergeCell ref="E188:F188"/>
    <mergeCell ref="G188:H188"/>
    <mergeCell ref="I188:J188"/>
    <mergeCell ref="K188:L188"/>
    <mergeCell ref="M188:N188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C189:D189"/>
    <mergeCell ref="E189:F189"/>
    <mergeCell ref="G189:H189"/>
    <mergeCell ref="I189:J189"/>
    <mergeCell ref="K189:L189"/>
    <mergeCell ref="M189:N189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C186:D186"/>
    <mergeCell ref="E186:F186"/>
    <mergeCell ref="G186:H186"/>
    <mergeCell ref="I186:J186"/>
    <mergeCell ref="K186:L186"/>
    <mergeCell ref="M186:N186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C187:D187"/>
    <mergeCell ref="E187:F187"/>
    <mergeCell ref="G187:H187"/>
    <mergeCell ref="I187:J187"/>
    <mergeCell ref="K187:L187"/>
    <mergeCell ref="M187:N187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C184:D184"/>
    <mergeCell ref="E184:F184"/>
    <mergeCell ref="G184:H184"/>
    <mergeCell ref="I184:J184"/>
    <mergeCell ref="K184:L184"/>
    <mergeCell ref="M184:N184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C185:D185"/>
    <mergeCell ref="E185:F185"/>
    <mergeCell ref="G185:H185"/>
    <mergeCell ref="I185:J185"/>
    <mergeCell ref="K185:L185"/>
    <mergeCell ref="M185:N185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C182:D182"/>
    <mergeCell ref="E182:F182"/>
    <mergeCell ref="G182:H182"/>
    <mergeCell ref="I182:J182"/>
    <mergeCell ref="K182:L182"/>
    <mergeCell ref="M182:N182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C183:D183"/>
    <mergeCell ref="E183:F183"/>
    <mergeCell ref="G183:H183"/>
    <mergeCell ref="I183:J183"/>
    <mergeCell ref="K183:L183"/>
    <mergeCell ref="M183:N183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C180:D180"/>
    <mergeCell ref="E180:F180"/>
    <mergeCell ref="G180:H180"/>
    <mergeCell ref="I180:J180"/>
    <mergeCell ref="K180:L180"/>
    <mergeCell ref="M180:N180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C181:D181"/>
    <mergeCell ref="E181:F181"/>
    <mergeCell ref="G181:H181"/>
    <mergeCell ref="I181:J181"/>
    <mergeCell ref="K181:L181"/>
    <mergeCell ref="M181:N181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C178:D178"/>
    <mergeCell ref="E178:F178"/>
    <mergeCell ref="G178:H178"/>
    <mergeCell ref="I178:J178"/>
    <mergeCell ref="K178:L178"/>
    <mergeCell ref="M178:N178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C179:D179"/>
    <mergeCell ref="E179:F179"/>
    <mergeCell ref="G179:H179"/>
    <mergeCell ref="I179:J179"/>
    <mergeCell ref="K179:L179"/>
    <mergeCell ref="M179:N179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C176:D176"/>
    <mergeCell ref="E176:F176"/>
    <mergeCell ref="G176:H176"/>
    <mergeCell ref="I176:J176"/>
    <mergeCell ref="K176:L176"/>
    <mergeCell ref="M176:N176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C177:D177"/>
    <mergeCell ref="E177:F177"/>
    <mergeCell ref="G177:H177"/>
    <mergeCell ref="I177:J177"/>
    <mergeCell ref="K177:L177"/>
    <mergeCell ref="M177:N177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C174:D174"/>
    <mergeCell ref="E174:F174"/>
    <mergeCell ref="G174:H174"/>
    <mergeCell ref="I174:J174"/>
    <mergeCell ref="K174:L174"/>
    <mergeCell ref="M174:N174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C175:D175"/>
    <mergeCell ref="E175:F175"/>
    <mergeCell ref="G175:H175"/>
    <mergeCell ref="I175:J175"/>
    <mergeCell ref="K175:L175"/>
    <mergeCell ref="M175:N175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C172:D172"/>
    <mergeCell ref="E172:F172"/>
    <mergeCell ref="G172:H172"/>
    <mergeCell ref="I172:J172"/>
    <mergeCell ref="K172:L172"/>
    <mergeCell ref="M172:N172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C173:D173"/>
    <mergeCell ref="E173:F173"/>
    <mergeCell ref="G173:H173"/>
    <mergeCell ref="I173:J173"/>
    <mergeCell ref="K173:L173"/>
    <mergeCell ref="M173:N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C170:D170"/>
    <mergeCell ref="E170:F170"/>
    <mergeCell ref="G170:H170"/>
    <mergeCell ref="I170:J170"/>
    <mergeCell ref="K170:L170"/>
    <mergeCell ref="M170:N170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C171:D171"/>
    <mergeCell ref="E171:F171"/>
    <mergeCell ref="G171:H171"/>
    <mergeCell ref="I171:J171"/>
    <mergeCell ref="K171:L171"/>
    <mergeCell ref="M171:N171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C168:D168"/>
    <mergeCell ref="E168:F168"/>
    <mergeCell ref="G168:H168"/>
    <mergeCell ref="I168:J168"/>
    <mergeCell ref="K168:L168"/>
    <mergeCell ref="M168:N168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C169:D169"/>
    <mergeCell ref="E169:F169"/>
    <mergeCell ref="G169:H169"/>
    <mergeCell ref="I169:J169"/>
    <mergeCell ref="K169:L169"/>
    <mergeCell ref="M169:N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C166:D166"/>
    <mergeCell ref="E166:F166"/>
    <mergeCell ref="G166:H166"/>
    <mergeCell ref="I166:J166"/>
    <mergeCell ref="K166:L166"/>
    <mergeCell ref="M166:N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C167:D167"/>
    <mergeCell ref="E167:F167"/>
    <mergeCell ref="G167:H167"/>
    <mergeCell ref="I167:J167"/>
    <mergeCell ref="K167:L167"/>
    <mergeCell ref="M167:N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C164:D164"/>
    <mergeCell ref="E164:F164"/>
    <mergeCell ref="G164:H164"/>
    <mergeCell ref="I164:J164"/>
    <mergeCell ref="K164:L164"/>
    <mergeCell ref="M164:N164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C165:D165"/>
    <mergeCell ref="E165:F165"/>
    <mergeCell ref="G165:H165"/>
    <mergeCell ref="I165:J165"/>
    <mergeCell ref="K165:L165"/>
    <mergeCell ref="M165:N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C162:D162"/>
    <mergeCell ref="E162:F162"/>
    <mergeCell ref="G162:H162"/>
    <mergeCell ref="I162:J162"/>
    <mergeCell ref="K162:L162"/>
    <mergeCell ref="M162:N162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C163:D163"/>
    <mergeCell ref="E163:F163"/>
    <mergeCell ref="G163:H163"/>
    <mergeCell ref="I163:J163"/>
    <mergeCell ref="K163:L163"/>
    <mergeCell ref="M163:N163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C160:D160"/>
    <mergeCell ref="E160:F160"/>
    <mergeCell ref="G160:H160"/>
    <mergeCell ref="I160:J160"/>
    <mergeCell ref="K160:L160"/>
    <mergeCell ref="M160:N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C161:D161"/>
    <mergeCell ref="E161:F161"/>
    <mergeCell ref="G161:H161"/>
    <mergeCell ref="I161:J161"/>
    <mergeCell ref="K161:L161"/>
    <mergeCell ref="M161:N161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C158:D158"/>
    <mergeCell ref="E158:F158"/>
    <mergeCell ref="G158:H158"/>
    <mergeCell ref="I158:J158"/>
    <mergeCell ref="K158:L158"/>
    <mergeCell ref="M158:N158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C159:D159"/>
    <mergeCell ref="E159:F159"/>
    <mergeCell ref="G159:H159"/>
    <mergeCell ref="I159:J159"/>
    <mergeCell ref="K159:L159"/>
    <mergeCell ref="M159:N159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C156:D156"/>
    <mergeCell ref="E156:F156"/>
    <mergeCell ref="G156:H156"/>
    <mergeCell ref="I156:J156"/>
    <mergeCell ref="K156:L156"/>
    <mergeCell ref="M156:N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C157:D157"/>
    <mergeCell ref="E157:F157"/>
    <mergeCell ref="G157:H157"/>
    <mergeCell ref="I157:J157"/>
    <mergeCell ref="K157:L157"/>
    <mergeCell ref="M157:N157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C154:D154"/>
    <mergeCell ref="E154:F154"/>
    <mergeCell ref="G154:H154"/>
    <mergeCell ref="I154:J154"/>
    <mergeCell ref="K154:L154"/>
    <mergeCell ref="M154:N154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C155:D155"/>
    <mergeCell ref="E155:F155"/>
    <mergeCell ref="G155:H155"/>
    <mergeCell ref="I155:J155"/>
    <mergeCell ref="K155:L155"/>
    <mergeCell ref="M155:N155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C152:D152"/>
    <mergeCell ref="E152:F152"/>
    <mergeCell ref="G152:H152"/>
    <mergeCell ref="I152:J152"/>
    <mergeCell ref="K152:L152"/>
    <mergeCell ref="M152:N152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C153:D153"/>
    <mergeCell ref="E153:F153"/>
    <mergeCell ref="G153:H153"/>
    <mergeCell ref="I153:J153"/>
    <mergeCell ref="K153:L153"/>
    <mergeCell ref="M153:N153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C150:D150"/>
    <mergeCell ref="E150:F150"/>
    <mergeCell ref="G150:H150"/>
    <mergeCell ref="I150:J150"/>
    <mergeCell ref="K150:L150"/>
    <mergeCell ref="M150:N150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C151:D151"/>
    <mergeCell ref="E151:F151"/>
    <mergeCell ref="G151:H151"/>
    <mergeCell ref="I151:J151"/>
    <mergeCell ref="K151:L151"/>
    <mergeCell ref="M151:N151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C148:D148"/>
    <mergeCell ref="E148:F148"/>
    <mergeCell ref="G148:H148"/>
    <mergeCell ref="I148:J148"/>
    <mergeCell ref="K148:L148"/>
    <mergeCell ref="M148:N148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C149:D149"/>
    <mergeCell ref="E149:F149"/>
    <mergeCell ref="G149:H149"/>
    <mergeCell ref="I149:J149"/>
    <mergeCell ref="K149:L149"/>
    <mergeCell ref="M149:N149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C146:D146"/>
    <mergeCell ref="E146:F146"/>
    <mergeCell ref="G146:H146"/>
    <mergeCell ref="I146:J146"/>
    <mergeCell ref="K146:L146"/>
    <mergeCell ref="M146:N146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C147:D147"/>
    <mergeCell ref="E147:F147"/>
    <mergeCell ref="G147:H147"/>
    <mergeCell ref="I147:J147"/>
    <mergeCell ref="K147:L147"/>
    <mergeCell ref="M147:N147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C144:D144"/>
    <mergeCell ref="E144:F144"/>
    <mergeCell ref="G144:H144"/>
    <mergeCell ref="I144:J144"/>
    <mergeCell ref="K144:L144"/>
    <mergeCell ref="M144:N144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C145:D145"/>
    <mergeCell ref="E145:F145"/>
    <mergeCell ref="G145:H145"/>
    <mergeCell ref="I145:J145"/>
    <mergeCell ref="K145:L145"/>
    <mergeCell ref="M145:N145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C142:D142"/>
    <mergeCell ref="E142:F142"/>
    <mergeCell ref="G142:H142"/>
    <mergeCell ref="I142:J142"/>
    <mergeCell ref="K142:L142"/>
    <mergeCell ref="M142:N142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C143:D143"/>
    <mergeCell ref="E143:F143"/>
    <mergeCell ref="G143:H143"/>
    <mergeCell ref="I143:J143"/>
    <mergeCell ref="K143:L143"/>
    <mergeCell ref="M143:N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C140:D140"/>
    <mergeCell ref="E140:F140"/>
    <mergeCell ref="G140:H140"/>
    <mergeCell ref="I140:J140"/>
    <mergeCell ref="K140:L140"/>
    <mergeCell ref="M140:N140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C141:D141"/>
    <mergeCell ref="E141:F141"/>
    <mergeCell ref="G141:H141"/>
    <mergeCell ref="I141:J141"/>
    <mergeCell ref="K141:L141"/>
    <mergeCell ref="M141:N141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C138:D138"/>
    <mergeCell ref="E138:F138"/>
    <mergeCell ref="G138:H138"/>
    <mergeCell ref="I138:J138"/>
    <mergeCell ref="K138:L138"/>
    <mergeCell ref="M138:N138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C139:D139"/>
    <mergeCell ref="E139:F139"/>
    <mergeCell ref="G139:H139"/>
    <mergeCell ref="I139:J139"/>
    <mergeCell ref="K139:L139"/>
    <mergeCell ref="M139:N139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C136:D136"/>
    <mergeCell ref="E136:F136"/>
    <mergeCell ref="G136:H136"/>
    <mergeCell ref="I136:J136"/>
    <mergeCell ref="K136:L136"/>
    <mergeCell ref="M136:N136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C137:D137"/>
    <mergeCell ref="E137:F137"/>
    <mergeCell ref="G137:H137"/>
    <mergeCell ref="I137:J137"/>
    <mergeCell ref="K137:L137"/>
    <mergeCell ref="M137:N137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C134:D134"/>
    <mergeCell ref="E134:F134"/>
    <mergeCell ref="G134:H134"/>
    <mergeCell ref="I134:J134"/>
    <mergeCell ref="K134:L134"/>
    <mergeCell ref="M134:N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C135:D135"/>
    <mergeCell ref="E135:F135"/>
    <mergeCell ref="G135:H135"/>
    <mergeCell ref="I135:J135"/>
    <mergeCell ref="K135:L135"/>
    <mergeCell ref="M135:N135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C132:D132"/>
    <mergeCell ref="E132:F132"/>
    <mergeCell ref="G132:H132"/>
    <mergeCell ref="I132:J132"/>
    <mergeCell ref="K132:L132"/>
    <mergeCell ref="M132:N132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C133:D133"/>
    <mergeCell ref="E133:F133"/>
    <mergeCell ref="G133:H133"/>
    <mergeCell ref="I133:J133"/>
    <mergeCell ref="K133:L133"/>
    <mergeCell ref="M133:N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C130:D130"/>
    <mergeCell ref="E130:F130"/>
    <mergeCell ref="G130:H130"/>
    <mergeCell ref="I130:J130"/>
    <mergeCell ref="K130:L130"/>
    <mergeCell ref="M130:N130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C131:D131"/>
    <mergeCell ref="E131:F131"/>
    <mergeCell ref="G131:H131"/>
    <mergeCell ref="I131:J131"/>
    <mergeCell ref="K131:L131"/>
    <mergeCell ref="M131:N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C128:D128"/>
    <mergeCell ref="E128:F128"/>
    <mergeCell ref="G128:H128"/>
    <mergeCell ref="I128:J128"/>
    <mergeCell ref="K128:L128"/>
    <mergeCell ref="M128:N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C129:D129"/>
    <mergeCell ref="E129:F129"/>
    <mergeCell ref="G129:H129"/>
    <mergeCell ref="I129:J129"/>
    <mergeCell ref="K129:L129"/>
    <mergeCell ref="M129:N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C126:D126"/>
    <mergeCell ref="E126:F126"/>
    <mergeCell ref="G126:H126"/>
    <mergeCell ref="I126:J126"/>
    <mergeCell ref="K126:L126"/>
    <mergeCell ref="M126:N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C127:D127"/>
    <mergeCell ref="E127:F127"/>
    <mergeCell ref="G127:H127"/>
    <mergeCell ref="I127:J127"/>
    <mergeCell ref="K127:L127"/>
    <mergeCell ref="M127:N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C124:D124"/>
    <mergeCell ref="E124:F124"/>
    <mergeCell ref="G124:H124"/>
    <mergeCell ref="I124:J124"/>
    <mergeCell ref="K124:L124"/>
    <mergeCell ref="M124:N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C125:D125"/>
    <mergeCell ref="E125:F125"/>
    <mergeCell ref="G125:H125"/>
    <mergeCell ref="I125:J125"/>
    <mergeCell ref="K125:L125"/>
    <mergeCell ref="M125:N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C122:D122"/>
    <mergeCell ref="E122:F122"/>
    <mergeCell ref="G122:H122"/>
    <mergeCell ref="I122:J122"/>
    <mergeCell ref="K122:L122"/>
    <mergeCell ref="M122:N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C123:D123"/>
    <mergeCell ref="E123:F123"/>
    <mergeCell ref="G123:H123"/>
    <mergeCell ref="I123:J123"/>
    <mergeCell ref="K123:L123"/>
    <mergeCell ref="M123:N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C120:D120"/>
    <mergeCell ref="E120:F120"/>
    <mergeCell ref="G120:H120"/>
    <mergeCell ref="I120:J120"/>
    <mergeCell ref="K120:L120"/>
    <mergeCell ref="M120:N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C121:D121"/>
    <mergeCell ref="E121:F121"/>
    <mergeCell ref="G121:H121"/>
    <mergeCell ref="I121:J121"/>
    <mergeCell ref="K121:L121"/>
    <mergeCell ref="M121:N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C118:D118"/>
    <mergeCell ref="E118:F118"/>
    <mergeCell ref="G118:H118"/>
    <mergeCell ref="I118:J118"/>
    <mergeCell ref="K118:L118"/>
    <mergeCell ref="M118:N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C119:D119"/>
    <mergeCell ref="E119:F119"/>
    <mergeCell ref="G119:H119"/>
    <mergeCell ref="I119:J119"/>
    <mergeCell ref="K119:L119"/>
    <mergeCell ref="M119:N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C116:D116"/>
    <mergeCell ref="E116:F116"/>
    <mergeCell ref="G116:H116"/>
    <mergeCell ref="I116:J116"/>
    <mergeCell ref="K116:L116"/>
    <mergeCell ref="M116:N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C117:D117"/>
    <mergeCell ref="E117:F117"/>
    <mergeCell ref="G117:H117"/>
    <mergeCell ref="I117:J117"/>
    <mergeCell ref="K117:L117"/>
    <mergeCell ref="M117:N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C114:D114"/>
    <mergeCell ref="E114:F114"/>
    <mergeCell ref="G114:H114"/>
    <mergeCell ref="I114:J114"/>
    <mergeCell ref="K114:L114"/>
    <mergeCell ref="M114:N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C115:D115"/>
    <mergeCell ref="E115:F115"/>
    <mergeCell ref="G115:H115"/>
    <mergeCell ref="I115:J115"/>
    <mergeCell ref="K115:L115"/>
    <mergeCell ref="M115:N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C112:D112"/>
    <mergeCell ref="E112:F112"/>
    <mergeCell ref="G112:H112"/>
    <mergeCell ref="I112:J112"/>
    <mergeCell ref="K112:L112"/>
    <mergeCell ref="M112:N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C113:D113"/>
    <mergeCell ref="E113:F113"/>
    <mergeCell ref="G113:H113"/>
    <mergeCell ref="I113:J113"/>
    <mergeCell ref="K113:L113"/>
    <mergeCell ref="M113:N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C110:D110"/>
    <mergeCell ref="E110:F110"/>
    <mergeCell ref="G110:H110"/>
    <mergeCell ref="I110:J110"/>
    <mergeCell ref="K110:L110"/>
    <mergeCell ref="M110:N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C111:D111"/>
    <mergeCell ref="E111:F111"/>
    <mergeCell ref="G111:H111"/>
    <mergeCell ref="I111:J111"/>
    <mergeCell ref="K111:L111"/>
    <mergeCell ref="M111:N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C108:D108"/>
    <mergeCell ref="E108:F108"/>
    <mergeCell ref="G108:H108"/>
    <mergeCell ref="I108:J108"/>
    <mergeCell ref="K108:L108"/>
    <mergeCell ref="M108:N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C109:D109"/>
    <mergeCell ref="E109:F109"/>
    <mergeCell ref="G109:H109"/>
    <mergeCell ref="I109:J109"/>
    <mergeCell ref="K109:L109"/>
    <mergeCell ref="M109:N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C107:D107"/>
    <mergeCell ref="E107:F107"/>
    <mergeCell ref="G107:H107"/>
    <mergeCell ref="I107:J107"/>
    <mergeCell ref="K107:L107"/>
    <mergeCell ref="M107:N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C102:D102"/>
    <mergeCell ref="E102:F102"/>
    <mergeCell ref="G102:H102"/>
    <mergeCell ref="I102:J102"/>
    <mergeCell ref="K102:L102"/>
    <mergeCell ref="M102:N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C103:D103"/>
    <mergeCell ref="E103:F103"/>
    <mergeCell ref="G103:H103"/>
    <mergeCell ref="I103:J103"/>
    <mergeCell ref="K103:L103"/>
    <mergeCell ref="M103:N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C100:D100"/>
    <mergeCell ref="E100:F100"/>
    <mergeCell ref="G100:H100"/>
    <mergeCell ref="I100:J100"/>
    <mergeCell ref="K100:L100"/>
    <mergeCell ref="M100:N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C101:D101"/>
    <mergeCell ref="E101:F101"/>
    <mergeCell ref="G101:H101"/>
    <mergeCell ref="I101:J101"/>
    <mergeCell ref="K101:L101"/>
    <mergeCell ref="M101:N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V98:W98"/>
    <mergeCell ref="X98:Y98"/>
    <mergeCell ref="Z98:AA98"/>
    <mergeCell ref="AB98:AC98"/>
    <mergeCell ref="AD98:AE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AB99:AC99"/>
    <mergeCell ref="AD99:AE99"/>
    <mergeCell ref="C96:D96"/>
    <mergeCell ref="E96:F96"/>
    <mergeCell ref="G96:H96"/>
    <mergeCell ref="I96:J96"/>
    <mergeCell ref="K96:L96"/>
    <mergeCell ref="M96:N96"/>
    <mergeCell ref="P96:Q96"/>
    <mergeCell ref="R96:S96"/>
    <mergeCell ref="T96:U96"/>
    <mergeCell ref="V96:W96"/>
    <mergeCell ref="X96:Y96"/>
    <mergeCell ref="Z96:AA96"/>
    <mergeCell ref="AB96:AC96"/>
    <mergeCell ref="AD96:AE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AB97:AC97"/>
    <mergeCell ref="AD97:AE97"/>
    <mergeCell ref="C94:D94"/>
    <mergeCell ref="E94:F94"/>
    <mergeCell ref="G94:H94"/>
    <mergeCell ref="I94:J94"/>
    <mergeCell ref="K94:L94"/>
    <mergeCell ref="M94:N94"/>
    <mergeCell ref="P94:Q94"/>
    <mergeCell ref="R94:S94"/>
    <mergeCell ref="T94:U94"/>
    <mergeCell ref="V94:W94"/>
    <mergeCell ref="X94:Y94"/>
    <mergeCell ref="Z94:AA94"/>
    <mergeCell ref="AB94:AC94"/>
    <mergeCell ref="AD94:AE94"/>
    <mergeCell ref="C95:D95"/>
    <mergeCell ref="E95:F95"/>
    <mergeCell ref="G95:H95"/>
    <mergeCell ref="I95:J95"/>
    <mergeCell ref="K95:L95"/>
    <mergeCell ref="M95:N95"/>
    <mergeCell ref="P95:Q95"/>
    <mergeCell ref="R95:S95"/>
    <mergeCell ref="T95:U95"/>
    <mergeCell ref="V95:W95"/>
    <mergeCell ref="X95:Y95"/>
    <mergeCell ref="Z95:AA95"/>
    <mergeCell ref="AB95:AC95"/>
    <mergeCell ref="AD95:AE95"/>
    <mergeCell ref="C92:D92"/>
    <mergeCell ref="E92:F92"/>
    <mergeCell ref="G92:H92"/>
    <mergeCell ref="I92:J92"/>
    <mergeCell ref="K92:L92"/>
    <mergeCell ref="M92:N92"/>
    <mergeCell ref="P92:Q92"/>
    <mergeCell ref="R92:S92"/>
    <mergeCell ref="T92:U92"/>
    <mergeCell ref="V92:W92"/>
    <mergeCell ref="X92:Y92"/>
    <mergeCell ref="Z92:AA92"/>
    <mergeCell ref="AB92:AC92"/>
    <mergeCell ref="AD92:AE92"/>
    <mergeCell ref="C93:D93"/>
    <mergeCell ref="E93:F93"/>
    <mergeCell ref="G93:H93"/>
    <mergeCell ref="I93:J93"/>
    <mergeCell ref="K93:L93"/>
    <mergeCell ref="M93:N93"/>
    <mergeCell ref="P93:Q93"/>
    <mergeCell ref="R93:S93"/>
    <mergeCell ref="T93:U93"/>
    <mergeCell ref="V93:W93"/>
    <mergeCell ref="X93:Y93"/>
    <mergeCell ref="Z93:AA93"/>
    <mergeCell ref="AB93:AC93"/>
    <mergeCell ref="AD93:AE93"/>
    <mergeCell ref="C90:D90"/>
    <mergeCell ref="E90:F90"/>
    <mergeCell ref="G90:H90"/>
    <mergeCell ref="I90:J90"/>
    <mergeCell ref="K90:L90"/>
    <mergeCell ref="M90:N90"/>
    <mergeCell ref="P90:Q90"/>
    <mergeCell ref="R90:S90"/>
    <mergeCell ref="T90:U90"/>
    <mergeCell ref="V90:W90"/>
    <mergeCell ref="X90:Y90"/>
    <mergeCell ref="Z90:AA90"/>
    <mergeCell ref="AB90:AC90"/>
    <mergeCell ref="AD90:AE90"/>
    <mergeCell ref="C91:D91"/>
    <mergeCell ref="E91:F91"/>
    <mergeCell ref="G91:H91"/>
    <mergeCell ref="I91:J91"/>
    <mergeCell ref="K91:L91"/>
    <mergeCell ref="M91:N91"/>
    <mergeCell ref="P91:Q91"/>
    <mergeCell ref="R91:S91"/>
    <mergeCell ref="T91:U91"/>
    <mergeCell ref="V91:W91"/>
    <mergeCell ref="X91:Y91"/>
    <mergeCell ref="Z91:AA91"/>
    <mergeCell ref="AB91:AC91"/>
    <mergeCell ref="AD91:AE91"/>
    <mergeCell ref="C88:D88"/>
    <mergeCell ref="E88:F88"/>
    <mergeCell ref="G88:H88"/>
    <mergeCell ref="I88:J88"/>
    <mergeCell ref="K88:L88"/>
    <mergeCell ref="M88:N88"/>
    <mergeCell ref="P88:Q88"/>
    <mergeCell ref="R88:S88"/>
    <mergeCell ref="T88:U88"/>
    <mergeCell ref="V88:W88"/>
    <mergeCell ref="X88:Y88"/>
    <mergeCell ref="Z88:AA88"/>
    <mergeCell ref="AB88:AC88"/>
    <mergeCell ref="AD88:AE88"/>
    <mergeCell ref="C89:D89"/>
    <mergeCell ref="E89:F89"/>
    <mergeCell ref="G89:H89"/>
    <mergeCell ref="I89:J89"/>
    <mergeCell ref="K89:L89"/>
    <mergeCell ref="M89:N89"/>
    <mergeCell ref="P89:Q89"/>
    <mergeCell ref="R89:S89"/>
    <mergeCell ref="T89:U89"/>
    <mergeCell ref="V89:W89"/>
    <mergeCell ref="X89:Y89"/>
    <mergeCell ref="Z89:AA89"/>
    <mergeCell ref="AB89:AC89"/>
    <mergeCell ref="AD89:AE89"/>
    <mergeCell ref="C86:D86"/>
    <mergeCell ref="E86:F86"/>
    <mergeCell ref="G86:H86"/>
    <mergeCell ref="I86:J86"/>
    <mergeCell ref="K86:L86"/>
    <mergeCell ref="M86:N86"/>
    <mergeCell ref="P86:Q86"/>
    <mergeCell ref="R86:S86"/>
    <mergeCell ref="T86:U86"/>
    <mergeCell ref="V86:W86"/>
    <mergeCell ref="X86:Y86"/>
    <mergeCell ref="Z86:AA86"/>
    <mergeCell ref="AB86:AC86"/>
    <mergeCell ref="AD86:AE86"/>
    <mergeCell ref="C87:D87"/>
    <mergeCell ref="E87:F87"/>
    <mergeCell ref="G87:H87"/>
    <mergeCell ref="I87:J87"/>
    <mergeCell ref="K87:L87"/>
    <mergeCell ref="M87:N87"/>
    <mergeCell ref="P87:Q87"/>
    <mergeCell ref="R87:S87"/>
    <mergeCell ref="T87:U87"/>
    <mergeCell ref="V87:W87"/>
    <mergeCell ref="X87:Y87"/>
    <mergeCell ref="Z87:AA87"/>
    <mergeCell ref="AB87:AC87"/>
    <mergeCell ref="AD87:AE87"/>
    <mergeCell ref="C84:D84"/>
    <mergeCell ref="E84:F84"/>
    <mergeCell ref="G84:H84"/>
    <mergeCell ref="I84:J84"/>
    <mergeCell ref="K84:L84"/>
    <mergeCell ref="M84:N84"/>
    <mergeCell ref="P84:Q84"/>
    <mergeCell ref="R84:S84"/>
    <mergeCell ref="T84:U84"/>
    <mergeCell ref="V84:W84"/>
    <mergeCell ref="X84:Y84"/>
    <mergeCell ref="Z84:AA84"/>
    <mergeCell ref="AB84:AC84"/>
    <mergeCell ref="AD84:AE84"/>
    <mergeCell ref="C85:D85"/>
    <mergeCell ref="E85:F85"/>
    <mergeCell ref="G85:H85"/>
    <mergeCell ref="I85:J85"/>
    <mergeCell ref="K85:L85"/>
    <mergeCell ref="M85:N85"/>
    <mergeCell ref="P85:Q85"/>
    <mergeCell ref="R85:S85"/>
    <mergeCell ref="T85:U85"/>
    <mergeCell ref="V85:W85"/>
    <mergeCell ref="X85:Y85"/>
    <mergeCell ref="Z85:AA85"/>
    <mergeCell ref="AB85:AC85"/>
    <mergeCell ref="AD85:AE85"/>
    <mergeCell ref="C82:D82"/>
    <mergeCell ref="E82:F82"/>
    <mergeCell ref="G82:H82"/>
    <mergeCell ref="I82:J82"/>
    <mergeCell ref="K82:L82"/>
    <mergeCell ref="M82:N82"/>
    <mergeCell ref="P82:Q82"/>
    <mergeCell ref="R82:S82"/>
    <mergeCell ref="T82:U82"/>
    <mergeCell ref="V82:W82"/>
    <mergeCell ref="X82:Y82"/>
    <mergeCell ref="Z82:AA82"/>
    <mergeCell ref="AB82:AC82"/>
    <mergeCell ref="AD82:AE82"/>
    <mergeCell ref="C83:D83"/>
    <mergeCell ref="E83:F83"/>
    <mergeCell ref="G83:H83"/>
    <mergeCell ref="I83:J83"/>
    <mergeCell ref="K83:L83"/>
    <mergeCell ref="M83:N83"/>
    <mergeCell ref="P83:Q83"/>
    <mergeCell ref="R83:S83"/>
    <mergeCell ref="T83:U83"/>
    <mergeCell ref="V83:W83"/>
    <mergeCell ref="X83:Y83"/>
    <mergeCell ref="Z83:AA83"/>
    <mergeCell ref="AB83:AC83"/>
    <mergeCell ref="AD83:AE83"/>
    <mergeCell ref="C80:D80"/>
    <mergeCell ref="E80:F80"/>
    <mergeCell ref="G80:H80"/>
    <mergeCell ref="I80:J80"/>
    <mergeCell ref="K80:L80"/>
    <mergeCell ref="M80:N80"/>
    <mergeCell ref="P80:Q80"/>
    <mergeCell ref="R80:S80"/>
    <mergeCell ref="T80:U80"/>
    <mergeCell ref="V80:W80"/>
    <mergeCell ref="X80:Y80"/>
    <mergeCell ref="Z80:AA80"/>
    <mergeCell ref="AB80:AC80"/>
    <mergeCell ref="AD80:AE80"/>
    <mergeCell ref="C81:D81"/>
    <mergeCell ref="E81:F81"/>
    <mergeCell ref="G81:H81"/>
    <mergeCell ref="I81:J81"/>
    <mergeCell ref="K81:L81"/>
    <mergeCell ref="M81:N81"/>
    <mergeCell ref="P81:Q81"/>
    <mergeCell ref="R81:S81"/>
    <mergeCell ref="T81:U81"/>
    <mergeCell ref="V81:W81"/>
    <mergeCell ref="X81:Y81"/>
    <mergeCell ref="Z81:AA81"/>
    <mergeCell ref="AB81:AC81"/>
    <mergeCell ref="AD81:AE81"/>
    <mergeCell ref="C78:D78"/>
    <mergeCell ref="E78:F78"/>
    <mergeCell ref="G78:H78"/>
    <mergeCell ref="I78:J78"/>
    <mergeCell ref="K78:L78"/>
    <mergeCell ref="M78:N78"/>
    <mergeCell ref="P78:Q78"/>
    <mergeCell ref="R78:S78"/>
    <mergeCell ref="T78:U78"/>
    <mergeCell ref="V78:W78"/>
    <mergeCell ref="X78:Y78"/>
    <mergeCell ref="Z78:AA78"/>
    <mergeCell ref="AB78:AC78"/>
    <mergeCell ref="AD78:AE78"/>
    <mergeCell ref="C79:D79"/>
    <mergeCell ref="E79:F79"/>
    <mergeCell ref="G79:H79"/>
    <mergeCell ref="I79:J79"/>
    <mergeCell ref="K79:L79"/>
    <mergeCell ref="M79:N79"/>
    <mergeCell ref="P79:Q79"/>
    <mergeCell ref="R79:S79"/>
    <mergeCell ref="T79:U79"/>
    <mergeCell ref="V79:W79"/>
    <mergeCell ref="X79:Y79"/>
    <mergeCell ref="Z79:AA79"/>
    <mergeCell ref="AB79:AC79"/>
    <mergeCell ref="AD79:AE79"/>
    <mergeCell ref="C76:D76"/>
    <mergeCell ref="E76:F76"/>
    <mergeCell ref="G76:H76"/>
    <mergeCell ref="I76:J76"/>
    <mergeCell ref="K76:L76"/>
    <mergeCell ref="M76:N76"/>
    <mergeCell ref="P76:Q76"/>
    <mergeCell ref="R76:S76"/>
    <mergeCell ref="T76:U76"/>
    <mergeCell ref="V76:W76"/>
    <mergeCell ref="X76:Y76"/>
    <mergeCell ref="Z76:AA76"/>
    <mergeCell ref="AB76:AC76"/>
    <mergeCell ref="AD76:AE76"/>
    <mergeCell ref="C77:D77"/>
    <mergeCell ref="E77:F77"/>
    <mergeCell ref="G77:H77"/>
    <mergeCell ref="I77:J77"/>
    <mergeCell ref="K77:L77"/>
    <mergeCell ref="M77:N77"/>
    <mergeCell ref="P77:Q77"/>
    <mergeCell ref="R77:S77"/>
    <mergeCell ref="T77:U77"/>
    <mergeCell ref="V77:W77"/>
    <mergeCell ref="X77:Y77"/>
    <mergeCell ref="Z77:AA77"/>
    <mergeCell ref="AB77:AC77"/>
    <mergeCell ref="AD77:AE77"/>
    <mergeCell ref="C74:D74"/>
    <mergeCell ref="E74:F74"/>
    <mergeCell ref="G74:H74"/>
    <mergeCell ref="I74:J74"/>
    <mergeCell ref="K74:L74"/>
    <mergeCell ref="M74:N74"/>
    <mergeCell ref="P74:Q74"/>
    <mergeCell ref="R74:S74"/>
    <mergeCell ref="T74:U74"/>
    <mergeCell ref="V74:W74"/>
    <mergeCell ref="X74:Y74"/>
    <mergeCell ref="Z74:AA74"/>
    <mergeCell ref="AB74:AC74"/>
    <mergeCell ref="AD74:AE74"/>
    <mergeCell ref="C75:D75"/>
    <mergeCell ref="E75:F75"/>
    <mergeCell ref="G75:H75"/>
    <mergeCell ref="I75:J75"/>
    <mergeCell ref="K75:L75"/>
    <mergeCell ref="M75:N75"/>
    <mergeCell ref="P75:Q75"/>
    <mergeCell ref="R75:S75"/>
    <mergeCell ref="T75:U75"/>
    <mergeCell ref="V75:W75"/>
    <mergeCell ref="X75:Y75"/>
    <mergeCell ref="Z75:AA75"/>
    <mergeCell ref="AB75:AC75"/>
    <mergeCell ref="AD75:AE75"/>
    <mergeCell ref="C72:D72"/>
    <mergeCell ref="E72:F72"/>
    <mergeCell ref="G72:H72"/>
    <mergeCell ref="I72:J72"/>
    <mergeCell ref="K72:L72"/>
    <mergeCell ref="M72:N72"/>
    <mergeCell ref="P72:Q72"/>
    <mergeCell ref="R72:S72"/>
    <mergeCell ref="T72:U72"/>
    <mergeCell ref="V72:W72"/>
    <mergeCell ref="X72:Y72"/>
    <mergeCell ref="Z72:AA72"/>
    <mergeCell ref="AB72:AC72"/>
    <mergeCell ref="AD72:AE72"/>
    <mergeCell ref="C73:D73"/>
    <mergeCell ref="E73:F73"/>
    <mergeCell ref="G73:H73"/>
    <mergeCell ref="I73:J73"/>
    <mergeCell ref="K73:L73"/>
    <mergeCell ref="M73:N73"/>
    <mergeCell ref="P73:Q73"/>
    <mergeCell ref="R73:S73"/>
    <mergeCell ref="T73:U73"/>
    <mergeCell ref="V73:W73"/>
    <mergeCell ref="X73:Y73"/>
    <mergeCell ref="Z73:AA73"/>
    <mergeCell ref="AB73:AC73"/>
    <mergeCell ref="AD73:AE73"/>
    <mergeCell ref="C70:D70"/>
    <mergeCell ref="E70:F70"/>
    <mergeCell ref="G70:H70"/>
    <mergeCell ref="I70:J70"/>
    <mergeCell ref="K70:L70"/>
    <mergeCell ref="M70:N70"/>
    <mergeCell ref="P70:Q70"/>
    <mergeCell ref="R70:S70"/>
    <mergeCell ref="T70:U70"/>
    <mergeCell ref="V70:W70"/>
    <mergeCell ref="X70:Y70"/>
    <mergeCell ref="Z70:AA70"/>
    <mergeCell ref="AB70:AC70"/>
    <mergeCell ref="AD70:AE70"/>
    <mergeCell ref="C71:D71"/>
    <mergeCell ref="E71:F71"/>
    <mergeCell ref="G71:H71"/>
    <mergeCell ref="I71:J71"/>
    <mergeCell ref="K71:L71"/>
    <mergeCell ref="M71:N71"/>
    <mergeCell ref="P71:Q71"/>
    <mergeCell ref="R71:S71"/>
    <mergeCell ref="T71:U71"/>
    <mergeCell ref="V71:W71"/>
    <mergeCell ref="X71:Y71"/>
    <mergeCell ref="Z71:AA71"/>
    <mergeCell ref="AB71:AC71"/>
    <mergeCell ref="AD71:AE71"/>
    <mergeCell ref="C68:D68"/>
    <mergeCell ref="E68:F68"/>
    <mergeCell ref="G68:H68"/>
    <mergeCell ref="I68:J68"/>
    <mergeCell ref="K68:L68"/>
    <mergeCell ref="M68:N68"/>
    <mergeCell ref="P68:Q68"/>
    <mergeCell ref="R68:S68"/>
    <mergeCell ref="T68:U68"/>
    <mergeCell ref="V68:W68"/>
    <mergeCell ref="X68:Y68"/>
    <mergeCell ref="Z68:AA68"/>
    <mergeCell ref="AB68:AC68"/>
    <mergeCell ref="AD68:AE68"/>
    <mergeCell ref="C69:D69"/>
    <mergeCell ref="E69:F69"/>
    <mergeCell ref="G69:H69"/>
    <mergeCell ref="I69:J69"/>
    <mergeCell ref="K69:L69"/>
    <mergeCell ref="M69:N69"/>
    <mergeCell ref="P69:Q69"/>
    <mergeCell ref="R69:S69"/>
    <mergeCell ref="T69:U69"/>
    <mergeCell ref="V69:W69"/>
    <mergeCell ref="X69:Y69"/>
    <mergeCell ref="Z69:AA69"/>
    <mergeCell ref="AB69:AC69"/>
    <mergeCell ref="AD69:AE69"/>
    <mergeCell ref="C66:D66"/>
    <mergeCell ref="E66:F66"/>
    <mergeCell ref="G66:H66"/>
    <mergeCell ref="I66:J66"/>
    <mergeCell ref="K66:L66"/>
    <mergeCell ref="M66:N66"/>
    <mergeCell ref="P66:Q66"/>
    <mergeCell ref="R66:S66"/>
    <mergeCell ref="T66:U66"/>
    <mergeCell ref="V66:W66"/>
    <mergeCell ref="X66:Y66"/>
    <mergeCell ref="Z66:AA66"/>
    <mergeCell ref="AB66:AC66"/>
    <mergeCell ref="AD66:AE66"/>
    <mergeCell ref="C67:D67"/>
    <mergeCell ref="E67:F67"/>
    <mergeCell ref="G67:H67"/>
    <mergeCell ref="I67:J67"/>
    <mergeCell ref="K67:L67"/>
    <mergeCell ref="M67:N67"/>
    <mergeCell ref="P67:Q67"/>
    <mergeCell ref="R67:S67"/>
    <mergeCell ref="T67:U67"/>
    <mergeCell ref="V67:W67"/>
    <mergeCell ref="X67:Y67"/>
    <mergeCell ref="Z67:AA67"/>
    <mergeCell ref="AB67:AC67"/>
    <mergeCell ref="AD67:AE67"/>
    <mergeCell ref="C64:D64"/>
    <mergeCell ref="E64:F64"/>
    <mergeCell ref="G64:H64"/>
    <mergeCell ref="I64:J64"/>
    <mergeCell ref="K64:L64"/>
    <mergeCell ref="M64:N64"/>
    <mergeCell ref="P64:Q64"/>
    <mergeCell ref="R64:S64"/>
    <mergeCell ref="T64:U64"/>
    <mergeCell ref="V64:W64"/>
    <mergeCell ref="X64:Y64"/>
    <mergeCell ref="Z64:AA64"/>
    <mergeCell ref="AB64:AC64"/>
    <mergeCell ref="AD64:AE64"/>
    <mergeCell ref="C65:D65"/>
    <mergeCell ref="E65:F65"/>
    <mergeCell ref="G65:H65"/>
    <mergeCell ref="I65:J65"/>
    <mergeCell ref="K65:L65"/>
    <mergeCell ref="M65:N65"/>
    <mergeCell ref="P65:Q65"/>
    <mergeCell ref="R65:S65"/>
    <mergeCell ref="T65:U65"/>
    <mergeCell ref="V65:W65"/>
    <mergeCell ref="X65:Y65"/>
    <mergeCell ref="Z65:AA65"/>
    <mergeCell ref="AB65:AC65"/>
    <mergeCell ref="AD65:AE65"/>
    <mergeCell ref="C62:D62"/>
    <mergeCell ref="E62:F62"/>
    <mergeCell ref="G62:H62"/>
    <mergeCell ref="I62:J62"/>
    <mergeCell ref="K62:L62"/>
    <mergeCell ref="M62:N62"/>
    <mergeCell ref="P62:Q62"/>
    <mergeCell ref="R62:S62"/>
    <mergeCell ref="T62:U62"/>
    <mergeCell ref="V62:W62"/>
    <mergeCell ref="X62:Y62"/>
    <mergeCell ref="Z62:AA62"/>
    <mergeCell ref="AB62:AC62"/>
    <mergeCell ref="AD62:AE62"/>
    <mergeCell ref="C63:D63"/>
    <mergeCell ref="E63:F63"/>
    <mergeCell ref="G63:H63"/>
    <mergeCell ref="I63:J63"/>
    <mergeCell ref="K63:L63"/>
    <mergeCell ref="M63:N63"/>
    <mergeCell ref="P63:Q63"/>
    <mergeCell ref="R63:S63"/>
    <mergeCell ref="T63:U63"/>
    <mergeCell ref="V63:W63"/>
    <mergeCell ref="X63:Y63"/>
    <mergeCell ref="Z63:AA63"/>
    <mergeCell ref="AB63:AC63"/>
    <mergeCell ref="AD63:AE63"/>
    <mergeCell ref="C60:D60"/>
    <mergeCell ref="E60:F60"/>
    <mergeCell ref="G60:H60"/>
    <mergeCell ref="I60:J60"/>
    <mergeCell ref="K60:L60"/>
    <mergeCell ref="M60:N60"/>
    <mergeCell ref="P60:Q60"/>
    <mergeCell ref="R60:S60"/>
    <mergeCell ref="T60:U60"/>
    <mergeCell ref="V60:W60"/>
    <mergeCell ref="X60:Y60"/>
    <mergeCell ref="Z60:AA60"/>
    <mergeCell ref="AB60:AC60"/>
    <mergeCell ref="AD60:AE60"/>
    <mergeCell ref="C61:D61"/>
    <mergeCell ref="E61:F61"/>
    <mergeCell ref="G61:H61"/>
    <mergeCell ref="I61:J61"/>
    <mergeCell ref="K61:L61"/>
    <mergeCell ref="M61:N61"/>
    <mergeCell ref="P61:Q61"/>
    <mergeCell ref="R61:S61"/>
    <mergeCell ref="T61:U61"/>
    <mergeCell ref="V61:W61"/>
    <mergeCell ref="X61:Y61"/>
    <mergeCell ref="Z61:AA61"/>
    <mergeCell ref="AB61:AC61"/>
    <mergeCell ref="AD61:AE61"/>
    <mergeCell ref="C58:D58"/>
    <mergeCell ref="E58:F58"/>
    <mergeCell ref="G58:H58"/>
    <mergeCell ref="I58:J58"/>
    <mergeCell ref="K58:L58"/>
    <mergeCell ref="M58:N58"/>
    <mergeCell ref="P58:Q58"/>
    <mergeCell ref="R58:S58"/>
    <mergeCell ref="T58:U58"/>
    <mergeCell ref="V58:W58"/>
    <mergeCell ref="X58:Y58"/>
    <mergeCell ref="Z58:AA58"/>
    <mergeCell ref="AB58:AC58"/>
    <mergeCell ref="AD58:AE58"/>
    <mergeCell ref="C59:D59"/>
    <mergeCell ref="E59:F59"/>
    <mergeCell ref="G59:H59"/>
    <mergeCell ref="I59:J59"/>
    <mergeCell ref="K59:L59"/>
    <mergeCell ref="M59:N59"/>
    <mergeCell ref="P59:Q59"/>
    <mergeCell ref="R59:S59"/>
    <mergeCell ref="T59:U59"/>
    <mergeCell ref="V59:W59"/>
    <mergeCell ref="X59:Y59"/>
    <mergeCell ref="Z59:AA59"/>
    <mergeCell ref="AB59:AC59"/>
    <mergeCell ref="AD59:AE59"/>
    <mergeCell ref="J9:J10"/>
    <mergeCell ref="C56:D56"/>
    <mergeCell ref="E56:F56"/>
    <mergeCell ref="G56:H56"/>
    <mergeCell ref="I56:J56"/>
    <mergeCell ref="K56:L56"/>
    <mergeCell ref="M56:N56"/>
    <mergeCell ref="P56:Q56"/>
    <mergeCell ref="R56:S56"/>
    <mergeCell ref="T56:U56"/>
    <mergeCell ref="V56:W56"/>
    <mergeCell ref="X56:Y56"/>
    <mergeCell ref="Z56:AA56"/>
    <mergeCell ref="AB56:AC56"/>
    <mergeCell ref="AD56:AE56"/>
    <mergeCell ref="C57:D57"/>
    <mergeCell ref="E57:F57"/>
    <mergeCell ref="G57:H57"/>
    <mergeCell ref="I57:J57"/>
    <mergeCell ref="K57:L57"/>
    <mergeCell ref="M57:N57"/>
    <mergeCell ref="P57:Q57"/>
    <mergeCell ref="R57:S57"/>
    <mergeCell ref="T57:U57"/>
    <mergeCell ref="V57:W57"/>
    <mergeCell ref="BD359:BF359"/>
    <mergeCell ref="C360:D360"/>
    <mergeCell ref="E360:F360"/>
    <mergeCell ref="I360:J360"/>
    <mergeCell ref="K360:L360"/>
    <mergeCell ref="M360:N360"/>
    <mergeCell ref="O360:P360"/>
    <mergeCell ref="Q360:R360"/>
    <mergeCell ref="S360:T360"/>
    <mergeCell ref="U360:V360"/>
    <mergeCell ref="W360:X360"/>
    <mergeCell ref="Y360:Z360"/>
    <mergeCell ref="AA360:AB360"/>
    <mergeCell ref="AC360:AD360"/>
    <mergeCell ref="AE360:AF360"/>
    <mergeCell ref="AI360:AJ360"/>
    <mergeCell ref="AK360:AL360"/>
    <mergeCell ref="AM360:AN360"/>
    <mergeCell ref="AO360:AP360"/>
    <mergeCell ref="AQ360:AR360"/>
    <mergeCell ref="AS360:AT360"/>
    <mergeCell ref="AU360:AV360"/>
    <mergeCell ref="AW360:AX360"/>
    <mergeCell ref="AY360:AZ360"/>
    <mergeCell ref="BA360:BC360"/>
    <mergeCell ref="BD360:BF360"/>
    <mergeCell ref="AO358:AP358"/>
    <mergeCell ref="AQ358:AR358"/>
    <mergeCell ref="AS358:AT358"/>
    <mergeCell ref="AU358:AV358"/>
    <mergeCell ref="AW358:AX358"/>
    <mergeCell ref="AY358:AZ358"/>
    <mergeCell ref="BA358:BC358"/>
    <mergeCell ref="BD358:BF358"/>
    <mergeCell ref="C359:D359"/>
    <mergeCell ref="E359:F359"/>
    <mergeCell ref="I359:J359"/>
    <mergeCell ref="K359:L359"/>
    <mergeCell ref="M359:N359"/>
    <mergeCell ref="O359:P359"/>
    <mergeCell ref="Q359:R359"/>
    <mergeCell ref="S359:T359"/>
    <mergeCell ref="U359:V359"/>
    <mergeCell ref="W359:X359"/>
    <mergeCell ref="Y359:Z359"/>
    <mergeCell ref="AA359:AB359"/>
    <mergeCell ref="AC359:AD359"/>
    <mergeCell ref="AE359:AF359"/>
    <mergeCell ref="AI359:AJ359"/>
    <mergeCell ref="AK359:AL359"/>
    <mergeCell ref="AM359:AN359"/>
    <mergeCell ref="AO359:AP359"/>
    <mergeCell ref="AQ359:AR359"/>
    <mergeCell ref="AS359:AT359"/>
    <mergeCell ref="AU359:AV359"/>
    <mergeCell ref="AW359:AX359"/>
    <mergeCell ref="AY359:AZ359"/>
    <mergeCell ref="BA359:BC359"/>
    <mergeCell ref="C358:D358"/>
    <mergeCell ref="E358:F358"/>
    <mergeCell ref="I358:J358"/>
    <mergeCell ref="K358:L358"/>
    <mergeCell ref="M358:N358"/>
    <mergeCell ref="O358:P358"/>
    <mergeCell ref="Q358:R358"/>
    <mergeCell ref="S358:T358"/>
    <mergeCell ref="U358:V358"/>
    <mergeCell ref="W358:X358"/>
    <mergeCell ref="Y358:Z358"/>
    <mergeCell ref="AA358:AB358"/>
    <mergeCell ref="AC358:AD358"/>
    <mergeCell ref="AE358:AF358"/>
    <mergeCell ref="AI358:AJ358"/>
    <mergeCell ref="AK358:AL358"/>
    <mergeCell ref="AM358:AN358"/>
    <mergeCell ref="AG358:AH358"/>
    <mergeCell ref="AG359:AH359"/>
    <mergeCell ref="BD356:BF356"/>
    <mergeCell ref="C357:D357"/>
    <mergeCell ref="E357:F357"/>
    <mergeCell ref="I357:J357"/>
    <mergeCell ref="K357:L357"/>
    <mergeCell ref="M357:N357"/>
    <mergeCell ref="O357:P357"/>
    <mergeCell ref="Q357:R357"/>
    <mergeCell ref="S357:T357"/>
    <mergeCell ref="U357:V357"/>
    <mergeCell ref="W357:X357"/>
    <mergeCell ref="Y357:Z357"/>
    <mergeCell ref="AA357:AB357"/>
    <mergeCell ref="AC357:AD357"/>
    <mergeCell ref="AE357:AF357"/>
    <mergeCell ref="AI357:AJ357"/>
    <mergeCell ref="AK357:AL357"/>
    <mergeCell ref="AM357:AN357"/>
    <mergeCell ref="AO357:AP357"/>
    <mergeCell ref="AQ357:AR357"/>
    <mergeCell ref="AS357:AT357"/>
    <mergeCell ref="AU357:AV357"/>
    <mergeCell ref="AW357:AX357"/>
    <mergeCell ref="AY357:AZ357"/>
    <mergeCell ref="BA357:BC357"/>
    <mergeCell ref="BD357:BF357"/>
    <mergeCell ref="AO355:AP355"/>
    <mergeCell ref="AQ355:AR355"/>
    <mergeCell ref="AS355:AT355"/>
    <mergeCell ref="AU355:AV355"/>
    <mergeCell ref="AW355:AX355"/>
    <mergeCell ref="AY355:AZ355"/>
    <mergeCell ref="BA355:BC355"/>
    <mergeCell ref="BD355:BF355"/>
    <mergeCell ref="AO356:AP356"/>
    <mergeCell ref="AQ356:AR356"/>
    <mergeCell ref="AS356:AT356"/>
    <mergeCell ref="AU356:AV356"/>
    <mergeCell ref="AW356:AX356"/>
    <mergeCell ref="AY356:AZ356"/>
    <mergeCell ref="BA356:BC356"/>
    <mergeCell ref="C356:D356"/>
    <mergeCell ref="E356:F356"/>
    <mergeCell ref="I356:J356"/>
    <mergeCell ref="K356:L356"/>
    <mergeCell ref="M356:N356"/>
    <mergeCell ref="O356:P356"/>
    <mergeCell ref="Q356:R356"/>
    <mergeCell ref="S356:T356"/>
    <mergeCell ref="U356:V356"/>
    <mergeCell ref="W356:X356"/>
    <mergeCell ref="Y356:Z356"/>
    <mergeCell ref="AA356:AB356"/>
    <mergeCell ref="AC356:AD356"/>
    <mergeCell ref="AE356:AF356"/>
    <mergeCell ref="AI356:AJ356"/>
    <mergeCell ref="AK356:AL356"/>
    <mergeCell ref="AM356:AN356"/>
    <mergeCell ref="AG355:AH355"/>
    <mergeCell ref="AG356:AH356"/>
    <mergeCell ref="AG357:AH357"/>
    <mergeCell ref="BD354:BF354"/>
    <mergeCell ref="C355:D355"/>
    <mergeCell ref="E355:F355"/>
    <mergeCell ref="I355:J355"/>
    <mergeCell ref="K355:L355"/>
    <mergeCell ref="M355:N355"/>
    <mergeCell ref="O355:P355"/>
    <mergeCell ref="Q355:R355"/>
    <mergeCell ref="S355:T355"/>
    <mergeCell ref="U355:V355"/>
    <mergeCell ref="W355:X355"/>
    <mergeCell ref="Y355:Z355"/>
    <mergeCell ref="AA355:AB355"/>
    <mergeCell ref="AC355:AD355"/>
    <mergeCell ref="AE355:AF355"/>
    <mergeCell ref="AI355:AJ355"/>
    <mergeCell ref="AK355:AL355"/>
    <mergeCell ref="AM355:AN355"/>
    <mergeCell ref="AO353:AP353"/>
    <mergeCell ref="AQ353:AR353"/>
    <mergeCell ref="AS353:AT353"/>
    <mergeCell ref="AU353:AV353"/>
    <mergeCell ref="AW353:AX353"/>
    <mergeCell ref="AY353:AZ353"/>
    <mergeCell ref="BA353:BC353"/>
    <mergeCell ref="BD353:BF353"/>
    <mergeCell ref="C354:D354"/>
    <mergeCell ref="E354:F354"/>
    <mergeCell ref="I354:J354"/>
    <mergeCell ref="K354:L354"/>
    <mergeCell ref="M354:N354"/>
    <mergeCell ref="O354:P354"/>
    <mergeCell ref="Q354:R354"/>
    <mergeCell ref="S354:T354"/>
    <mergeCell ref="U354:V354"/>
    <mergeCell ref="W354:X354"/>
    <mergeCell ref="Y354:Z354"/>
    <mergeCell ref="AA354:AB354"/>
    <mergeCell ref="AC354:AD354"/>
    <mergeCell ref="AE354:AF354"/>
    <mergeCell ref="AI354:AJ354"/>
    <mergeCell ref="AK354:AL354"/>
    <mergeCell ref="AM354:AN354"/>
    <mergeCell ref="AO354:AP354"/>
    <mergeCell ref="AQ354:AR354"/>
    <mergeCell ref="AS354:AT354"/>
    <mergeCell ref="AU354:AV354"/>
    <mergeCell ref="AW354:AX354"/>
    <mergeCell ref="AY354:AZ354"/>
    <mergeCell ref="BA354:BC354"/>
    <mergeCell ref="C353:D353"/>
    <mergeCell ref="E353:F353"/>
    <mergeCell ref="I353:J353"/>
    <mergeCell ref="K353:L353"/>
    <mergeCell ref="M353:N353"/>
    <mergeCell ref="O353:P353"/>
    <mergeCell ref="Q353:R353"/>
    <mergeCell ref="S353:T353"/>
    <mergeCell ref="U353:V353"/>
    <mergeCell ref="W353:X353"/>
    <mergeCell ref="Y353:Z353"/>
    <mergeCell ref="AA353:AB353"/>
    <mergeCell ref="AC353:AD353"/>
    <mergeCell ref="AE353:AF353"/>
    <mergeCell ref="AI353:AJ353"/>
    <mergeCell ref="AK353:AL353"/>
    <mergeCell ref="AM353:AN353"/>
    <mergeCell ref="BD351:BF351"/>
    <mergeCell ref="C352:D352"/>
    <mergeCell ref="E352:F352"/>
    <mergeCell ref="I352:J352"/>
    <mergeCell ref="K352:L352"/>
    <mergeCell ref="M352:N352"/>
    <mergeCell ref="O352:P352"/>
    <mergeCell ref="Q352:R352"/>
    <mergeCell ref="S352:T352"/>
    <mergeCell ref="U352:V352"/>
    <mergeCell ref="W352:X352"/>
    <mergeCell ref="Y352:Z352"/>
    <mergeCell ref="AA352:AB352"/>
    <mergeCell ref="AC352:AD352"/>
    <mergeCell ref="AE352:AF352"/>
    <mergeCell ref="AI352:AJ352"/>
    <mergeCell ref="AK352:AL352"/>
    <mergeCell ref="AM352:AN352"/>
    <mergeCell ref="AO352:AP352"/>
    <mergeCell ref="AQ352:AR352"/>
    <mergeCell ref="AS352:AT352"/>
    <mergeCell ref="AU352:AV352"/>
    <mergeCell ref="AW352:AX352"/>
    <mergeCell ref="AY352:AZ352"/>
    <mergeCell ref="BA352:BC352"/>
    <mergeCell ref="BD352:BF352"/>
    <mergeCell ref="AO350:AP350"/>
    <mergeCell ref="AQ350:AR350"/>
    <mergeCell ref="AS350:AT350"/>
    <mergeCell ref="AU350:AV350"/>
    <mergeCell ref="AW350:AX350"/>
    <mergeCell ref="AY350:AZ350"/>
    <mergeCell ref="BA350:BC350"/>
    <mergeCell ref="BD350:BF350"/>
    <mergeCell ref="C351:D351"/>
    <mergeCell ref="E351:F351"/>
    <mergeCell ref="I351:J351"/>
    <mergeCell ref="K351:L351"/>
    <mergeCell ref="M351:N351"/>
    <mergeCell ref="O351:P351"/>
    <mergeCell ref="Q351:R351"/>
    <mergeCell ref="S351:T351"/>
    <mergeCell ref="U351:V351"/>
    <mergeCell ref="W351:X351"/>
    <mergeCell ref="Y351:Z351"/>
    <mergeCell ref="AA351:AB351"/>
    <mergeCell ref="AC351:AD351"/>
    <mergeCell ref="AE351:AF351"/>
    <mergeCell ref="AI351:AJ351"/>
    <mergeCell ref="AK351:AL351"/>
    <mergeCell ref="AM351:AN351"/>
    <mergeCell ref="AO351:AP351"/>
    <mergeCell ref="AQ351:AR351"/>
    <mergeCell ref="AS351:AT351"/>
    <mergeCell ref="AU351:AV351"/>
    <mergeCell ref="AW351:AX351"/>
    <mergeCell ref="AY351:AZ351"/>
    <mergeCell ref="BA351:BC351"/>
    <mergeCell ref="C350:D350"/>
    <mergeCell ref="E350:F350"/>
    <mergeCell ref="I350:J350"/>
    <mergeCell ref="K350:L350"/>
    <mergeCell ref="M350:N350"/>
    <mergeCell ref="O350:P350"/>
    <mergeCell ref="Q350:R350"/>
    <mergeCell ref="S350:T350"/>
    <mergeCell ref="U350:V350"/>
    <mergeCell ref="W350:X350"/>
    <mergeCell ref="Y350:Z350"/>
    <mergeCell ref="AA350:AB350"/>
    <mergeCell ref="AC350:AD350"/>
    <mergeCell ref="AE350:AF350"/>
    <mergeCell ref="AI350:AJ350"/>
    <mergeCell ref="AK350:AL350"/>
    <mergeCell ref="AM350:AN350"/>
    <mergeCell ref="BD348:BF348"/>
    <mergeCell ref="C349:D349"/>
    <mergeCell ref="E349:F349"/>
    <mergeCell ref="I349:J349"/>
    <mergeCell ref="K349:L349"/>
    <mergeCell ref="M349:N349"/>
    <mergeCell ref="O349:P349"/>
    <mergeCell ref="Q349:R349"/>
    <mergeCell ref="S349:T349"/>
    <mergeCell ref="U349:V349"/>
    <mergeCell ref="W349:X349"/>
    <mergeCell ref="Y349:Z349"/>
    <mergeCell ref="AA349:AB349"/>
    <mergeCell ref="AC349:AD349"/>
    <mergeCell ref="AE349:AF349"/>
    <mergeCell ref="AI349:AJ349"/>
    <mergeCell ref="AK349:AL349"/>
    <mergeCell ref="AM349:AN349"/>
    <mergeCell ref="AO349:AP349"/>
    <mergeCell ref="AQ349:AR349"/>
    <mergeCell ref="AS349:AT349"/>
    <mergeCell ref="AU349:AV349"/>
    <mergeCell ref="AW349:AX349"/>
    <mergeCell ref="AY349:AZ349"/>
    <mergeCell ref="BA349:BC349"/>
    <mergeCell ref="BD349:BF349"/>
    <mergeCell ref="AO347:AP347"/>
    <mergeCell ref="AQ347:AR347"/>
    <mergeCell ref="AS347:AT347"/>
    <mergeCell ref="AU347:AV347"/>
    <mergeCell ref="AW347:AX347"/>
    <mergeCell ref="AY347:AZ347"/>
    <mergeCell ref="BA347:BC347"/>
    <mergeCell ref="BD347:BF347"/>
    <mergeCell ref="C348:D348"/>
    <mergeCell ref="E348:F348"/>
    <mergeCell ref="I348:J348"/>
    <mergeCell ref="K348:L348"/>
    <mergeCell ref="M348:N348"/>
    <mergeCell ref="O348:P348"/>
    <mergeCell ref="Q348:R348"/>
    <mergeCell ref="S348:T348"/>
    <mergeCell ref="U348:V348"/>
    <mergeCell ref="W348:X348"/>
    <mergeCell ref="Y348:Z348"/>
    <mergeCell ref="AA348:AB348"/>
    <mergeCell ref="AC348:AD348"/>
    <mergeCell ref="AE348:AF348"/>
    <mergeCell ref="AI348:AJ348"/>
    <mergeCell ref="AK348:AL348"/>
    <mergeCell ref="AM348:AN348"/>
    <mergeCell ref="AO348:AP348"/>
    <mergeCell ref="AQ348:AR348"/>
    <mergeCell ref="AS348:AT348"/>
    <mergeCell ref="AU348:AV348"/>
    <mergeCell ref="AW348:AX348"/>
    <mergeCell ref="AY348:AZ348"/>
    <mergeCell ref="BA348:BC348"/>
    <mergeCell ref="C347:D347"/>
    <mergeCell ref="E347:F347"/>
    <mergeCell ref="I347:J347"/>
    <mergeCell ref="K347:L347"/>
    <mergeCell ref="M347:N347"/>
    <mergeCell ref="O347:P347"/>
    <mergeCell ref="Q347:R347"/>
    <mergeCell ref="S347:T347"/>
    <mergeCell ref="U347:V347"/>
    <mergeCell ref="W347:X347"/>
    <mergeCell ref="Y347:Z347"/>
    <mergeCell ref="AA347:AB347"/>
    <mergeCell ref="AC347:AD347"/>
    <mergeCell ref="AE347:AF347"/>
    <mergeCell ref="AI347:AJ347"/>
    <mergeCell ref="AK347:AL347"/>
    <mergeCell ref="AM347:AN347"/>
    <mergeCell ref="BD345:BF345"/>
    <mergeCell ref="C346:D346"/>
    <mergeCell ref="E346:F346"/>
    <mergeCell ref="I346:J346"/>
    <mergeCell ref="K346:L346"/>
    <mergeCell ref="M346:N346"/>
    <mergeCell ref="O346:P346"/>
    <mergeCell ref="Q346:R346"/>
    <mergeCell ref="S346:T346"/>
    <mergeCell ref="U346:V346"/>
    <mergeCell ref="W346:X346"/>
    <mergeCell ref="Y346:Z346"/>
    <mergeCell ref="AA346:AB346"/>
    <mergeCell ref="AC346:AD346"/>
    <mergeCell ref="AE346:AF346"/>
    <mergeCell ref="AI346:AJ346"/>
    <mergeCell ref="AK346:AL346"/>
    <mergeCell ref="AM346:AN346"/>
    <mergeCell ref="AO346:AP346"/>
    <mergeCell ref="AQ346:AR346"/>
    <mergeCell ref="AS346:AT346"/>
    <mergeCell ref="AU346:AV346"/>
    <mergeCell ref="AW346:AX346"/>
    <mergeCell ref="AY346:AZ346"/>
    <mergeCell ref="BA346:BC346"/>
    <mergeCell ref="BD346:BF346"/>
    <mergeCell ref="AO344:AP344"/>
    <mergeCell ref="AQ344:AR344"/>
    <mergeCell ref="AS344:AT344"/>
    <mergeCell ref="AU344:AV344"/>
    <mergeCell ref="AW344:AX344"/>
    <mergeCell ref="AY344:AZ344"/>
    <mergeCell ref="BA344:BC344"/>
    <mergeCell ref="BD344:BF344"/>
    <mergeCell ref="C345:D345"/>
    <mergeCell ref="E345:F345"/>
    <mergeCell ref="I345:J345"/>
    <mergeCell ref="K345:L345"/>
    <mergeCell ref="M345:N345"/>
    <mergeCell ref="O345:P345"/>
    <mergeCell ref="Q345:R345"/>
    <mergeCell ref="S345:T345"/>
    <mergeCell ref="U345:V345"/>
    <mergeCell ref="W345:X345"/>
    <mergeCell ref="Y345:Z345"/>
    <mergeCell ref="AA345:AB345"/>
    <mergeCell ref="AC345:AD345"/>
    <mergeCell ref="AE345:AF345"/>
    <mergeCell ref="AI345:AJ345"/>
    <mergeCell ref="AK345:AL345"/>
    <mergeCell ref="AM345:AN345"/>
    <mergeCell ref="AO345:AP345"/>
    <mergeCell ref="AQ345:AR345"/>
    <mergeCell ref="AS345:AT345"/>
    <mergeCell ref="AU345:AV345"/>
    <mergeCell ref="AW345:AX345"/>
    <mergeCell ref="AY345:AZ345"/>
    <mergeCell ref="BA345:BC345"/>
    <mergeCell ref="C344:D344"/>
    <mergeCell ref="E344:F344"/>
    <mergeCell ref="I344:J344"/>
    <mergeCell ref="K344:L344"/>
    <mergeCell ref="M344:N344"/>
    <mergeCell ref="O344:P344"/>
    <mergeCell ref="Q344:R344"/>
    <mergeCell ref="S344:T344"/>
    <mergeCell ref="U344:V344"/>
    <mergeCell ref="W344:X344"/>
    <mergeCell ref="Y344:Z344"/>
    <mergeCell ref="AA344:AB344"/>
    <mergeCell ref="AC344:AD344"/>
    <mergeCell ref="AE344:AF344"/>
    <mergeCell ref="AI344:AJ344"/>
    <mergeCell ref="AK344:AL344"/>
    <mergeCell ref="AM344:AN344"/>
    <mergeCell ref="BD342:BF342"/>
    <mergeCell ref="C343:D343"/>
    <mergeCell ref="E343:F343"/>
    <mergeCell ref="I343:J343"/>
    <mergeCell ref="K343:L343"/>
    <mergeCell ref="M343:N343"/>
    <mergeCell ref="O343:P343"/>
    <mergeCell ref="Q343:R343"/>
    <mergeCell ref="S343:T343"/>
    <mergeCell ref="U343:V343"/>
    <mergeCell ref="W343:X343"/>
    <mergeCell ref="Y343:Z343"/>
    <mergeCell ref="AA343:AB343"/>
    <mergeCell ref="AC343:AD343"/>
    <mergeCell ref="AE343:AF343"/>
    <mergeCell ref="AI343:AJ343"/>
    <mergeCell ref="AK343:AL343"/>
    <mergeCell ref="AM343:AN343"/>
    <mergeCell ref="AO343:AP343"/>
    <mergeCell ref="AQ343:AR343"/>
    <mergeCell ref="AS343:AT343"/>
    <mergeCell ref="AU343:AV343"/>
    <mergeCell ref="AW343:AX343"/>
    <mergeCell ref="AY343:AZ343"/>
    <mergeCell ref="BA343:BC343"/>
    <mergeCell ref="BD343:BF343"/>
    <mergeCell ref="AO341:AP341"/>
    <mergeCell ref="AQ341:AR341"/>
    <mergeCell ref="AS341:AT341"/>
    <mergeCell ref="AU341:AV341"/>
    <mergeCell ref="AW341:AX341"/>
    <mergeCell ref="AY341:AZ341"/>
    <mergeCell ref="BA341:BC341"/>
    <mergeCell ref="BD341:BF341"/>
    <mergeCell ref="C342:D342"/>
    <mergeCell ref="E342:F342"/>
    <mergeCell ref="I342:J342"/>
    <mergeCell ref="K342:L342"/>
    <mergeCell ref="M342:N342"/>
    <mergeCell ref="O342:P342"/>
    <mergeCell ref="Q342:R342"/>
    <mergeCell ref="S342:T342"/>
    <mergeCell ref="U342:V342"/>
    <mergeCell ref="W342:X342"/>
    <mergeCell ref="Y342:Z342"/>
    <mergeCell ref="AA342:AB342"/>
    <mergeCell ref="AC342:AD342"/>
    <mergeCell ref="AE342:AF342"/>
    <mergeCell ref="AI342:AJ342"/>
    <mergeCell ref="AK342:AL342"/>
    <mergeCell ref="AM342:AN342"/>
    <mergeCell ref="AO342:AP342"/>
    <mergeCell ref="AQ342:AR342"/>
    <mergeCell ref="AS342:AT342"/>
    <mergeCell ref="AU342:AV342"/>
    <mergeCell ref="AW342:AX342"/>
    <mergeCell ref="AY342:AZ342"/>
    <mergeCell ref="BA342:BC342"/>
    <mergeCell ref="C341:D341"/>
    <mergeCell ref="E341:F341"/>
    <mergeCell ref="I341:J341"/>
    <mergeCell ref="K341:L341"/>
    <mergeCell ref="M341:N341"/>
    <mergeCell ref="O341:P341"/>
    <mergeCell ref="Q341:R341"/>
    <mergeCell ref="S341:T341"/>
    <mergeCell ref="U341:V341"/>
    <mergeCell ref="W341:X341"/>
    <mergeCell ref="Y341:Z341"/>
    <mergeCell ref="AA341:AB341"/>
    <mergeCell ref="AC341:AD341"/>
    <mergeCell ref="AE341:AF341"/>
    <mergeCell ref="AI341:AJ341"/>
    <mergeCell ref="AK341:AL341"/>
    <mergeCell ref="AM341:AN341"/>
    <mergeCell ref="BD339:BF339"/>
    <mergeCell ref="C340:D340"/>
    <mergeCell ref="E340:F340"/>
    <mergeCell ref="I340:J340"/>
    <mergeCell ref="K340:L340"/>
    <mergeCell ref="M340:N340"/>
    <mergeCell ref="O340:P340"/>
    <mergeCell ref="Q340:R340"/>
    <mergeCell ref="S340:T340"/>
    <mergeCell ref="U340:V340"/>
    <mergeCell ref="W340:X340"/>
    <mergeCell ref="Y340:Z340"/>
    <mergeCell ref="AA340:AB340"/>
    <mergeCell ref="AC340:AD340"/>
    <mergeCell ref="AE340:AF340"/>
    <mergeCell ref="AI340:AJ340"/>
    <mergeCell ref="AK340:AL340"/>
    <mergeCell ref="AM340:AN340"/>
    <mergeCell ref="AO340:AP340"/>
    <mergeCell ref="AQ340:AR340"/>
    <mergeCell ref="AS340:AT340"/>
    <mergeCell ref="AU340:AV340"/>
    <mergeCell ref="AW340:AX340"/>
    <mergeCell ref="AY340:AZ340"/>
    <mergeCell ref="BA340:BC340"/>
    <mergeCell ref="BD340:BF340"/>
    <mergeCell ref="AO338:AP338"/>
    <mergeCell ref="AQ338:AR338"/>
    <mergeCell ref="AS338:AT338"/>
    <mergeCell ref="AU338:AV338"/>
    <mergeCell ref="AW338:AX338"/>
    <mergeCell ref="AY338:AZ338"/>
    <mergeCell ref="BA338:BC338"/>
    <mergeCell ref="BD338:BF338"/>
    <mergeCell ref="C339:D339"/>
    <mergeCell ref="E339:F339"/>
    <mergeCell ref="I339:J339"/>
    <mergeCell ref="K339:L339"/>
    <mergeCell ref="M339:N339"/>
    <mergeCell ref="O339:P339"/>
    <mergeCell ref="Q339:R339"/>
    <mergeCell ref="S339:T339"/>
    <mergeCell ref="U339:V339"/>
    <mergeCell ref="W339:X339"/>
    <mergeCell ref="Y339:Z339"/>
    <mergeCell ref="AA339:AB339"/>
    <mergeCell ref="AC339:AD339"/>
    <mergeCell ref="AE339:AF339"/>
    <mergeCell ref="AI339:AJ339"/>
    <mergeCell ref="AK339:AL339"/>
    <mergeCell ref="AM339:AN339"/>
    <mergeCell ref="AO339:AP339"/>
    <mergeCell ref="AQ339:AR339"/>
    <mergeCell ref="AS339:AT339"/>
    <mergeCell ref="AU339:AV339"/>
    <mergeCell ref="AW339:AX339"/>
    <mergeCell ref="AY339:AZ339"/>
    <mergeCell ref="BA339:BC339"/>
    <mergeCell ref="C338:D338"/>
    <mergeCell ref="E338:F338"/>
    <mergeCell ref="I338:J338"/>
    <mergeCell ref="K338:L338"/>
    <mergeCell ref="M338:N338"/>
    <mergeCell ref="O338:P338"/>
    <mergeCell ref="Q338:R338"/>
    <mergeCell ref="S338:T338"/>
    <mergeCell ref="U338:V338"/>
    <mergeCell ref="W338:X338"/>
    <mergeCell ref="Y338:Z338"/>
    <mergeCell ref="AA338:AB338"/>
    <mergeCell ref="AC338:AD338"/>
    <mergeCell ref="AE338:AF338"/>
    <mergeCell ref="AI338:AJ338"/>
    <mergeCell ref="AK338:AL338"/>
    <mergeCell ref="AM338:AN338"/>
    <mergeCell ref="BD336:BF336"/>
    <mergeCell ref="C337:D337"/>
    <mergeCell ref="E337:F337"/>
    <mergeCell ref="I337:J337"/>
    <mergeCell ref="K337:L337"/>
    <mergeCell ref="M337:N337"/>
    <mergeCell ref="O337:P337"/>
    <mergeCell ref="Q337:R337"/>
    <mergeCell ref="S337:T337"/>
    <mergeCell ref="U337:V337"/>
    <mergeCell ref="W337:X337"/>
    <mergeCell ref="Y337:Z337"/>
    <mergeCell ref="AA337:AB337"/>
    <mergeCell ref="AC337:AD337"/>
    <mergeCell ref="AE337:AF337"/>
    <mergeCell ref="AI337:AJ337"/>
    <mergeCell ref="AK337:AL337"/>
    <mergeCell ref="AM337:AN337"/>
    <mergeCell ref="AO337:AP337"/>
    <mergeCell ref="AQ337:AR337"/>
    <mergeCell ref="AS337:AT337"/>
    <mergeCell ref="AU337:AV337"/>
    <mergeCell ref="AW337:AX337"/>
    <mergeCell ref="AY337:AZ337"/>
    <mergeCell ref="BA337:BC337"/>
    <mergeCell ref="BD337:BF337"/>
    <mergeCell ref="G337:H337"/>
    <mergeCell ref="G338:H338"/>
    <mergeCell ref="AG337:AH337"/>
    <mergeCell ref="AG338:AH338"/>
    <mergeCell ref="AO335:AP335"/>
    <mergeCell ref="AQ335:AR335"/>
    <mergeCell ref="AS335:AT335"/>
    <mergeCell ref="AU335:AV335"/>
    <mergeCell ref="AW335:AX335"/>
    <mergeCell ref="AY335:AZ335"/>
    <mergeCell ref="BA335:BC335"/>
    <mergeCell ref="BD335:BF335"/>
    <mergeCell ref="C336:D336"/>
    <mergeCell ref="E336:F336"/>
    <mergeCell ref="I336:J336"/>
    <mergeCell ref="K336:L336"/>
    <mergeCell ref="M336:N336"/>
    <mergeCell ref="O336:P336"/>
    <mergeCell ref="Q336:R336"/>
    <mergeCell ref="S336:T336"/>
    <mergeCell ref="U336:V336"/>
    <mergeCell ref="W336:X336"/>
    <mergeCell ref="Y336:Z336"/>
    <mergeCell ref="AA336:AB336"/>
    <mergeCell ref="AC336:AD336"/>
    <mergeCell ref="AE336:AF336"/>
    <mergeCell ref="AI336:AJ336"/>
    <mergeCell ref="AK336:AL336"/>
    <mergeCell ref="AM336:AN336"/>
    <mergeCell ref="AO336:AP336"/>
    <mergeCell ref="AQ336:AR336"/>
    <mergeCell ref="AS336:AT336"/>
    <mergeCell ref="AU336:AV336"/>
    <mergeCell ref="AW336:AX336"/>
    <mergeCell ref="AY336:AZ336"/>
    <mergeCell ref="BA336:BC336"/>
    <mergeCell ref="C335:D335"/>
    <mergeCell ref="E335:F335"/>
    <mergeCell ref="I335:J335"/>
    <mergeCell ref="K335:L335"/>
    <mergeCell ref="M335:N335"/>
    <mergeCell ref="O335:P335"/>
    <mergeCell ref="Q335:R335"/>
    <mergeCell ref="S335:T335"/>
    <mergeCell ref="U335:V335"/>
    <mergeCell ref="W335:X335"/>
    <mergeCell ref="Y335:Z335"/>
    <mergeCell ref="AA335:AB335"/>
    <mergeCell ref="AC335:AD335"/>
    <mergeCell ref="AE335:AF335"/>
    <mergeCell ref="AI335:AJ335"/>
    <mergeCell ref="AK335:AL335"/>
    <mergeCell ref="AM335:AN335"/>
    <mergeCell ref="G336:H336"/>
    <mergeCell ref="AG336:AH336"/>
    <mergeCell ref="BD333:BF333"/>
    <mergeCell ref="C334:D334"/>
    <mergeCell ref="E334:F334"/>
    <mergeCell ref="I334:J334"/>
    <mergeCell ref="K334:L334"/>
    <mergeCell ref="M334:N334"/>
    <mergeCell ref="O334:P334"/>
    <mergeCell ref="Q334:R334"/>
    <mergeCell ref="S334:T334"/>
    <mergeCell ref="U334:V334"/>
    <mergeCell ref="W334:X334"/>
    <mergeCell ref="Y334:Z334"/>
    <mergeCell ref="AA334:AB334"/>
    <mergeCell ref="AC334:AD334"/>
    <mergeCell ref="AE334:AF334"/>
    <mergeCell ref="AI334:AJ334"/>
    <mergeCell ref="AK334:AL334"/>
    <mergeCell ref="AM334:AN334"/>
    <mergeCell ref="AO334:AP334"/>
    <mergeCell ref="AQ334:AR334"/>
    <mergeCell ref="AS334:AT334"/>
    <mergeCell ref="AU334:AV334"/>
    <mergeCell ref="AW334:AX334"/>
    <mergeCell ref="AY334:AZ334"/>
    <mergeCell ref="BA334:BC334"/>
    <mergeCell ref="BD334:BF334"/>
    <mergeCell ref="AO332:AP332"/>
    <mergeCell ref="AQ332:AR332"/>
    <mergeCell ref="AS332:AT332"/>
    <mergeCell ref="AU332:AV332"/>
    <mergeCell ref="AW332:AX332"/>
    <mergeCell ref="AY332:AZ332"/>
    <mergeCell ref="BA332:BC332"/>
    <mergeCell ref="BD332:BF332"/>
    <mergeCell ref="C333:D333"/>
    <mergeCell ref="E333:F333"/>
    <mergeCell ref="I333:J333"/>
    <mergeCell ref="K333:L333"/>
    <mergeCell ref="M333:N333"/>
    <mergeCell ref="O333:P333"/>
    <mergeCell ref="Q333:R333"/>
    <mergeCell ref="S333:T333"/>
    <mergeCell ref="U333:V333"/>
    <mergeCell ref="W333:X333"/>
    <mergeCell ref="Y333:Z333"/>
    <mergeCell ref="AA333:AB333"/>
    <mergeCell ref="AC333:AD333"/>
    <mergeCell ref="AE333:AF333"/>
    <mergeCell ref="AI333:AJ333"/>
    <mergeCell ref="AK333:AL333"/>
    <mergeCell ref="AM333:AN333"/>
    <mergeCell ref="AO333:AP333"/>
    <mergeCell ref="AQ333:AR333"/>
    <mergeCell ref="AS333:AT333"/>
    <mergeCell ref="AU333:AV333"/>
    <mergeCell ref="AW333:AX333"/>
    <mergeCell ref="AY333:AZ333"/>
    <mergeCell ref="BA333:BC333"/>
    <mergeCell ref="C332:D332"/>
    <mergeCell ref="E332:F332"/>
    <mergeCell ref="I332:J332"/>
    <mergeCell ref="K332:L332"/>
    <mergeCell ref="M332:N332"/>
    <mergeCell ref="O332:P332"/>
    <mergeCell ref="Q332:R332"/>
    <mergeCell ref="S332:T332"/>
    <mergeCell ref="U332:V332"/>
    <mergeCell ref="W332:X332"/>
    <mergeCell ref="Y332:Z332"/>
    <mergeCell ref="AA332:AB332"/>
    <mergeCell ref="AC332:AD332"/>
    <mergeCell ref="AE332:AF332"/>
    <mergeCell ref="AI332:AJ332"/>
    <mergeCell ref="AK332:AL332"/>
    <mergeCell ref="AM332:AN332"/>
    <mergeCell ref="BD330:BF330"/>
    <mergeCell ref="C331:D331"/>
    <mergeCell ref="E331:F331"/>
    <mergeCell ref="I331:J331"/>
    <mergeCell ref="K331:L331"/>
    <mergeCell ref="M331:N331"/>
    <mergeCell ref="O331:P331"/>
    <mergeCell ref="Q331:R331"/>
    <mergeCell ref="S331:T331"/>
    <mergeCell ref="U331:V331"/>
    <mergeCell ref="W331:X331"/>
    <mergeCell ref="Y331:Z331"/>
    <mergeCell ref="AA331:AB331"/>
    <mergeCell ref="AC331:AD331"/>
    <mergeCell ref="AE331:AF331"/>
    <mergeCell ref="AI331:AJ331"/>
    <mergeCell ref="AK331:AL331"/>
    <mergeCell ref="AM331:AN331"/>
    <mergeCell ref="AO331:AP331"/>
    <mergeCell ref="AQ331:AR331"/>
    <mergeCell ref="AS331:AT331"/>
    <mergeCell ref="AU331:AV331"/>
    <mergeCell ref="AW331:AX331"/>
    <mergeCell ref="AY331:AZ331"/>
    <mergeCell ref="BA331:BC331"/>
    <mergeCell ref="BD331:BF331"/>
    <mergeCell ref="G331:H331"/>
    <mergeCell ref="G332:H332"/>
    <mergeCell ref="AO329:AP329"/>
    <mergeCell ref="AQ329:AR329"/>
    <mergeCell ref="AS329:AT329"/>
    <mergeCell ref="AU329:AV329"/>
    <mergeCell ref="AW329:AX329"/>
    <mergeCell ref="AY329:AZ329"/>
    <mergeCell ref="BA329:BC329"/>
    <mergeCell ref="BD329:BF329"/>
    <mergeCell ref="C330:D330"/>
    <mergeCell ref="E330:F330"/>
    <mergeCell ref="I330:J330"/>
    <mergeCell ref="K330:L330"/>
    <mergeCell ref="M330:N330"/>
    <mergeCell ref="O330:P330"/>
    <mergeCell ref="Q330:R330"/>
    <mergeCell ref="S330:T330"/>
    <mergeCell ref="U330:V330"/>
    <mergeCell ref="W330:X330"/>
    <mergeCell ref="Y330:Z330"/>
    <mergeCell ref="AA330:AB330"/>
    <mergeCell ref="AC330:AD330"/>
    <mergeCell ref="AE330:AF330"/>
    <mergeCell ref="AI330:AJ330"/>
    <mergeCell ref="AK330:AL330"/>
    <mergeCell ref="AM330:AN330"/>
    <mergeCell ref="AO330:AP330"/>
    <mergeCell ref="AQ330:AR330"/>
    <mergeCell ref="AS330:AT330"/>
    <mergeCell ref="AU330:AV330"/>
    <mergeCell ref="AW330:AX330"/>
    <mergeCell ref="AY330:AZ330"/>
    <mergeCell ref="BA330:BC330"/>
    <mergeCell ref="C329:D329"/>
    <mergeCell ref="E329:F329"/>
    <mergeCell ref="I329:J329"/>
    <mergeCell ref="K329:L329"/>
    <mergeCell ref="M329:N329"/>
    <mergeCell ref="O329:P329"/>
    <mergeCell ref="Q329:R329"/>
    <mergeCell ref="S329:T329"/>
    <mergeCell ref="U329:V329"/>
    <mergeCell ref="W329:X329"/>
    <mergeCell ref="Y329:Z329"/>
    <mergeCell ref="AA329:AB329"/>
    <mergeCell ref="AC329:AD329"/>
    <mergeCell ref="AE329:AF329"/>
    <mergeCell ref="AI329:AJ329"/>
    <mergeCell ref="AK329:AL329"/>
    <mergeCell ref="AM329:AN329"/>
    <mergeCell ref="G329:H329"/>
    <mergeCell ref="G330:H330"/>
    <mergeCell ref="BD327:BF327"/>
    <mergeCell ref="C328:D328"/>
    <mergeCell ref="E328:F328"/>
    <mergeCell ref="I328:J328"/>
    <mergeCell ref="K328:L328"/>
    <mergeCell ref="M328:N328"/>
    <mergeCell ref="O328:P328"/>
    <mergeCell ref="Q328:R328"/>
    <mergeCell ref="S328:T328"/>
    <mergeCell ref="U328:V328"/>
    <mergeCell ref="W328:X328"/>
    <mergeCell ref="Y328:Z328"/>
    <mergeCell ref="AA328:AB328"/>
    <mergeCell ref="AC328:AD328"/>
    <mergeCell ref="AE328:AF328"/>
    <mergeCell ref="AI328:AJ328"/>
    <mergeCell ref="AK328:AL328"/>
    <mergeCell ref="AM328:AN328"/>
    <mergeCell ref="AO328:AP328"/>
    <mergeCell ref="AQ328:AR328"/>
    <mergeCell ref="AS328:AT328"/>
    <mergeCell ref="AU328:AV328"/>
    <mergeCell ref="AW328:AX328"/>
    <mergeCell ref="AY328:AZ328"/>
    <mergeCell ref="BA328:BC328"/>
    <mergeCell ref="BD328:BF328"/>
    <mergeCell ref="AO326:AP326"/>
    <mergeCell ref="AQ326:AR326"/>
    <mergeCell ref="AS326:AT326"/>
    <mergeCell ref="AU326:AV326"/>
    <mergeCell ref="AW326:AX326"/>
    <mergeCell ref="AY326:AZ326"/>
    <mergeCell ref="BA326:BC326"/>
    <mergeCell ref="BD326:BF326"/>
    <mergeCell ref="C327:D327"/>
    <mergeCell ref="E327:F327"/>
    <mergeCell ref="I327:J327"/>
    <mergeCell ref="K327:L327"/>
    <mergeCell ref="M327:N327"/>
    <mergeCell ref="O327:P327"/>
    <mergeCell ref="Q327:R327"/>
    <mergeCell ref="S327:T327"/>
    <mergeCell ref="U327:V327"/>
    <mergeCell ref="W327:X327"/>
    <mergeCell ref="Y327:Z327"/>
    <mergeCell ref="AA327:AB327"/>
    <mergeCell ref="AC327:AD327"/>
    <mergeCell ref="AE327:AF327"/>
    <mergeCell ref="AI327:AJ327"/>
    <mergeCell ref="AK327:AL327"/>
    <mergeCell ref="AM327:AN327"/>
    <mergeCell ref="AO327:AP327"/>
    <mergeCell ref="AQ327:AR327"/>
    <mergeCell ref="AS327:AT327"/>
    <mergeCell ref="AU327:AV327"/>
    <mergeCell ref="AW327:AX327"/>
    <mergeCell ref="AY327:AZ327"/>
    <mergeCell ref="BA327:BC327"/>
    <mergeCell ref="C326:D326"/>
    <mergeCell ref="E326:F326"/>
    <mergeCell ref="I326:J326"/>
    <mergeCell ref="K326:L326"/>
    <mergeCell ref="M326:N326"/>
    <mergeCell ref="O326:P326"/>
    <mergeCell ref="Q326:R326"/>
    <mergeCell ref="S326:T326"/>
    <mergeCell ref="U326:V326"/>
    <mergeCell ref="W326:X326"/>
    <mergeCell ref="Y326:Z326"/>
    <mergeCell ref="AA326:AB326"/>
    <mergeCell ref="AC326:AD326"/>
    <mergeCell ref="AE326:AF326"/>
    <mergeCell ref="AI326:AJ326"/>
    <mergeCell ref="AK326:AL326"/>
    <mergeCell ref="AM326:AN326"/>
    <mergeCell ref="BD324:BF324"/>
    <mergeCell ref="C325:D325"/>
    <mergeCell ref="E325:F325"/>
    <mergeCell ref="I325:J325"/>
    <mergeCell ref="K325:L325"/>
    <mergeCell ref="M325:N325"/>
    <mergeCell ref="O325:P325"/>
    <mergeCell ref="Q325:R325"/>
    <mergeCell ref="S325:T325"/>
    <mergeCell ref="U325:V325"/>
    <mergeCell ref="W325:X325"/>
    <mergeCell ref="Y325:Z325"/>
    <mergeCell ref="AA325:AB325"/>
    <mergeCell ref="AC325:AD325"/>
    <mergeCell ref="AE325:AF325"/>
    <mergeCell ref="AI325:AJ325"/>
    <mergeCell ref="AK325:AL325"/>
    <mergeCell ref="AM325:AN325"/>
    <mergeCell ref="AO325:AP325"/>
    <mergeCell ref="AQ325:AR325"/>
    <mergeCell ref="AS325:AT325"/>
    <mergeCell ref="AU325:AV325"/>
    <mergeCell ref="AW325:AX325"/>
    <mergeCell ref="AY325:AZ325"/>
    <mergeCell ref="BA325:BC325"/>
    <mergeCell ref="BD325:BF325"/>
    <mergeCell ref="AO323:AP323"/>
    <mergeCell ref="AQ323:AR323"/>
    <mergeCell ref="AS323:AT323"/>
    <mergeCell ref="AU323:AV323"/>
    <mergeCell ref="AW323:AX323"/>
    <mergeCell ref="AY323:AZ323"/>
    <mergeCell ref="BA323:BC323"/>
    <mergeCell ref="BD323:BF323"/>
    <mergeCell ref="C324:D324"/>
    <mergeCell ref="E324:F324"/>
    <mergeCell ref="I324:J324"/>
    <mergeCell ref="K324:L324"/>
    <mergeCell ref="M324:N324"/>
    <mergeCell ref="O324:P324"/>
    <mergeCell ref="Q324:R324"/>
    <mergeCell ref="S324:T324"/>
    <mergeCell ref="U324:V324"/>
    <mergeCell ref="W324:X324"/>
    <mergeCell ref="Y324:Z324"/>
    <mergeCell ref="AA324:AB324"/>
    <mergeCell ref="AC324:AD324"/>
    <mergeCell ref="AE324:AF324"/>
    <mergeCell ref="AI324:AJ324"/>
    <mergeCell ref="AK324:AL324"/>
    <mergeCell ref="AM324:AN324"/>
    <mergeCell ref="AO324:AP324"/>
    <mergeCell ref="AQ324:AR324"/>
    <mergeCell ref="AS324:AT324"/>
    <mergeCell ref="AU324:AV324"/>
    <mergeCell ref="AW324:AX324"/>
    <mergeCell ref="AY324:AZ324"/>
    <mergeCell ref="BA324:BC324"/>
    <mergeCell ref="C323:D323"/>
    <mergeCell ref="E323:F323"/>
    <mergeCell ref="I323:J323"/>
    <mergeCell ref="K323:L323"/>
    <mergeCell ref="M323:N323"/>
    <mergeCell ref="O323:P323"/>
    <mergeCell ref="Q323:R323"/>
    <mergeCell ref="S323:T323"/>
    <mergeCell ref="U323:V323"/>
    <mergeCell ref="W323:X323"/>
    <mergeCell ref="Y323:Z323"/>
    <mergeCell ref="AA323:AB323"/>
    <mergeCell ref="AC323:AD323"/>
    <mergeCell ref="AE323:AF323"/>
    <mergeCell ref="AI323:AJ323"/>
    <mergeCell ref="AK323:AL323"/>
    <mergeCell ref="AM323:AN323"/>
    <mergeCell ref="BD321:BF321"/>
    <mergeCell ref="C322:D322"/>
    <mergeCell ref="E322:F322"/>
    <mergeCell ref="I322:J322"/>
    <mergeCell ref="K322:L322"/>
    <mergeCell ref="M322:N322"/>
    <mergeCell ref="O322:P322"/>
    <mergeCell ref="Q322:R322"/>
    <mergeCell ref="S322:T322"/>
    <mergeCell ref="U322:V322"/>
    <mergeCell ref="W322:X322"/>
    <mergeCell ref="Y322:Z322"/>
    <mergeCell ref="AA322:AB322"/>
    <mergeCell ref="AC322:AD322"/>
    <mergeCell ref="AE322:AF322"/>
    <mergeCell ref="AI322:AJ322"/>
    <mergeCell ref="AK322:AL322"/>
    <mergeCell ref="AM322:AN322"/>
    <mergeCell ref="AO322:AP322"/>
    <mergeCell ref="AQ322:AR322"/>
    <mergeCell ref="AS322:AT322"/>
    <mergeCell ref="AU322:AV322"/>
    <mergeCell ref="AW322:AX322"/>
    <mergeCell ref="AY322:AZ322"/>
    <mergeCell ref="BA322:BC322"/>
    <mergeCell ref="BD322:BF322"/>
    <mergeCell ref="AO320:AP320"/>
    <mergeCell ref="AQ320:AR320"/>
    <mergeCell ref="AS320:AT320"/>
    <mergeCell ref="AU320:AV320"/>
    <mergeCell ref="AW320:AX320"/>
    <mergeCell ref="AY320:AZ320"/>
    <mergeCell ref="BA320:BC320"/>
    <mergeCell ref="BD320:BF320"/>
    <mergeCell ref="C321:D321"/>
    <mergeCell ref="E321:F321"/>
    <mergeCell ref="I321:J321"/>
    <mergeCell ref="K321:L321"/>
    <mergeCell ref="M321:N321"/>
    <mergeCell ref="O321:P321"/>
    <mergeCell ref="Q321:R321"/>
    <mergeCell ref="S321:T321"/>
    <mergeCell ref="U321:V321"/>
    <mergeCell ref="W321:X321"/>
    <mergeCell ref="Y321:Z321"/>
    <mergeCell ref="AA321:AB321"/>
    <mergeCell ref="AC321:AD321"/>
    <mergeCell ref="AE321:AF321"/>
    <mergeCell ref="AI321:AJ321"/>
    <mergeCell ref="AK321:AL321"/>
    <mergeCell ref="AM321:AN321"/>
    <mergeCell ref="AO321:AP321"/>
    <mergeCell ref="AQ321:AR321"/>
    <mergeCell ref="AS321:AT321"/>
    <mergeCell ref="AU321:AV321"/>
    <mergeCell ref="AW321:AX321"/>
    <mergeCell ref="AY321:AZ321"/>
    <mergeCell ref="BA321:BC321"/>
    <mergeCell ref="C320:D320"/>
    <mergeCell ref="E320:F320"/>
    <mergeCell ref="I320:J320"/>
    <mergeCell ref="K320:L320"/>
    <mergeCell ref="M320:N320"/>
    <mergeCell ref="O320:P320"/>
    <mergeCell ref="Q320:R320"/>
    <mergeCell ref="S320:T320"/>
    <mergeCell ref="U320:V320"/>
    <mergeCell ref="W320:X320"/>
    <mergeCell ref="Y320:Z320"/>
    <mergeCell ref="AA320:AB320"/>
    <mergeCell ref="AC320:AD320"/>
    <mergeCell ref="AE320:AF320"/>
    <mergeCell ref="AI320:AJ320"/>
    <mergeCell ref="AK320:AL320"/>
    <mergeCell ref="AM320:AN320"/>
    <mergeCell ref="BD318:BF318"/>
    <mergeCell ref="C319:D319"/>
    <mergeCell ref="E319:F319"/>
    <mergeCell ref="I319:J319"/>
    <mergeCell ref="K319:L319"/>
    <mergeCell ref="M319:N319"/>
    <mergeCell ref="O319:P319"/>
    <mergeCell ref="Q319:R319"/>
    <mergeCell ref="S319:T319"/>
    <mergeCell ref="U319:V319"/>
    <mergeCell ref="W319:X319"/>
    <mergeCell ref="Y319:Z319"/>
    <mergeCell ref="AA319:AB319"/>
    <mergeCell ref="AC319:AD319"/>
    <mergeCell ref="AE319:AF319"/>
    <mergeCell ref="AI319:AJ319"/>
    <mergeCell ref="AK319:AL319"/>
    <mergeCell ref="AM319:AN319"/>
    <mergeCell ref="AO319:AP319"/>
    <mergeCell ref="AQ319:AR319"/>
    <mergeCell ref="AS319:AT319"/>
    <mergeCell ref="AU319:AV319"/>
    <mergeCell ref="AW319:AX319"/>
    <mergeCell ref="AY319:AZ319"/>
    <mergeCell ref="BA319:BC319"/>
    <mergeCell ref="BD319:BF319"/>
    <mergeCell ref="AO317:AP317"/>
    <mergeCell ref="AQ317:AR317"/>
    <mergeCell ref="AS317:AT317"/>
    <mergeCell ref="AU317:AV317"/>
    <mergeCell ref="AW317:AX317"/>
    <mergeCell ref="AY317:AZ317"/>
    <mergeCell ref="BA317:BC317"/>
    <mergeCell ref="BD317:BF317"/>
    <mergeCell ref="C318:D318"/>
    <mergeCell ref="E318:F318"/>
    <mergeCell ref="I318:J318"/>
    <mergeCell ref="K318:L318"/>
    <mergeCell ref="M318:N318"/>
    <mergeCell ref="O318:P318"/>
    <mergeCell ref="Q318:R318"/>
    <mergeCell ref="S318:T318"/>
    <mergeCell ref="U318:V318"/>
    <mergeCell ref="W318:X318"/>
    <mergeCell ref="Y318:Z318"/>
    <mergeCell ref="AA318:AB318"/>
    <mergeCell ref="AC318:AD318"/>
    <mergeCell ref="AE318:AF318"/>
    <mergeCell ref="AI318:AJ318"/>
    <mergeCell ref="AK318:AL318"/>
    <mergeCell ref="AM318:AN318"/>
    <mergeCell ref="AO318:AP318"/>
    <mergeCell ref="AQ318:AR318"/>
    <mergeCell ref="AS318:AT318"/>
    <mergeCell ref="AU318:AV318"/>
    <mergeCell ref="AW318:AX318"/>
    <mergeCell ref="AY318:AZ318"/>
    <mergeCell ref="BA318:BC318"/>
    <mergeCell ref="C317:D317"/>
    <mergeCell ref="E317:F317"/>
    <mergeCell ref="I317:J317"/>
    <mergeCell ref="K317:L317"/>
    <mergeCell ref="M317:N317"/>
    <mergeCell ref="O317:P317"/>
    <mergeCell ref="Q317:R317"/>
    <mergeCell ref="S317:T317"/>
    <mergeCell ref="U317:V317"/>
    <mergeCell ref="W317:X317"/>
    <mergeCell ref="Y317:Z317"/>
    <mergeCell ref="AA317:AB317"/>
    <mergeCell ref="AC317:AD317"/>
    <mergeCell ref="AE317:AF317"/>
    <mergeCell ref="AI317:AJ317"/>
    <mergeCell ref="AK317:AL317"/>
    <mergeCell ref="AM317:AN317"/>
    <mergeCell ref="BD315:BF315"/>
    <mergeCell ref="C316:D316"/>
    <mergeCell ref="E316:F316"/>
    <mergeCell ref="I316:J316"/>
    <mergeCell ref="K316:L316"/>
    <mergeCell ref="M316:N316"/>
    <mergeCell ref="O316:P316"/>
    <mergeCell ref="Q316:R316"/>
    <mergeCell ref="S316:T316"/>
    <mergeCell ref="U316:V316"/>
    <mergeCell ref="W316:X316"/>
    <mergeCell ref="Y316:Z316"/>
    <mergeCell ref="AA316:AB316"/>
    <mergeCell ref="AC316:AD316"/>
    <mergeCell ref="AE316:AF316"/>
    <mergeCell ref="AI316:AJ316"/>
    <mergeCell ref="AK316:AL316"/>
    <mergeCell ref="AM316:AN316"/>
    <mergeCell ref="AO316:AP316"/>
    <mergeCell ref="AQ316:AR316"/>
    <mergeCell ref="AS316:AT316"/>
    <mergeCell ref="AU316:AV316"/>
    <mergeCell ref="AW316:AX316"/>
    <mergeCell ref="AY316:AZ316"/>
    <mergeCell ref="BA316:BC316"/>
    <mergeCell ref="BD316:BF316"/>
    <mergeCell ref="AO314:AP314"/>
    <mergeCell ref="AQ314:AR314"/>
    <mergeCell ref="AS314:AT314"/>
    <mergeCell ref="AU314:AV314"/>
    <mergeCell ref="AW314:AX314"/>
    <mergeCell ref="AY314:AZ314"/>
    <mergeCell ref="BA314:BC314"/>
    <mergeCell ref="BD314:BF314"/>
    <mergeCell ref="C315:D315"/>
    <mergeCell ref="E315:F315"/>
    <mergeCell ref="I315:J315"/>
    <mergeCell ref="K315:L315"/>
    <mergeCell ref="M315:N315"/>
    <mergeCell ref="O315:P315"/>
    <mergeCell ref="Q315:R315"/>
    <mergeCell ref="S315:T315"/>
    <mergeCell ref="U315:V315"/>
    <mergeCell ref="W315:X315"/>
    <mergeCell ref="Y315:Z315"/>
    <mergeCell ref="AA315:AB315"/>
    <mergeCell ref="AC315:AD315"/>
    <mergeCell ref="AE315:AF315"/>
    <mergeCell ref="AI315:AJ315"/>
    <mergeCell ref="AK315:AL315"/>
    <mergeCell ref="AM315:AN315"/>
    <mergeCell ref="AO315:AP315"/>
    <mergeCell ref="AQ315:AR315"/>
    <mergeCell ref="AS315:AT315"/>
    <mergeCell ref="AU315:AV315"/>
    <mergeCell ref="AW315:AX315"/>
    <mergeCell ref="AY315:AZ315"/>
    <mergeCell ref="BA315:BC315"/>
    <mergeCell ref="C314:D314"/>
    <mergeCell ref="E314:F314"/>
    <mergeCell ref="I314:J314"/>
    <mergeCell ref="K314:L314"/>
    <mergeCell ref="M314:N314"/>
    <mergeCell ref="O314:P314"/>
    <mergeCell ref="Q314:R314"/>
    <mergeCell ref="S314:T314"/>
    <mergeCell ref="U314:V314"/>
    <mergeCell ref="W314:X314"/>
    <mergeCell ref="Y314:Z314"/>
    <mergeCell ref="AA314:AB314"/>
    <mergeCell ref="AC314:AD314"/>
    <mergeCell ref="AE314:AF314"/>
    <mergeCell ref="AI314:AJ314"/>
    <mergeCell ref="AK314:AL314"/>
    <mergeCell ref="AM314:AN314"/>
    <mergeCell ref="BD312:BF312"/>
    <mergeCell ref="C313:D313"/>
    <mergeCell ref="E313:F313"/>
    <mergeCell ref="I313:J313"/>
    <mergeCell ref="K313:L313"/>
    <mergeCell ref="M313:N313"/>
    <mergeCell ref="O313:P313"/>
    <mergeCell ref="Q313:R313"/>
    <mergeCell ref="S313:T313"/>
    <mergeCell ref="U313:V313"/>
    <mergeCell ref="W313:X313"/>
    <mergeCell ref="Y313:Z313"/>
    <mergeCell ref="AA313:AB313"/>
    <mergeCell ref="AC313:AD313"/>
    <mergeCell ref="AE313:AF313"/>
    <mergeCell ref="AI313:AJ313"/>
    <mergeCell ref="AK313:AL313"/>
    <mergeCell ref="AM313:AN313"/>
    <mergeCell ref="AO313:AP313"/>
    <mergeCell ref="AQ313:AR313"/>
    <mergeCell ref="AS313:AT313"/>
    <mergeCell ref="AU313:AV313"/>
    <mergeCell ref="AW313:AX313"/>
    <mergeCell ref="AY313:AZ313"/>
    <mergeCell ref="BA313:BC313"/>
    <mergeCell ref="BD313:BF313"/>
    <mergeCell ref="AO311:AP311"/>
    <mergeCell ref="AQ311:AR311"/>
    <mergeCell ref="AS311:AT311"/>
    <mergeCell ref="AU311:AV311"/>
    <mergeCell ref="AW311:AX311"/>
    <mergeCell ref="AY311:AZ311"/>
    <mergeCell ref="BA311:BC311"/>
    <mergeCell ref="BD311:BF311"/>
    <mergeCell ref="C312:D312"/>
    <mergeCell ref="E312:F312"/>
    <mergeCell ref="I312:J312"/>
    <mergeCell ref="K312:L312"/>
    <mergeCell ref="M312:N312"/>
    <mergeCell ref="O312:P312"/>
    <mergeCell ref="Q312:R312"/>
    <mergeCell ref="S312:T312"/>
    <mergeCell ref="U312:V312"/>
    <mergeCell ref="W312:X312"/>
    <mergeCell ref="Y312:Z312"/>
    <mergeCell ref="AA312:AB312"/>
    <mergeCell ref="AC312:AD312"/>
    <mergeCell ref="AE312:AF312"/>
    <mergeCell ref="AI312:AJ312"/>
    <mergeCell ref="AK312:AL312"/>
    <mergeCell ref="AM312:AN312"/>
    <mergeCell ref="AO312:AP312"/>
    <mergeCell ref="AQ312:AR312"/>
    <mergeCell ref="AS312:AT312"/>
    <mergeCell ref="AU312:AV312"/>
    <mergeCell ref="AW312:AX312"/>
    <mergeCell ref="AY312:AZ312"/>
    <mergeCell ref="BA312:BC312"/>
    <mergeCell ref="C311:D311"/>
    <mergeCell ref="E311:F311"/>
    <mergeCell ref="I311:J311"/>
    <mergeCell ref="K311:L311"/>
    <mergeCell ref="M311:N311"/>
    <mergeCell ref="O311:P311"/>
    <mergeCell ref="Q311:R311"/>
    <mergeCell ref="S311:T311"/>
    <mergeCell ref="U311:V311"/>
    <mergeCell ref="W311:X311"/>
    <mergeCell ref="Y311:Z311"/>
    <mergeCell ref="AA311:AB311"/>
    <mergeCell ref="AC311:AD311"/>
    <mergeCell ref="AE311:AF311"/>
    <mergeCell ref="AI311:AJ311"/>
    <mergeCell ref="AK311:AL311"/>
    <mergeCell ref="AM311:AN311"/>
    <mergeCell ref="BD309:BF309"/>
    <mergeCell ref="C310:D310"/>
    <mergeCell ref="E310:F310"/>
    <mergeCell ref="I310:J310"/>
    <mergeCell ref="K310:L310"/>
    <mergeCell ref="M310:N310"/>
    <mergeCell ref="O310:P310"/>
    <mergeCell ref="Q310:R310"/>
    <mergeCell ref="S310:T310"/>
    <mergeCell ref="U310:V310"/>
    <mergeCell ref="W310:X310"/>
    <mergeCell ref="Y310:Z310"/>
    <mergeCell ref="AA310:AB310"/>
    <mergeCell ref="AC310:AD310"/>
    <mergeCell ref="AE310:AF310"/>
    <mergeCell ref="AI310:AJ310"/>
    <mergeCell ref="AK310:AL310"/>
    <mergeCell ref="AM310:AN310"/>
    <mergeCell ref="AO310:AP310"/>
    <mergeCell ref="AQ310:AR310"/>
    <mergeCell ref="AS310:AT310"/>
    <mergeCell ref="AU310:AV310"/>
    <mergeCell ref="AW310:AX310"/>
    <mergeCell ref="AY310:AZ310"/>
    <mergeCell ref="BA310:BC310"/>
    <mergeCell ref="BD310:BF310"/>
    <mergeCell ref="AO308:AP308"/>
    <mergeCell ref="AQ308:AR308"/>
    <mergeCell ref="AS308:AT308"/>
    <mergeCell ref="AU308:AV308"/>
    <mergeCell ref="AW308:AX308"/>
    <mergeCell ref="AY308:AZ308"/>
    <mergeCell ref="BA308:BC308"/>
    <mergeCell ref="BD308:BF308"/>
    <mergeCell ref="C309:D309"/>
    <mergeCell ref="E309:F309"/>
    <mergeCell ref="I309:J309"/>
    <mergeCell ref="K309:L309"/>
    <mergeCell ref="M309:N309"/>
    <mergeCell ref="O309:P309"/>
    <mergeCell ref="Q309:R309"/>
    <mergeCell ref="S309:T309"/>
    <mergeCell ref="U309:V309"/>
    <mergeCell ref="W309:X309"/>
    <mergeCell ref="Y309:Z309"/>
    <mergeCell ref="AA309:AB309"/>
    <mergeCell ref="AC309:AD309"/>
    <mergeCell ref="AE309:AF309"/>
    <mergeCell ref="AI309:AJ309"/>
    <mergeCell ref="AK309:AL309"/>
    <mergeCell ref="AM309:AN309"/>
    <mergeCell ref="AO309:AP309"/>
    <mergeCell ref="AQ309:AR309"/>
    <mergeCell ref="AS309:AT309"/>
    <mergeCell ref="AU309:AV309"/>
    <mergeCell ref="AW309:AX309"/>
    <mergeCell ref="AY309:AZ309"/>
    <mergeCell ref="BA309:BC309"/>
    <mergeCell ref="C308:D308"/>
    <mergeCell ref="E308:F308"/>
    <mergeCell ref="I308:J308"/>
    <mergeCell ref="K308:L308"/>
    <mergeCell ref="M308:N308"/>
    <mergeCell ref="O308:P308"/>
    <mergeCell ref="Q308:R308"/>
    <mergeCell ref="S308:T308"/>
    <mergeCell ref="U308:V308"/>
    <mergeCell ref="W308:X308"/>
    <mergeCell ref="Y308:Z308"/>
    <mergeCell ref="AA308:AB308"/>
    <mergeCell ref="AC308:AD308"/>
    <mergeCell ref="AE308:AF308"/>
    <mergeCell ref="AI308:AJ308"/>
    <mergeCell ref="AK308:AL308"/>
    <mergeCell ref="AM308:AN308"/>
    <mergeCell ref="BD306:BF306"/>
    <mergeCell ref="C307:D307"/>
    <mergeCell ref="E307:F307"/>
    <mergeCell ref="I307:J307"/>
    <mergeCell ref="K307:L307"/>
    <mergeCell ref="M307:N307"/>
    <mergeCell ref="O307:P307"/>
    <mergeCell ref="Q307:R307"/>
    <mergeCell ref="S307:T307"/>
    <mergeCell ref="U307:V307"/>
    <mergeCell ref="W307:X307"/>
    <mergeCell ref="Y307:Z307"/>
    <mergeCell ref="AA307:AB307"/>
    <mergeCell ref="AC307:AD307"/>
    <mergeCell ref="AE307:AF307"/>
    <mergeCell ref="AI307:AJ307"/>
    <mergeCell ref="AK307:AL307"/>
    <mergeCell ref="AM307:AN307"/>
    <mergeCell ref="AO307:AP307"/>
    <mergeCell ref="AQ307:AR307"/>
    <mergeCell ref="AS307:AT307"/>
    <mergeCell ref="AU307:AV307"/>
    <mergeCell ref="AW307:AX307"/>
    <mergeCell ref="AY307:AZ307"/>
    <mergeCell ref="BA307:BC307"/>
    <mergeCell ref="BD307:BF307"/>
    <mergeCell ref="AO305:AP305"/>
    <mergeCell ref="AQ305:AR305"/>
    <mergeCell ref="AS305:AT305"/>
    <mergeCell ref="AU305:AV305"/>
    <mergeCell ref="AW305:AX305"/>
    <mergeCell ref="AY305:AZ305"/>
    <mergeCell ref="BA305:BC305"/>
    <mergeCell ref="BD305:BF305"/>
    <mergeCell ref="C306:D306"/>
    <mergeCell ref="E306:F306"/>
    <mergeCell ref="I306:J306"/>
    <mergeCell ref="K306:L306"/>
    <mergeCell ref="M306:N306"/>
    <mergeCell ref="O306:P306"/>
    <mergeCell ref="Q306:R306"/>
    <mergeCell ref="S306:T306"/>
    <mergeCell ref="U306:V306"/>
    <mergeCell ref="W306:X306"/>
    <mergeCell ref="Y306:Z306"/>
    <mergeCell ref="AA306:AB306"/>
    <mergeCell ref="AC306:AD306"/>
    <mergeCell ref="AE306:AF306"/>
    <mergeCell ref="AI306:AJ306"/>
    <mergeCell ref="AK306:AL306"/>
    <mergeCell ref="AM306:AN306"/>
    <mergeCell ref="AO306:AP306"/>
    <mergeCell ref="AQ306:AR306"/>
    <mergeCell ref="AS306:AT306"/>
    <mergeCell ref="AU306:AV306"/>
    <mergeCell ref="AW306:AX306"/>
    <mergeCell ref="AY306:AZ306"/>
    <mergeCell ref="BA306:BC306"/>
    <mergeCell ref="C305:D305"/>
    <mergeCell ref="E305:F305"/>
    <mergeCell ref="I305:J305"/>
    <mergeCell ref="K305:L305"/>
    <mergeCell ref="M305:N305"/>
    <mergeCell ref="O305:P305"/>
    <mergeCell ref="Q305:R305"/>
    <mergeCell ref="S305:T305"/>
    <mergeCell ref="U305:V305"/>
    <mergeCell ref="W305:X305"/>
    <mergeCell ref="Y305:Z305"/>
    <mergeCell ref="AA305:AB305"/>
    <mergeCell ref="AC305:AD305"/>
    <mergeCell ref="AE305:AF305"/>
    <mergeCell ref="AI305:AJ305"/>
    <mergeCell ref="AK305:AL305"/>
    <mergeCell ref="AM305:AN305"/>
    <mergeCell ref="BD303:BF303"/>
    <mergeCell ref="C304:D304"/>
    <mergeCell ref="E304:F304"/>
    <mergeCell ref="I304:J304"/>
    <mergeCell ref="K304:L304"/>
    <mergeCell ref="M304:N304"/>
    <mergeCell ref="O304:P304"/>
    <mergeCell ref="Q304:R304"/>
    <mergeCell ref="S304:T304"/>
    <mergeCell ref="U304:V304"/>
    <mergeCell ref="W304:X304"/>
    <mergeCell ref="Y304:Z304"/>
    <mergeCell ref="AA304:AB304"/>
    <mergeCell ref="AC304:AD304"/>
    <mergeCell ref="AE304:AF304"/>
    <mergeCell ref="AI304:AJ304"/>
    <mergeCell ref="AK304:AL304"/>
    <mergeCell ref="AM304:AN304"/>
    <mergeCell ref="AO304:AP304"/>
    <mergeCell ref="AQ304:AR304"/>
    <mergeCell ref="AS304:AT304"/>
    <mergeCell ref="AU304:AV304"/>
    <mergeCell ref="AW304:AX304"/>
    <mergeCell ref="AY304:AZ304"/>
    <mergeCell ref="BA304:BC304"/>
    <mergeCell ref="BD304:BF304"/>
    <mergeCell ref="AO302:AP302"/>
    <mergeCell ref="AQ302:AR302"/>
    <mergeCell ref="AS302:AT302"/>
    <mergeCell ref="AU302:AV302"/>
    <mergeCell ref="AW302:AX302"/>
    <mergeCell ref="AY302:AZ302"/>
    <mergeCell ref="BA302:BC302"/>
    <mergeCell ref="BD302:BF302"/>
    <mergeCell ref="C303:D303"/>
    <mergeCell ref="E303:F303"/>
    <mergeCell ref="I303:J303"/>
    <mergeCell ref="K303:L303"/>
    <mergeCell ref="M303:N303"/>
    <mergeCell ref="O303:P303"/>
    <mergeCell ref="Q303:R303"/>
    <mergeCell ref="S303:T303"/>
    <mergeCell ref="U303:V303"/>
    <mergeCell ref="W303:X303"/>
    <mergeCell ref="Y303:Z303"/>
    <mergeCell ref="AA303:AB303"/>
    <mergeCell ref="AC303:AD303"/>
    <mergeCell ref="AE303:AF303"/>
    <mergeCell ref="AI303:AJ303"/>
    <mergeCell ref="AK303:AL303"/>
    <mergeCell ref="AM303:AN303"/>
    <mergeCell ref="AO303:AP303"/>
    <mergeCell ref="AQ303:AR303"/>
    <mergeCell ref="AS303:AT303"/>
    <mergeCell ref="AU303:AV303"/>
    <mergeCell ref="AW303:AX303"/>
    <mergeCell ref="AY303:AZ303"/>
    <mergeCell ref="BA303:BC303"/>
    <mergeCell ref="C302:D302"/>
    <mergeCell ref="E302:F302"/>
    <mergeCell ref="I302:J302"/>
    <mergeCell ref="K302:L302"/>
    <mergeCell ref="M302:N302"/>
    <mergeCell ref="O302:P302"/>
    <mergeCell ref="S302:T302"/>
    <mergeCell ref="U302:V302"/>
    <mergeCell ref="W302:X302"/>
    <mergeCell ref="Y302:Z302"/>
    <mergeCell ref="AA302:AB302"/>
    <mergeCell ref="AC302:AD302"/>
    <mergeCell ref="AE302:AF302"/>
    <mergeCell ref="AI302:AJ302"/>
    <mergeCell ref="AK302:AL302"/>
    <mergeCell ref="AM302:AN302"/>
    <mergeCell ref="BD300:BF300"/>
    <mergeCell ref="C301:D301"/>
    <mergeCell ref="E301:F301"/>
    <mergeCell ref="I301:J301"/>
    <mergeCell ref="K301:L301"/>
    <mergeCell ref="M301:N301"/>
    <mergeCell ref="O301:P301"/>
    <mergeCell ref="Q301:R301"/>
    <mergeCell ref="S301:T301"/>
    <mergeCell ref="U301:V301"/>
    <mergeCell ref="W301:X301"/>
    <mergeCell ref="Y301:Z301"/>
    <mergeCell ref="AA301:AB301"/>
    <mergeCell ref="AC301:AD301"/>
    <mergeCell ref="AE301:AF301"/>
    <mergeCell ref="AI301:AJ301"/>
    <mergeCell ref="AK301:AL301"/>
    <mergeCell ref="AM301:AN301"/>
    <mergeCell ref="AO301:AP301"/>
    <mergeCell ref="AQ301:AR301"/>
    <mergeCell ref="AS301:AT301"/>
    <mergeCell ref="AU301:AV301"/>
    <mergeCell ref="AW301:AX301"/>
    <mergeCell ref="AY301:AZ301"/>
    <mergeCell ref="BA301:BC301"/>
    <mergeCell ref="BD301:BF301"/>
    <mergeCell ref="G301:H301"/>
    <mergeCell ref="G302:H302"/>
    <mergeCell ref="AG301:AH301"/>
    <mergeCell ref="AG302:AH302"/>
    <mergeCell ref="AO299:AP299"/>
    <mergeCell ref="AQ299:AR299"/>
    <mergeCell ref="AS299:AT299"/>
    <mergeCell ref="AU299:AV299"/>
    <mergeCell ref="AW299:AX299"/>
    <mergeCell ref="AY299:AZ299"/>
    <mergeCell ref="BA299:BC299"/>
    <mergeCell ref="BD299:BF299"/>
    <mergeCell ref="C300:D300"/>
    <mergeCell ref="E300:F300"/>
    <mergeCell ref="I300:J300"/>
    <mergeCell ref="K300:L300"/>
    <mergeCell ref="M300:N300"/>
    <mergeCell ref="O300:P300"/>
    <mergeCell ref="Q300:R300"/>
    <mergeCell ref="S300:T300"/>
    <mergeCell ref="U300:V300"/>
    <mergeCell ref="W300:X300"/>
    <mergeCell ref="Y300:Z300"/>
    <mergeCell ref="AA300:AB300"/>
    <mergeCell ref="AC300:AD300"/>
    <mergeCell ref="AE300:AF300"/>
    <mergeCell ref="AI300:AJ300"/>
    <mergeCell ref="AK300:AL300"/>
    <mergeCell ref="AM300:AN300"/>
    <mergeCell ref="AO300:AP300"/>
    <mergeCell ref="AQ300:AR300"/>
    <mergeCell ref="AS300:AT300"/>
    <mergeCell ref="AU300:AV300"/>
    <mergeCell ref="AW300:AX300"/>
    <mergeCell ref="AY300:AZ300"/>
    <mergeCell ref="BA300:BC300"/>
    <mergeCell ref="C299:D299"/>
    <mergeCell ref="E299:F299"/>
    <mergeCell ref="I299:J299"/>
    <mergeCell ref="K299:L299"/>
    <mergeCell ref="M299:N299"/>
    <mergeCell ref="O299:P299"/>
    <mergeCell ref="Q299:R299"/>
    <mergeCell ref="S299:T299"/>
    <mergeCell ref="U299:V299"/>
    <mergeCell ref="W299:X299"/>
    <mergeCell ref="Y299:Z299"/>
    <mergeCell ref="AA299:AB299"/>
    <mergeCell ref="AC299:AD299"/>
    <mergeCell ref="AE299:AF299"/>
    <mergeCell ref="AI299:AJ299"/>
    <mergeCell ref="AK299:AL299"/>
    <mergeCell ref="AM299:AN299"/>
    <mergeCell ref="G299:H299"/>
    <mergeCell ref="G300:H300"/>
    <mergeCell ref="AG299:AH299"/>
    <mergeCell ref="AG300:AH300"/>
    <mergeCell ref="AO297:AP297"/>
    <mergeCell ref="AQ297:AR297"/>
    <mergeCell ref="AS297:AT297"/>
    <mergeCell ref="AU297:AV297"/>
    <mergeCell ref="AW297:AX297"/>
    <mergeCell ref="AY297:AZ297"/>
    <mergeCell ref="BA297:BC297"/>
    <mergeCell ref="BD297:BF297"/>
    <mergeCell ref="C298:D298"/>
    <mergeCell ref="E298:F298"/>
    <mergeCell ref="I298:J298"/>
    <mergeCell ref="K298:L298"/>
    <mergeCell ref="M298:N298"/>
    <mergeCell ref="O298:P298"/>
    <mergeCell ref="Q298:R298"/>
    <mergeCell ref="S298:T298"/>
    <mergeCell ref="U298:V298"/>
    <mergeCell ref="W298:X298"/>
    <mergeCell ref="Y298:Z298"/>
    <mergeCell ref="AA298:AB298"/>
    <mergeCell ref="AC298:AD298"/>
    <mergeCell ref="AE298:AF298"/>
    <mergeCell ref="AI298:AJ298"/>
    <mergeCell ref="AK298:AL298"/>
    <mergeCell ref="AM298:AN298"/>
    <mergeCell ref="AO298:AP298"/>
    <mergeCell ref="AQ298:AR298"/>
    <mergeCell ref="AS298:AT298"/>
    <mergeCell ref="AU298:AV298"/>
    <mergeCell ref="AW298:AX298"/>
    <mergeCell ref="AY298:AZ298"/>
    <mergeCell ref="BA298:BC298"/>
    <mergeCell ref="C297:D297"/>
    <mergeCell ref="E297:F297"/>
    <mergeCell ref="I297:J297"/>
    <mergeCell ref="K297:L297"/>
    <mergeCell ref="M297:N297"/>
    <mergeCell ref="O297:P297"/>
    <mergeCell ref="Q297:R297"/>
    <mergeCell ref="S297:T297"/>
    <mergeCell ref="U297:V297"/>
    <mergeCell ref="W297:X297"/>
    <mergeCell ref="Y297:Z297"/>
    <mergeCell ref="AA297:AB297"/>
    <mergeCell ref="AC297:AD297"/>
    <mergeCell ref="AE297:AF297"/>
    <mergeCell ref="AI297:AJ297"/>
    <mergeCell ref="AK297:AL297"/>
    <mergeCell ref="AM297:AN297"/>
    <mergeCell ref="BD298:BF298"/>
    <mergeCell ref="G297:H297"/>
    <mergeCell ref="G298:H298"/>
    <mergeCell ref="AG297:AH297"/>
    <mergeCell ref="AG298:AH298"/>
    <mergeCell ref="AO295:AP295"/>
    <mergeCell ref="AQ295:AR295"/>
    <mergeCell ref="AS295:AT295"/>
    <mergeCell ref="AU295:AV295"/>
    <mergeCell ref="AW295:AX295"/>
    <mergeCell ref="AY295:AZ295"/>
    <mergeCell ref="BA295:BC295"/>
    <mergeCell ref="BD295:BF295"/>
    <mergeCell ref="C296:D296"/>
    <mergeCell ref="E296:F296"/>
    <mergeCell ref="I296:J296"/>
    <mergeCell ref="K296:L296"/>
    <mergeCell ref="M296:N296"/>
    <mergeCell ref="O296:P296"/>
    <mergeCell ref="Q296:R296"/>
    <mergeCell ref="S296:T296"/>
    <mergeCell ref="U296:V296"/>
    <mergeCell ref="W296:X296"/>
    <mergeCell ref="Y296:Z296"/>
    <mergeCell ref="AA296:AB296"/>
    <mergeCell ref="AC296:AD296"/>
    <mergeCell ref="AE296:AF296"/>
    <mergeCell ref="AI296:AJ296"/>
    <mergeCell ref="AK296:AL296"/>
    <mergeCell ref="AM296:AN296"/>
    <mergeCell ref="AO296:AP296"/>
    <mergeCell ref="AQ296:AR296"/>
    <mergeCell ref="AS296:AT296"/>
    <mergeCell ref="AU296:AV296"/>
    <mergeCell ref="AW296:AX296"/>
    <mergeCell ref="AY296:AZ296"/>
    <mergeCell ref="BA296:BC296"/>
    <mergeCell ref="C295:D295"/>
    <mergeCell ref="E295:F295"/>
    <mergeCell ref="I295:J295"/>
    <mergeCell ref="K295:L295"/>
    <mergeCell ref="M295:N295"/>
    <mergeCell ref="O295:P295"/>
    <mergeCell ref="Q295:R295"/>
    <mergeCell ref="S295:T295"/>
    <mergeCell ref="U295:V295"/>
    <mergeCell ref="W295:X295"/>
    <mergeCell ref="Y295:Z295"/>
    <mergeCell ref="AA295:AB295"/>
    <mergeCell ref="AC295:AD295"/>
    <mergeCell ref="AE295:AF295"/>
    <mergeCell ref="AI295:AJ295"/>
    <mergeCell ref="AK295:AL295"/>
    <mergeCell ref="AM295:AN295"/>
    <mergeCell ref="BD296:BF296"/>
    <mergeCell ref="G295:H295"/>
    <mergeCell ref="G296:H296"/>
    <mergeCell ref="AG295:AH295"/>
    <mergeCell ref="AG296:AH296"/>
    <mergeCell ref="AO293:AP293"/>
    <mergeCell ref="AQ293:AR293"/>
    <mergeCell ref="AS293:AT293"/>
    <mergeCell ref="AU293:AV293"/>
    <mergeCell ref="AW293:AX293"/>
    <mergeCell ref="AY293:AZ293"/>
    <mergeCell ref="BA293:BC293"/>
    <mergeCell ref="BD293:BF293"/>
    <mergeCell ref="C294:D294"/>
    <mergeCell ref="E294:F294"/>
    <mergeCell ref="I294:J294"/>
    <mergeCell ref="K294:L294"/>
    <mergeCell ref="M294:N294"/>
    <mergeCell ref="O294:P294"/>
    <mergeCell ref="Q294:R294"/>
    <mergeCell ref="S294:T294"/>
    <mergeCell ref="U294:V294"/>
    <mergeCell ref="W294:X294"/>
    <mergeCell ref="Y294:Z294"/>
    <mergeCell ref="AA294:AB294"/>
    <mergeCell ref="AC294:AD294"/>
    <mergeCell ref="AE294:AF294"/>
    <mergeCell ref="AI294:AJ294"/>
    <mergeCell ref="AK294:AL294"/>
    <mergeCell ref="AM294:AN294"/>
    <mergeCell ref="AO294:AP294"/>
    <mergeCell ref="AQ294:AR294"/>
    <mergeCell ref="AS294:AT294"/>
    <mergeCell ref="AU294:AV294"/>
    <mergeCell ref="AW294:AX294"/>
    <mergeCell ref="AY294:AZ294"/>
    <mergeCell ref="BA294:BC294"/>
    <mergeCell ref="C293:D293"/>
    <mergeCell ref="E293:F293"/>
    <mergeCell ref="I293:J293"/>
    <mergeCell ref="K293:L293"/>
    <mergeCell ref="M293:N293"/>
    <mergeCell ref="O293:P293"/>
    <mergeCell ref="Q293:R293"/>
    <mergeCell ref="S293:T293"/>
    <mergeCell ref="U293:V293"/>
    <mergeCell ref="W293:X293"/>
    <mergeCell ref="Y293:Z293"/>
    <mergeCell ref="AA293:AB293"/>
    <mergeCell ref="AC293:AD293"/>
    <mergeCell ref="AE293:AF293"/>
    <mergeCell ref="AI293:AJ293"/>
    <mergeCell ref="AK293:AL293"/>
    <mergeCell ref="AM293:AN293"/>
    <mergeCell ref="BD294:BF294"/>
    <mergeCell ref="G293:H293"/>
    <mergeCell ref="G294:H294"/>
    <mergeCell ref="AG293:AH293"/>
    <mergeCell ref="AG294:AH294"/>
    <mergeCell ref="AO291:AP291"/>
    <mergeCell ref="AQ291:AR291"/>
    <mergeCell ref="AS291:AT291"/>
    <mergeCell ref="AU291:AV291"/>
    <mergeCell ref="AW291:AX291"/>
    <mergeCell ref="AY291:AZ291"/>
    <mergeCell ref="BA291:BC291"/>
    <mergeCell ref="BD291:BF291"/>
    <mergeCell ref="C292:D292"/>
    <mergeCell ref="E292:F292"/>
    <mergeCell ref="I292:J292"/>
    <mergeCell ref="K292:L292"/>
    <mergeCell ref="M292:N292"/>
    <mergeCell ref="O292:P292"/>
    <mergeCell ref="Q292:R292"/>
    <mergeCell ref="S292:T292"/>
    <mergeCell ref="U292:V292"/>
    <mergeCell ref="W292:X292"/>
    <mergeCell ref="Y292:Z292"/>
    <mergeCell ref="AA292:AB292"/>
    <mergeCell ref="AC292:AD292"/>
    <mergeCell ref="AE292:AF292"/>
    <mergeCell ref="AI292:AJ292"/>
    <mergeCell ref="AK292:AL292"/>
    <mergeCell ref="AM292:AN292"/>
    <mergeCell ref="AO292:AP292"/>
    <mergeCell ref="AQ292:AR292"/>
    <mergeCell ref="AS292:AT292"/>
    <mergeCell ref="AU292:AV292"/>
    <mergeCell ref="AW292:AX292"/>
    <mergeCell ref="AY292:AZ292"/>
    <mergeCell ref="BA292:BC292"/>
    <mergeCell ref="C291:D291"/>
    <mergeCell ref="E291:F291"/>
    <mergeCell ref="I291:J291"/>
    <mergeCell ref="K291:L291"/>
    <mergeCell ref="M291:N291"/>
    <mergeCell ref="O291:P291"/>
    <mergeCell ref="Q291:R291"/>
    <mergeCell ref="S291:T291"/>
    <mergeCell ref="U291:V291"/>
    <mergeCell ref="W291:X291"/>
    <mergeCell ref="Y291:Z291"/>
    <mergeCell ref="AA291:AB291"/>
    <mergeCell ref="AC291:AD291"/>
    <mergeCell ref="AE291:AF291"/>
    <mergeCell ref="AI291:AJ291"/>
    <mergeCell ref="AK291:AL291"/>
    <mergeCell ref="AM291:AN291"/>
    <mergeCell ref="BD292:BF292"/>
    <mergeCell ref="G291:H291"/>
    <mergeCell ref="G292:H292"/>
    <mergeCell ref="AG291:AH291"/>
    <mergeCell ref="AG292:AH292"/>
    <mergeCell ref="AO289:AP289"/>
    <mergeCell ref="AQ289:AR289"/>
    <mergeCell ref="AS289:AT289"/>
    <mergeCell ref="AU289:AV289"/>
    <mergeCell ref="AW289:AX289"/>
    <mergeCell ref="AY289:AZ289"/>
    <mergeCell ref="BA289:BC289"/>
    <mergeCell ref="BD289:BF289"/>
    <mergeCell ref="C290:D290"/>
    <mergeCell ref="E290:F290"/>
    <mergeCell ref="I290:J290"/>
    <mergeCell ref="K290:L290"/>
    <mergeCell ref="M290:N290"/>
    <mergeCell ref="O290:P290"/>
    <mergeCell ref="Q290:R290"/>
    <mergeCell ref="S290:T290"/>
    <mergeCell ref="U290:V290"/>
    <mergeCell ref="W290:X290"/>
    <mergeCell ref="Y290:Z290"/>
    <mergeCell ref="AA290:AB290"/>
    <mergeCell ref="AC290:AD290"/>
    <mergeCell ref="AE290:AF290"/>
    <mergeCell ref="AI290:AJ290"/>
    <mergeCell ref="AK290:AL290"/>
    <mergeCell ref="AM290:AN290"/>
    <mergeCell ref="AO290:AP290"/>
    <mergeCell ref="AQ290:AR290"/>
    <mergeCell ref="AS290:AT290"/>
    <mergeCell ref="AU290:AV290"/>
    <mergeCell ref="AW290:AX290"/>
    <mergeCell ref="AY290:AZ290"/>
    <mergeCell ref="BA290:BC290"/>
    <mergeCell ref="C289:D289"/>
    <mergeCell ref="E289:F289"/>
    <mergeCell ref="I289:J289"/>
    <mergeCell ref="K289:L289"/>
    <mergeCell ref="M289:N289"/>
    <mergeCell ref="O289:P289"/>
    <mergeCell ref="Q289:R289"/>
    <mergeCell ref="S289:T289"/>
    <mergeCell ref="U289:V289"/>
    <mergeCell ref="W289:X289"/>
    <mergeCell ref="Y289:Z289"/>
    <mergeCell ref="AA289:AB289"/>
    <mergeCell ref="AC289:AD289"/>
    <mergeCell ref="AE289:AF289"/>
    <mergeCell ref="AI289:AJ289"/>
    <mergeCell ref="AK289:AL289"/>
    <mergeCell ref="AM289:AN289"/>
    <mergeCell ref="BD290:BF290"/>
    <mergeCell ref="G289:H289"/>
    <mergeCell ref="G290:H290"/>
    <mergeCell ref="AG289:AH289"/>
    <mergeCell ref="AG290:AH290"/>
    <mergeCell ref="AO287:AP287"/>
    <mergeCell ref="AQ287:AR287"/>
    <mergeCell ref="AS287:AT287"/>
    <mergeCell ref="AU287:AV287"/>
    <mergeCell ref="AW287:AX287"/>
    <mergeCell ref="AY287:AZ287"/>
    <mergeCell ref="BA287:BC287"/>
    <mergeCell ref="BD287:BF287"/>
    <mergeCell ref="C288:D288"/>
    <mergeCell ref="E288:F288"/>
    <mergeCell ref="I288:J288"/>
    <mergeCell ref="K288:L288"/>
    <mergeCell ref="M288:N288"/>
    <mergeCell ref="O288:P288"/>
    <mergeCell ref="Q288:R288"/>
    <mergeCell ref="S288:T288"/>
    <mergeCell ref="U288:V288"/>
    <mergeCell ref="W288:X288"/>
    <mergeCell ref="Y288:Z288"/>
    <mergeCell ref="AA288:AB288"/>
    <mergeCell ref="AC288:AD288"/>
    <mergeCell ref="AE288:AF288"/>
    <mergeCell ref="AI288:AJ288"/>
    <mergeCell ref="AK288:AL288"/>
    <mergeCell ref="AM288:AN288"/>
    <mergeCell ref="AO288:AP288"/>
    <mergeCell ref="AQ288:AR288"/>
    <mergeCell ref="AS288:AT288"/>
    <mergeCell ref="AU288:AV288"/>
    <mergeCell ref="AW288:AX288"/>
    <mergeCell ref="AY288:AZ288"/>
    <mergeCell ref="BA288:BC288"/>
    <mergeCell ref="C287:D287"/>
    <mergeCell ref="E287:F287"/>
    <mergeCell ref="I287:J287"/>
    <mergeCell ref="K287:L287"/>
    <mergeCell ref="M287:N287"/>
    <mergeCell ref="O287:P287"/>
    <mergeCell ref="Q287:R287"/>
    <mergeCell ref="S287:T287"/>
    <mergeCell ref="U287:V287"/>
    <mergeCell ref="W287:X287"/>
    <mergeCell ref="Y287:Z287"/>
    <mergeCell ref="AA287:AB287"/>
    <mergeCell ref="AC287:AD287"/>
    <mergeCell ref="AE287:AF287"/>
    <mergeCell ref="AI287:AJ287"/>
    <mergeCell ref="AK287:AL287"/>
    <mergeCell ref="AM287:AN287"/>
    <mergeCell ref="BD288:BF288"/>
    <mergeCell ref="G287:H287"/>
    <mergeCell ref="G288:H288"/>
    <mergeCell ref="AG287:AH287"/>
    <mergeCell ref="AG288:AH288"/>
    <mergeCell ref="AO285:AP285"/>
    <mergeCell ref="AQ285:AR285"/>
    <mergeCell ref="AS285:AT285"/>
    <mergeCell ref="AU285:AV285"/>
    <mergeCell ref="AW285:AX285"/>
    <mergeCell ref="AY285:AZ285"/>
    <mergeCell ref="BA285:BC285"/>
    <mergeCell ref="BD285:BF285"/>
    <mergeCell ref="C286:D286"/>
    <mergeCell ref="E286:F286"/>
    <mergeCell ref="I286:J286"/>
    <mergeCell ref="K286:L286"/>
    <mergeCell ref="M286:N286"/>
    <mergeCell ref="O286:P286"/>
    <mergeCell ref="Q286:R286"/>
    <mergeCell ref="S286:T286"/>
    <mergeCell ref="U286:V286"/>
    <mergeCell ref="W286:X286"/>
    <mergeCell ref="Y286:Z286"/>
    <mergeCell ref="AA286:AB286"/>
    <mergeCell ref="AC286:AD286"/>
    <mergeCell ref="AE286:AF286"/>
    <mergeCell ref="AI286:AJ286"/>
    <mergeCell ref="AK286:AL286"/>
    <mergeCell ref="AM286:AN286"/>
    <mergeCell ref="AO286:AP286"/>
    <mergeCell ref="AQ286:AR286"/>
    <mergeCell ref="AS286:AT286"/>
    <mergeCell ref="AU286:AV286"/>
    <mergeCell ref="AW286:AX286"/>
    <mergeCell ref="AY286:AZ286"/>
    <mergeCell ref="BA286:BC286"/>
    <mergeCell ref="C285:D285"/>
    <mergeCell ref="E285:F285"/>
    <mergeCell ref="I285:J285"/>
    <mergeCell ref="K285:L285"/>
    <mergeCell ref="M285:N285"/>
    <mergeCell ref="O285:P285"/>
    <mergeCell ref="Q285:R285"/>
    <mergeCell ref="S285:T285"/>
    <mergeCell ref="U285:V285"/>
    <mergeCell ref="W285:X285"/>
    <mergeCell ref="Y285:Z285"/>
    <mergeCell ref="AA285:AB285"/>
    <mergeCell ref="AC285:AD285"/>
    <mergeCell ref="AE285:AF285"/>
    <mergeCell ref="AI285:AJ285"/>
    <mergeCell ref="AK285:AL285"/>
    <mergeCell ref="AM285:AN285"/>
    <mergeCell ref="BD286:BF286"/>
    <mergeCell ref="G285:H285"/>
    <mergeCell ref="G286:H286"/>
    <mergeCell ref="AG285:AH285"/>
    <mergeCell ref="AG286:AH286"/>
    <mergeCell ref="AO283:AP283"/>
    <mergeCell ref="AQ283:AR283"/>
    <mergeCell ref="AS283:AT283"/>
    <mergeCell ref="AU283:AV283"/>
    <mergeCell ref="AW283:AX283"/>
    <mergeCell ref="AY283:AZ283"/>
    <mergeCell ref="BA283:BC283"/>
    <mergeCell ref="BD283:BF283"/>
    <mergeCell ref="C284:D284"/>
    <mergeCell ref="E284:F284"/>
    <mergeCell ref="I284:J284"/>
    <mergeCell ref="K284:L284"/>
    <mergeCell ref="M284:N284"/>
    <mergeCell ref="O284:P284"/>
    <mergeCell ref="Q284:R284"/>
    <mergeCell ref="S284:T284"/>
    <mergeCell ref="U284:V284"/>
    <mergeCell ref="W284:X284"/>
    <mergeCell ref="Y284:Z284"/>
    <mergeCell ref="AA284:AB284"/>
    <mergeCell ref="AC284:AD284"/>
    <mergeCell ref="AE284:AF284"/>
    <mergeCell ref="AI284:AJ284"/>
    <mergeCell ref="AK284:AL284"/>
    <mergeCell ref="AM284:AN284"/>
    <mergeCell ref="AO284:AP284"/>
    <mergeCell ref="AQ284:AR284"/>
    <mergeCell ref="AS284:AT284"/>
    <mergeCell ref="AU284:AV284"/>
    <mergeCell ref="AW284:AX284"/>
    <mergeCell ref="AY284:AZ284"/>
    <mergeCell ref="BA284:BC284"/>
    <mergeCell ref="C283:D283"/>
    <mergeCell ref="E283:F283"/>
    <mergeCell ref="I283:J283"/>
    <mergeCell ref="K283:L283"/>
    <mergeCell ref="M283:N283"/>
    <mergeCell ref="O283:P283"/>
    <mergeCell ref="Q283:R283"/>
    <mergeCell ref="S283:T283"/>
    <mergeCell ref="U283:V283"/>
    <mergeCell ref="W283:X283"/>
    <mergeCell ref="Y283:Z283"/>
    <mergeCell ref="AA283:AB283"/>
    <mergeCell ref="AC283:AD283"/>
    <mergeCell ref="AE283:AF283"/>
    <mergeCell ref="AI283:AJ283"/>
    <mergeCell ref="AK283:AL283"/>
    <mergeCell ref="AM283:AN283"/>
    <mergeCell ref="BD284:BF284"/>
    <mergeCell ref="G283:H283"/>
    <mergeCell ref="G284:H284"/>
    <mergeCell ref="AG283:AH283"/>
    <mergeCell ref="AG284:AH284"/>
    <mergeCell ref="AO281:AP281"/>
    <mergeCell ref="AQ281:AR281"/>
    <mergeCell ref="AS281:AT281"/>
    <mergeCell ref="AU281:AV281"/>
    <mergeCell ref="AW281:AX281"/>
    <mergeCell ref="AY281:AZ281"/>
    <mergeCell ref="BA281:BC281"/>
    <mergeCell ref="BD281:BF281"/>
    <mergeCell ref="C282:D282"/>
    <mergeCell ref="E282:F282"/>
    <mergeCell ref="I282:J282"/>
    <mergeCell ref="K282:L282"/>
    <mergeCell ref="M282:N282"/>
    <mergeCell ref="O282:P282"/>
    <mergeCell ref="Q282:R282"/>
    <mergeCell ref="S282:T282"/>
    <mergeCell ref="U282:V282"/>
    <mergeCell ref="W282:X282"/>
    <mergeCell ref="Y282:Z282"/>
    <mergeCell ref="AA282:AB282"/>
    <mergeCell ref="AC282:AD282"/>
    <mergeCell ref="AE282:AF282"/>
    <mergeCell ref="AI282:AJ282"/>
    <mergeCell ref="AK282:AL282"/>
    <mergeCell ref="AM282:AN282"/>
    <mergeCell ref="AO282:AP282"/>
    <mergeCell ref="AQ282:AR282"/>
    <mergeCell ref="AS282:AT282"/>
    <mergeCell ref="AU282:AV282"/>
    <mergeCell ref="AW282:AX282"/>
    <mergeCell ref="AY282:AZ282"/>
    <mergeCell ref="BA282:BC282"/>
    <mergeCell ref="C281:D281"/>
    <mergeCell ref="E281:F281"/>
    <mergeCell ref="I281:J281"/>
    <mergeCell ref="K281:L281"/>
    <mergeCell ref="M281:N281"/>
    <mergeCell ref="O281:P281"/>
    <mergeCell ref="Q281:R281"/>
    <mergeCell ref="S281:T281"/>
    <mergeCell ref="U281:V281"/>
    <mergeCell ref="W281:X281"/>
    <mergeCell ref="Y281:Z281"/>
    <mergeCell ref="AA281:AB281"/>
    <mergeCell ref="AC281:AD281"/>
    <mergeCell ref="AE281:AF281"/>
    <mergeCell ref="AI281:AJ281"/>
    <mergeCell ref="AK281:AL281"/>
    <mergeCell ref="AM281:AN281"/>
    <mergeCell ref="BD282:BF282"/>
    <mergeCell ref="G281:H281"/>
    <mergeCell ref="G282:H282"/>
    <mergeCell ref="AG281:AH281"/>
    <mergeCell ref="AG282:AH282"/>
    <mergeCell ref="AO279:AP279"/>
    <mergeCell ref="AQ279:AR279"/>
    <mergeCell ref="AS279:AT279"/>
    <mergeCell ref="AU279:AV279"/>
    <mergeCell ref="AW279:AX279"/>
    <mergeCell ref="AY279:AZ279"/>
    <mergeCell ref="BA279:BC279"/>
    <mergeCell ref="BD279:BF279"/>
    <mergeCell ref="C280:D280"/>
    <mergeCell ref="E280:F280"/>
    <mergeCell ref="I280:J280"/>
    <mergeCell ref="K280:L280"/>
    <mergeCell ref="M280:N280"/>
    <mergeCell ref="O280:P280"/>
    <mergeCell ref="Q280:R280"/>
    <mergeCell ref="S280:T280"/>
    <mergeCell ref="U280:V280"/>
    <mergeCell ref="W280:X280"/>
    <mergeCell ref="Y280:Z280"/>
    <mergeCell ref="AA280:AB280"/>
    <mergeCell ref="AC280:AD280"/>
    <mergeCell ref="AE280:AF280"/>
    <mergeCell ref="AI280:AJ280"/>
    <mergeCell ref="AK280:AL280"/>
    <mergeCell ref="AM280:AN280"/>
    <mergeCell ref="AO280:AP280"/>
    <mergeCell ref="AQ280:AR280"/>
    <mergeCell ref="AS280:AT280"/>
    <mergeCell ref="AU280:AV280"/>
    <mergeCell ref="AW280:AX280"/>
    <mergeCell ref="AY280:AZ280"/>
    <mergeCell ref="BA280:BC280"/>
    <mergeCell ref="C279:D279"/>
    <mergeCell ref="E279:F279"/>
    <mergeCell ref="I279:J279"/>
    <mergeCell ref="K279:L279"/>
    <mergeCell ref="M279:N279"/>
    <mergeCell ref="O279:P279"/>
    <mergeCell ref="Q279:R279"/>
    <mergeCell ref="S279:T279"/>
    <mergeCell ref="U279:V279"/>
    <mergeCell ref="W279:X279"/>
    <mergeCell ref="Y279:Z279"/>
    <mergeCell ref="AA279:AB279"/>
    <mergeCell ref="AC279:AD279"/>
    <mergeCell ref="AE279:AF279"/>
    <mergeCell ref="AI279:AJ279"/>
    <mergeCell ref="AK279:AL279"/>
    <mergeCell ref="AM279:AN279"/>
    <mergeCell ref="BD280:BF280"/>
    <mergeCell ref="G279:H279"/>
    <mergeCell ref="G280:H280"/>
    <mergeCell ref="AG279:AH279"/>
    <mergeCell ref="AG280:AH280"/>
    <mergeCell ref="AO277:AP277"/>
    <mergeCell ref="AQ277:AR277"/>
    <mergeCell ref="AS277:AT277"/>
    <mergeCell ref="AU277:AV277"/>
    <mergeCell ref="AW277:AX277"/>
    <mergeCell ref="AY277:AZ277"/>
    <mergeCell ref="BA277:BC277"/>
    <mergeCell ref="BD277:BF277"/>
    <mergeCell ref="C278:D278"/>
    <mergeCell ref="E278:F278"/>
    <mergeCell ref="I278:J278"/>
    <mergeCell ref="K278:L278"/>
    <mergeCell ref="M278:N278"/>
    <mergeCell ref="O278:P278"/>
    <mergeCell ref="Q278:R278"/>
    <mergeCell ref="S278:T278"/>
    <mergeCell ref="U278:V278"/>
    <mergeCell ref="W278:X278"/>
    <mergeCell ref="Y278:Z278"/>
    <mergeCell ref="AA278:AB278"/>
    <mergeCell ref="AC278:AD278"/>
    <mergeCell ref="AE278:AF278"/>
    <mergeCell ref="AI278:AJ278"/>
    <mergeCell ref="AK278:AL278"/>
    <mergeCell ref="AM278:AN278"/>
    <mergeCell ref="AO278:AP278"/>
    <mergeCell ref="AQ278:AR278"/>
    <mergeCell ref="AS278:AT278"/>
    <mergeCell ref="AU278:AV278"/>
    <mergeCell ref="AW278:AX278"/>
    <mergeCell ref="AY278:AZ278"/>
    <mergeCell ref="BA278:BC278"/>
    <mergeCell ref="C277:D277"/>
    <mergeCell ref="E277:F277"/>
    <mergeCell ref="I277:J277"/>
    <mergeCell ref="K277:L277"/>
    <mergeCell ref="M277:N277"/>
    <mergeCell ref="O277:P277"/>
    <mergeCell ref="Q277:R277"/>
    <mergeCell ref="S277:T277"/>
    <mergeCell ref="U277:V277"/>
    <mergeCell ref="W277:X277"/>
    <mergeCell ref="Y277:Z277"/>
    <mergeCell ref="AA277:AB277"/>
    <mergeCell ref="AC277:AD277"/>
    <mergeCell ref="AE277:AF277"/>
    <mergeCell ref="AI277:AJ277"/>
    <mergeCell ref="AK277:AL277"/>
    <mergeCell ref="AM277:AN277"/>
    <mergeCell ref="BD278:BF278"/>
    <mergeCell ref="G277:H277"/>
    <mergeCell ref="G278:H278"/>
    <mergeCell ref="AG277:AH277"/>
    <mergeCell ref="AG278:AH278"/>
    <mergeCell ref="AO275:AP275"/>
    <mergeCell ref="AQ275:AR275"/>
    <mergeCell ref="AS275:AT275"/>
    <mergeCell ref="AU275:AV275"/>
    <mergeCell ref="AW275:AX275"/>
    <mergeCell ref="AY275:AZ275"/>
    <mergeCell ref="BA275:BC275"/>
    <mergeCell ref="BD275:BF275"/>
    <mergeCell ref="C276:D276"/>
    <mergeCell ref="E276:F276"/>
    <mergeCell ref="I276:J276"/>
    <mergeCell ref="K276:L276"/>
    <mergeCell ref="M276:N276"/>
    <mergeCell ref="O276:P276"/>
    <mergeCell ref="Q276:R276"/>
    <mergeCell ref="S276:T276"/>
    <mergeCell ref="U276:V276"/>
    <mergeCell ref="W276:X276"/>
    <mergeCell ref="Y276:Z276"/>
    <mergeCell ref="AA276:AB276"/>
    <mergeCell ref="AC276:AD276"/>
    <mergeCell ref="AE276:AF276"/>
    <mergeCell ref="AI276:AJ276"/>
    <mergeCell ref="AK276:AL276"/>
    <mergeCell ref="AM276:AN276"/>
    <mergeCell ref="AO276:AP276"/>
    <mergeCell ref="AQ276:AR276"/>
    <mergeCell ref="AS276:AT276"/>
    <mergeCell ref="AU276:AV276"/>
    <mergeCell ref="AW276:AX276"/>
    <mergeCell ref="AY276:AZ276"/>
    <mergeCell ref="BA276:BC276"/>
    <mergeCell ref="C275:D275"/>
    <mergeCell ref="E275:F275"/>
    <mergeCell ref="I275:J275"/>
    <mergeCell ref="K275:L275"/>
    <mergeCell ref="M275:N275"/>
    <mergeCell ref="O275:P275"/>
    <mergeCell ref="Q275:R275"/>
    <mergeCell ref="S275:T275"/>
    <mergeCell ref="U275:V275"/>
    <mergeCell ref="W275:X275"/>
    <mergeCell ref="Y275:Z275"/>
    <mergeCell ref="AA275:AB275"/>
    <mergeCell ref="AC275:AD275"/>
    <mergeCell ref="AE275:AF275"/>
    <mergeCell ref="AI275:AJ275"/>
    <mergeCell ref="AK275:AL275"/>
    <mergeCell ref="AM275:AN275"/>
    <mergeCell ref="BD276:BF276"/>
    <mergeCell ref="G275:H275"/>
    <mergeCell ref="G276:H276"/>
    <mergeCell ref="AG275:AH275"/>
    <mergeCell ref="AG276:AH276"/>
    <mergeCell ref="AO273:AP273"/>
    <mergeCell ref="AQ273:AR273"/>
    <mergeCell ref="AS273:AT273"/>
    <mergeCell ref="AU273:AV273"/>
    <mergeCell ref="AW273:AX273"/>
    <mergeCell ref="AY273:AZ273"/>
    <mergeCell ref="BA273:BC273"/>
    <mergeCell ref="BD273:BF273"/>
    <mergeCell ref="C274:D274"/>
    <mergeCell ref="E274:F274"/>
    <mergeCell ref="I274:J274"/>
    <mergeCell ref="K274:L274"/>
    <mergeCell ref="M274:N274"/>
    <mergeCell ref="O274:P274"/>
    <mergeCell ref="Q274:R274"/>
    <mergeCell ref="S274:T274"/>
    <mergeCell ref="U274:V274"/>
    <mergeCell ref="W274:X274"/>
    <mergeCell ref="Y274:Z274"/>
    <mergeCell ref="AA274:AB274"/>
    <mergeCell ref="AC274:AD274"/>
    <mergeCell ref="AE274:AF274"/>
    <mergeCell ref="AI274:AJ274"/>
    <mergeCell ref="AK274:AL274"/>
    <mergeCell ref="AM274:AN274"/>
    <mergeCell ref="AO274:AP274"/>
    <mergeCell ref="AQ274:AR274"/>
    <mergeCell ref="AS274:AT274"/>
    <mergeCell ref="AU274:AV274"/>
    <mergeCell ref="AW274:AX274"/>
    <mergeCell ref="AY274:AZ274"/>
    <mergeCell ref="BA274:BC274"/>
    <mergeCell ref="C273:D273"/>
    <mergeCell ref="E273:F273"/>
    <mergeCell ref="I273:J273"/>
    <mergeCell ref="K273:L273"/>
    <mergeCell ref="M273:N273"/>
    <mergeCell ref="O273:P273"/>
    <mergeCell ref="Q273:R273"/>
    <mergeCell ref="S273:T273"/>
    <mergeCell ref="U273:V273"/>
    <mergeCell ref="W273:X273"/>
    <mergeCell ref="Y273:Z273"/>
    <mergeCell ref="AA273:AB273"/>
    <mergeCell ref="AC273:AD273"/>
    <mergeCell ref="AE273:AF273"/>
    <mergeCell ref="AI273:AJ273"/>
    <mergeCell ref="AK273:AL273"/>
    <mergeCell ref="AM273:AN273"/>
    <mergeCell ref="BD274:BF274"/>
    <mergeCell ref="G273:H273"/>
    <mergeCell ref="G274:H274"/>
    <mergeCell ref="AG273:AH273"/>
    <mergeCell ref="AG274:AH274"/>
    <mergeCell ref="AO271:AP271"/>
    <mergeCell ref="AQ271:AR271"/>
    <mergeCell ref="AS271:AT271"/>
    <mergeCell ref="AU271:AV271"/>
    <mergeCell ref="AW271:AX271"/>
    <mergeCell ref="AY271:AZ271"/>
    <mergeCell ref="BA271:BC271"/>
    <mergeCell ref="BD271:BF271"/>
    <mergeCell ref="C272:D272"/>
    <mergeCell ref="E272:F272"/>
    <mergeCell ref="I272:J272"/>
    <mergeCell ref="K272:L272"/>
    <mergeCell ref="M272:N272"/>
    <mergeCell ref="O272:P272"/>
    <mergeCell ref="Q272:R272"/>
    <mergeCell ref="S272:T272"/>
    <mergeCell ref="U272:V272"/>
    <mergeCell ref="W272:X272"/>
    <mergeCell ref="Y272:Z272"/>
    <mergeCell ref="AA272:AB272"/>
    <mergeCell ref="AC272:AD272"/>
    <mergeCell ref="AE272:AF272"/>
    <mergeCell ref="AI272:AJ272"/>
    <mergeCell ref="AK272:AL272"/>
    <mergeCell ref="AM272:AN272"/>
    <mergeCell ref="AO272:AP272"/>
    <mergeCell ref="AQ272:AR272"/>
    <mergeCell ref="AS272:AT272"/>
    <mergeCell ref="AU272:AV272"/>
    <mergeCell ref="AW272:AX272"/>
    <mergeCell ref="AY272:AZ272"/>
    <mergeCell ref="BA272:BC272"/>
    <mergeCell ref="C271:D271"/>
    <mergeCell ref="E271:F271"/>
    <mergeCell ref="I271:J271"/>
    <mergeCell ref="K271:L271"/>
    <mergeCell ref="M271:N271"/>
    <mergeCell ref="O271:P271"/>
    <mergeCell ref="Q271:R271"/>
    <mergeCell ref="S271:T271"/>
    <mergeCell ref="U271:V271"/>
    <mergeCell ref="W271:X271"/>
    <mergeCell ref="Y271:Z271"/>
    <mergeCell ref="AA271:AB271"/>
    <mergeCell ref="AC271:AD271"/>
    <mergeCell ref="AE271:AF271"/>
    <mergeCell ref="AI271:AJ271"/>
    <mergeCell ref="AK271:AL271"/>
    <mergeCell ref="AM271:AN271"/>
    <mergeCell ref="BD272:BF272"/>
    <mergeCell ref="G271:H271"/>
    <mergeCell ref="G272:H272"/>
    <mergeCell ref="AO269:AP269"/>
    <mergeCell ref="AQ269:AR269"/>
    <mergeCell ref="AS269:AT269"/>
    <mergeCell ref="AU269:AV269"/>
    <mergeCell ref="AW269:AX269"/>
    <mergeCell ref="AY269:AZ269"/>
    <mergeCell ref="BA269:BC269"/>
    <mergeCell ref="BD269:BF269"/>
    <mergeCell ref="C270:D270"/>
    <mergeCell ref="E270:F270"/>
    <mergeCell ref="I270:J270"/>
    <mergeCell ref="K270:L270"/>
    <mergeCell ref="M270:N270"/>
    <mergeCell ref="O270:P270"/>
    <mergeCell ref="Q270:R270"/>
    <mergeCell ref="S270:T270"/>
    <mergeCell ref="U270:V270"/>
    <mergeCell ref="W270:X270"/>
    <mergeCell ref="Y270:Z270"/>
    <mergeCell ref="AA270:AB270"/>
    <mergeCell ref="AC270:AD270"/>
    <mergeCell ref="AE270:AF270"/>
    <mergeCell ref="AI270:AJ270"/>
    <mergeCell ref="AK270:AL270"/>
    <mergeCell ref="AM270:AN270"/>
    <mergeCell ref="AO270:AP270"/>
    <mergeCell ref="AQ270:AR270"/>
    <mergeCell ref="AS270:AT270"/>
    <mergeCell ref="AU270:AV270"/>
    <mergeCell ref="AW270:AX270"/>
    <mergeCell ref="AY270:AZ270"/>
    <mergeCell ref="BA270:BC270"/>
    <mergeCell ref="C269:D269"/>
    <mergeCell ref="E269:F269"/>
    <mergeCell ref="I269:J269"/>
    <mergeCell ref="K269:L269"/>
    <mergeCell ref="M269:N269"/>
    <mergeCell ref="O269:P269"/>
    <mergeCell ref="Q269:R269"/>
    <mergeCell ref="S269:T269"/>
    <mergeCell ref="U269:V269"/>
    <mergeCell ref="W269:X269"/>
    <mergeCell ref="Y269:Z269"/>
    <mergeCell ref="AA269:AB269"/>
    <mergeCell ref="AC269:AD269"/>
    <mergeCell ref="AE269:AF269"/>
    <mergeCell ref="AI269:AJ269"/>
    <mergeCell ref="AK269:AL269"/>
    <mergeCell ref="AM269:AN269"/>
    <mergeCell ref="BD270:BF270"/>
    <mergeCell ref="G269:H269"/>
    <mergeCell ref="G270:H270"/>
    <mergeCell ref="AO267:AP267"/>
    <mergeCell ref="AQ267:AR267"/>
    <mergeCell ref="AS267:AT267"/>
    <mergeCell ref="AU267:AV267"/>
    <mergeCell ref="AW267:AX267"/>
    <mergeCell ref="AY267:AZ267"/>
    <mergeCell ref="BA267:BC267"/>
    <mergeCell ref="BD267:BF267"/>
    <mergeCell ref="C268:D268"/>
    <mergeCell ref="E268:F268"/>
    <mergeCell ref="I268:J268"/>
    <mergeCell ref="K268:L268"/>
    <mergeCell ref="M268:N268"/>
    <mergeCell ref="O268:P268"/>
    <mergeCell ref="Q268:R268"/>
    <mergeCell ref="S268:T268"/>
    <mergeCell ref="U268:V268"/>
    <mergeCell ref="W268:X268"/>
    <mergeCell ref="Y268:Z268"/>
    <mergeCell ref="AA268:AB268"/>
    <mergeCell ref="AC268:AD268"/>
    <mergeCell ref="AE268:AF268"/>
    <mergeCell ref="AI268:AJ268"/>
    <mergeCell ref="AK268:AL268"/>
    <mergeCell ref="AM268:AN268"/>
    <mergeCell ref="AO268:AP268"/>
    <mergeCell ref="AQ268:AR268"/>
    <mergeCell ref="AS268:AT268"/>
    <mergeCell ref="AU268:AV268"/>
    <mergeCell ref="AW268:AX268"/>
    <mergeCell ref="AY268:AZ268"/>
    <mergeCell ref="BA268:BC268"/>
    <mergeCell ref="C267:D267"/>
    <mergeCell ref="E267:F267"/>
    <mergeCell ref="I267:J267"/>
    <mergeCell ref="K267:L267"/>
    <mergeCell ref="M267:N267"/>
    <mergeCell ref="O267:P267"/>
    <mergeCell ref="Q267:R267"/>
    <mergeCell ref="S267:T267"/>
    <mergeCell ref="U267:V267"/>
    <mergeCell ref="W267:X267"/>
    <mergeCell ref="Y267:Z267"/>
    <mergeCell ref="AA267:AB267"/>
    <mergeCell ref="AC267:AD267"/>
    <mergeCell ref="AE267:AF267"/>
    <mergeCell ref="AI267:AJ267"/>
    <mergeCell ref="AK267:AL267"/>
    <mergeCell ref="AM267:AN267"/>
    <mergeCell ref="BD268:BF268"/>
    <mergeCell ref="G267:H267"/>
    <mergeCell ref="G268:H268"/>
    <mergeCell ref="AO265:AP265"/>
    <mergeCell ref="AQ265:AR265"/>
    <mergeCell ref="AS265:AT265"/>
    <mergeCell ref="AU265:AV265"/>
    <mergeCell ref="AW265:AX265"/>
    <mergeCell ref="AY265:AZ265"/>
    <mergeCell ref="BA265:BC265"/>
    <mergeCell ref="BD265:BF265"/>
    <mergeCell ref="C266:D266"/>
    <mergeCell ref="E266:F266"/>
    <mergeCell ref="I266:J266"/>
    <mergeCell ref="K266:L266"/>
    <mergeCell ref="M266:N266"/>
    <mergeCell ref="O266:P266"/>
    <mergeCell ref="Q266:R266"/>
    <mergeCell ref="S266:T266"/>
    <mergeCell ref="U266:V266"/>
    <mergeCell ref="W266:X266"/>
    <mergeCell ref="Y266:Z266"/>
    <mergeCell ref="AA266:AB266"/>
    <mergeCell ref="AC266:AD266"/>
    <mergeCell ref="AE266:AF266"/>
    <mergeCell ref="AI266:AJ266"/>
    <mergeCell ref="AK266:AL266"/>
    <mergeCell ref="AM266:AN266"/>
    <mergeCell ref="AO266:AP266"/>
    <mergeCell ref="AQ266:AR266"/>
    <mergeCell ref="AS266:AT266"/>
    <mergeCell ref="AU266:AV266"/>
    <mergeCell ref="AW266:AX266"/>
    <mergeCell ref="AY266:AZ266"/>
    <mergeCell ref="BA266:BC266"/>
    <mergeCell ref="C265:D265"/>
    <mergeCell ref="E265:F265"/>
    <mergeCell ref="I265:J265"/>
    <mergeCell ref="K265:L265"/>
    <mergeCell ref="M265:N265"/>
    <mergeCell ref="O265:P265"/>
    <mergeCell ref="Q265:R265"/>
    <mergeCell ref="S265:T265"/>
    <mergeCell ref="U265:V265"/>
    <mergeCell ref="W265:X265"/>
    <mergeCell ref="Y265:Z265"/>
    <mergeCell ref="AA265:AB265"/>
    <mergeCell ref="AC265:AD265"/>
    <mergeCell ref="AE265:AF265"/>
    <mergeCell ref="AI265:AJ265"/>
    <mergeCell ref="AK265:AL265"/>
    <mergeCell ref="AM265:AN265"/>
    <mergeCell ref="BD266:BF266"/>
    <mergeCell ref="G265:H265"/>
    <mergeCell ref="G266:H266"/>
    <mergeCell ref="AO263:AP263"/>
    <mergeCell ref="AQ263:AR263"/>
    <mergeCell ref="AS263:AT263"/>
    <mergeCell ref="AU263:AV263"/>
    <mergeCell ref="AW263:AX263"/>
    <mergeCell ref="AY263:AZ263"/>
    <mergeCell ref="BA263:BC263"/>
    <mergeCell ref="BD263:BF263"/>
    <mergeCell ref="C264:D264"/>
    <mergeCell ref="E264:F264"/>
    <mergeCell ref="I264:J264"/>
    <mergeCell ref="K264:L264"/>
    <mergeCell ref="M264:N264"/>
    <mergeCell ref="O264:P264"/>
    <mergeCell ref="Q264:R264"/>
    <mergeCell ref="S264:T264"/>
    <mergeCell ref="U264:V264"/>
    <mergeCell ref="W264:X264"/>
    <mergeCell ref="Y264:Z264"/>
    <mergeCell ref="AA264:AB264"/>
    <mergeCell ref="AC264:AD264"/>
    <mergeCell ref="AE264:AF264"/>
    <mergeCell ref="AI264:AJ264"/>
    <mergeCell ref="AK264:AL264"/>
    <mergeCell ref="AM264:AN264"/>
    <mergeCell ref="AO264:AP264"/>
    <mergeCell ref="AQ264:AR264"/>
    <mergeCell ref="AS264:AT264"/>
    <mergeCell ref="AU264:AV264"/>
    <mergeCell ref="AW264:AX264"/>
    <mergeCell ref="AY264:AZ264"/>
    <mergeCell ref="BA264:BC264"/>
    <mergeCell ref="C263:D263"/>
    <mergeCell ref="E263:F263"/>
    <mergeCell ref="I263:J263"/>
    <mergeCell ref="K263:L263"/>
    <mergeCell ref="M263:N263"/>
    <mergeCell ref="O263:P263"/>
    <mergeCell ref="Q263:R263"/>
    <mergeCell ref="S263:T263"/>
    <mergeCell ref="U263:V263"/>
    <mergeCell ref="W263:X263"/>
    <mergeCell ref="Y263:Z263"/>
    <mergeCell ref="AA263:AB263"/>
    <mergeCell ref="AC263:AD263"/>
    <mergeCell ref="AE263:AF263"/>
    <mergeCell ref="AI263:AJ263"/>
    <mergeCell ref="AK263:AL263"/>
    <mergeCell ref="AM263:AN263"/>
    <mergeCell ref="BD264:BF264"/>
    <mergeCell ref="G264:H264"/>
    <mergeCell ref="AO261:AP261"/>
    <mergeCell ref="AQ261:AR261"/>
    <mergeCell ref="AS261:AT261"/>
    <mergeCell ref="AU261:AV261"/>
    <mergeCell ref="AW261:AX261"/>
    <mergeCell ref="AY261:AZ261"/>
    <mergeCell ref="BA261:BC261"/>
    <mergeCell ref="BD261:BF261"/>
    <mergeCell ref="C262:D262"/>
    <mergeCell ref="E262:F262"/>
    <mergeCell ref="I262:J262"/>
    <mergeCell ref="K262:L262"/>
    <mergeCell ref="M262:N262"/>
    <mergeCell ref="O262:P262"/>
    <mergeCell ref="Q262:R262"/>
    <mergeCell ref="S262:T262"/>
    <mergeCell ref="U262:V262"/>
    <mergeCell ref="W262:X262"/>
    <mergeCell ref="Y262:Z262"/>
    <mergeCell ref="AA262:AB262"/>
    <mergeCell ref="AC262:AD262"/>
    <mergeCell ref="AE262:AF262"/>
    <mergeCell ref="AI262:AJ262"/>
    <mergeCell ref="AK262:AL262"/>
    <mergeCell ref="AM262:AN262"/>
    <mergeCell ref="AO262:AP262"/>
    <mergeCell ref="AQ262:AR262"/>
    <mergeCell ref="AS262:AT262"/>
    <mergeCell ref="AU262:AV262"/>
    <mergeCell ref="AW262:AX262"/>
    <mergeCell ref="AY262:AZ262"/>
    <mergeCell ref="BA262:BC262"/>
    <mergeCell ref="C261:D261"/>
    <mergeCell ref="E261:F261"/>
    <mergeCell ref="I261:J261"/>
    <mergeCell ref="K261:L261"/>
    <mergeCell ref="M261:N261"/>
    <mergeCell ref="O261:P261"/>
    <mergeCell ref="Q261:R261"/>
    <mergeCell ref="S261:T261"/>
    <mergeCell ref="U261:V261"/>
    <mergeCell ref="W261:X261"/>
    <mergeCell ref="Y261:Z261"/>
    <mergeCell ref="AA261:AB261"/>
    <mergeCell ref="AC261:AD261"/>
    <mergeCell ref="AE261:AF261"/>
    <mergeCell ref="AI261:AJ261"/>
    <mergeCell ref="AK261:AL261"/>
    <mergeCell ref="AM261:AN261"/>
    <mergeCell ref="BD262:BF262"/>
    <mergeCell ref="AO259:AP259"/>
    <mergeCell ref="AQ259:AR259"/>
    <mergeCell ref="AS259:AT259"/>
    <mergeCell ref="AU259:AV259"/>
    <mergeCell ref="AW259:AX259"/>
    <mergeCell ref="AY259:AZ259"/>
    <mergeCell ref="BA259:BC259"/>
    <mergeCell ref="BD259:BF259"/>
    <mergeCell ref="C260:D260"/>
    <mergeCell ref="E260:F260"/>
    <mergeCell ref="I260:J260"/>
    <mergeCell ref="K260:L260"/>
    <mergeCell ref="M260:N260"/>
    <mergeCell ref="O260:P260"/>
    <mergeCell ref="Q260:R260"/>
    <mergeCell ref="S260:T260"/>
    <mergeCell ref="U260:V260"/>
    <mergeCell ref="W260:X260"/>
    <mergeCell ref="Y260:Z260"/>
    <mergeCell ref="AA260:AB260"/>
    <mergeCell ref="AC260:AD260"/>
    <mergeCell ref="AE260:AF260"/>
    <mergeCell ref="AI260:AJ260"/>
    <mergeCell ref="AK260:AL260"/>
    <mergeCell ref="AM260:AN260"/>
    <mergeCell ref="AO260:AP260"/>
    <mergeCell ref="AQ260:AR260"/>
    <mergeCell ref="AS260:AT260"/>
    <mergeCell ref="AU260:AV260"/>
    <mergeCell ref="AW260:AX260"/>
    <mergeCell ref="AY260:AZ260"/>
    <mergeCell ref="BA260:BC260"/>
    <mergeCell ref="C259:D259"/>
    <mergeCell ref="E259:F259"/>
    <mergeCell ref="I259:J259"/>
    <mergeCell ref="K259:L259"/>
    <mergeCell ref="M259:N259"/>
    <mergeCell ref="O259:P259"/>
    <mergeCell ref="Q259:R259"/>
    <mergeCell ref="S259:T259"/>
    <mergeCell ref="U259:V259"/>
    <mergeCell ref="W259:X259"/>
    <mergeCell ref="Y259:Z259"/>
    <mergeCell ref="AA259:AB259"/>
    <mergeCell ref="AC259:AD259"/>
    <mergeCell ref="AE259:AF259"/>
    <mergeCell ref="AI259:AJ259"/>
    <mergeCell ref="AK259:AL259"/>
    <mergeCell ref="AM259:AN259"/>
    <mergeCell ref="BD260:BF260"/>
    <mergeCell ref="AO257:AP257"/>
    <mergeCell ref="AQ257:AR257"/>
    <mergeCell ref="AS257:AT257"/>
    <mergeCell ref="AU257:AV257"/>
    <mergeCell ref="AW257:AX257"/>
    <mergeCell ref="AY257:AZ257"/>
    <mergeCell ref="BA257:BC257"/>
    <mergeCell ref="BD257:BF257"/>
    <mergeCell ref="C258:D258"/>
    <mergeCell ref="E258:F258"/>
    <mergeCell ref="I258:J258"/>
    <mergeCell ref="K258:L258"/>
    <mergeCell ref="M258:N258"/>
    <mergeCell ref="O258:P258"/>
    <mergeCell ref="Q258:R258"/>
    <mergeCell ref="S258:T258"/>
    <mergeCell ref="U258:V258"/>
    <mergeCell ref="W258:X258"/>
    <mergeCell ref="Y258:Z258"/>
    <mergeCell ref="AA258:AB258"/>
    <mergeCell ref="AC258:AD258"/>
    <mergeCell ref="AE258:AF258"/>
    <mergeCell ref="AI258:AJ258"/>
    <mergeCell ref="AK258:AL258"/>
    <mergeCell ref="AM258:AN258"/>
    <mergeCell ref="AO258:AP258"/>
    <mergeCell ref="AQ258:AR258"/>
    <mergeCell ref="AS258:AT258"/>
    <mergeCell ref="AU258:AV258"/>
    <mergeCell ref="AW258:AX258"/>
    <mergeCell ref="AY258:AZ258"/>
    <mergeCell ref="BA258:BC258"/>
    <mergeCell ref="C257:D257"/>
    <mergeCell ref="E257:F257"/>
    <mergeCell ref="I257:J257"/>
    <mergeCell ref="K257:L257"/>
    <mergeCell ref="M257:N257"/>
    <mergeCell ref="O257:P257"/>
    <mergeCell ref="Q257:R257"/>
    <mergeCell ref="S257:T257"/>
    <mergeCell ref="U257:V257"/>
    <mergeCell ref="W257:X257"/>
    <mergeCell ref="Y257:Z257"/>
    <mergeCell ref="AA257:AB257"/>
    <mergeCell ref="AC257:AD257"/>
    <mergeCell ref="AE257:AF257"/>
    <mergeCell ref="AI257:AJ257"/>
    <mergeCell ref="AK257:AL257"/>
    <mergeCell ref="AM257:AN257"/>
    <mergeCell ref="BD258:BF258"/>
    <mergeCell ref="AO255:AP255"/>
    <mergeCell ref="AQ255:AR255"/>
    <mergeCell ref="AS255:AT255"/>
    <mergeCell ref="AU255:AV255"/>
    <mergeCell ref="AW255:AX255"/>
    <mergeCell ref="AY255:AZ255"/>
    <mergeCell ref="BA255:BC255"/>
    <mergeCell ref="BD255:BF255"/>
    <mergeCell ref="C256:D256"/>
    <mergeCell ref="E256:F256"/>
    <mergeCell ref="I256:J256"/>
    <mergeCell ref="K256:L256"/>
    <mergeCell ref="M256:N256"/>
    <mergeCell ref="O256:P256"/>
    <mergeCell ref="Q256:R256"/>
    <mergeCell ref="S256:T256"/>
    <mergeCell ref="U256:V256"/>
    <mergeCell ref="W256:X256"/>
    <mergeCell ref="Y256:Z256"/>
    <mergeCell ref="AA256:AB256"/>
    <mergeCell ref="AC256:AD256"/>
    <mergeCell ref="AE256:AF256"/>
    <mergeCell ref="AI256:AJ256"/>
    <mergeCell ref="AK256:AL256"/>
    <mergeCell ref="AM256:AN256"/>
    <mergeCell ref="AO256:AP256"/>
    <mergeCell ref="AQ256:AR256"/>
    <mergeCell ref="AS256:AT256"/>
    <mergeCell ref="AU256:AV256"/>
    <mergeCell ref="AW256:AX256"/>
    <mergeCell ref="AY256:AZ256"/>
    <mergeCell ref="BA256:BC256"/>
    <mergeCell ref="C255:D255"/>
    <mergeCell ref="E255:F255"/>
    <mergeCell ref="I255:J255"/>
    <mergeCell ref="K255:L255"/>
    <mergeCell ref="M255:N255"/>
    <mergeCell ref="O255:P255"/>
    <mergeCell ref="Q255:R255"/>
    <mergeCell ref="S255:T255"/>
    <mergeCell ref="U255:V255"/>
    <mergeCell ref="W255:X255"/>
    <mergeCell ref="Y255:Z255"/>
    <mergeCell ref="AA255:AB255"/>
    <mergeCell ref="AC255:AD255"/>
    <mergeCell ref="AE255:AF255"/>
    <mergeCell ref="AI255:AJ255"/>
    <mergeCell ref="AK255:AL255"/>
    <mergeCell ref="AM255:AN255"/>
    <mergeCell ref="BD256:BF256"/>
    <mergeCell ref="AO253:AP253"/>
    <mergeCell ref="AQ253:AR253"/>
    <mergeCell ref="AS253:AT253"/>
    <mergeCell ref="AU253:AV253"/>
    <mergeCell ref="AW253:AX253"/>
    <mergeCell ref="AY253:AZ253"/>
    <mergeCell ref="BA253:BC253"/>
    <mergeCell ref="BD253:BF253"/>
    <mergeCell ref="C254:D254"/>
    <mergeCell ref="E254:F254"/>
    <mergeCell ref="I254:J254"/>
    <mergeCell ref="K254:L254"/>
    <mergeCell ref="M254:N254"/>
    <mergeCell ref="O254:P254"/>
    <mergeCell ref="Q254:R254"/>
    <mergeCell ref="S254:T254"/>
    <mergeCell ref="U254:V254"/>
    <mergeCell ref="W254:X254"/>
    <mergeCell ref="Y254:Z254"/>
    <mergeCell ref="AA254:AB254"/>
    <mergeCell ref="AC254:AD254"/>
    <mergeCell ref="AE254:AF254"/>
    <mergeCell ref="AI254:AJ254"/>
    <mergeCell ref="AK254:AL254"/>
    <mergeCell ref="AM254:AN254"/>
    <mergeCell ref="AO254:AP254"/>
    <mergeCell ref="AQ254:AR254"/>
    <mergeCell ref="AS254:AT254"/>
    <mergeCell ref="AU254:AV254"/>
    <mergeCell ref="AW254:AX254"/>
    <mergeCell ref="AY254:AZ254"/>
    <mergeCell ref="BA254:BC254"/>
    <mergeCell ref="C253:D253"/>
    <mergeCell ref="E253:F253"/>
    <mergeCell ref="I253:J253"/>
    <mergeCell ref="K253:L253"/>
    <mergeCell ref="M253:N253"/>
    <mergeCell ref="O253:P253"/>
    <mergeCell ref="Q253:R253"/>
    <mergeCell ref="S253:T253"/>
    <mergeCell ref="U253:V253"/>
    <mergeCell ref="W253:X253"/>
    <mergeCell ref="Y253:Z253"/>
    <mergeCell ref="AA253:AB253"/>
    <mergeCell ref="AC253:AD253"/>
    <mergeCell ref="AE253:AF253"/>
    <mergeCell ref="AI253:AJ253"/>
    <mergeCell ref="AK253:AL253"/>
    <mergeCell ref="AM253:AN253"/>
    <mergeCell ref="BD254:BF254"/>
    <mergeCell ref="AO251:AP251"/>
    <mergeCell ref="AQ251:AR251"/>
    <mergeCell ref="AS251:AT251"/>
    <mergeCell ref="AU251:AV251"/>
    <mergeCell ref="AW251:AX251"/>
    <mergeCell ref="AY251:AZ251"/>
    <mergeCell ref="BA251:BC251"/>
    <mergeCell ref="BD251:BF251"/>
    <mergeCell ref="C252:D252"/>
    <mergeCell ref="E252:F252"/>
    <mergeCell ref="I252:J252"/>
    <mergeCell ref="K252:L252"/>
    <mergeCell ref="M252:N252"/>
    <mergeCell ref="O252:P252"/>
    <mergeCell ref="Q252:R252"/>
    <mergeCell ref="S252:T252"/>
    <mergeCell ref="U252:V252"/>
    <mergeCell ref="W252:X252"/>
    <mergeCell ref="Y252:Z252"/>
    <mergeCell ref="AA252:AB252"/>
    <mergeCell ref="AC252:AD252"/>
    <mergeCell ref="AE252:AF252"/>
    <mergeCell ref="AI252:AJ252"/>
    <mergeCell ref="AK252:AL252"/>
    <mergeCell ref="AM252:AN252"/>
    <mergeCell ref="AO252:AP252"/>
    <mergeCell ref="AQ252:AR252"/>
    <mergeCell ref="AS252:AT252"/>
    <mergeCell ref="AU252:AV252"/>
    <mergeCell ref="AW252:AX252"/>
    <mergeCell ref="AY252:AZ252"/>
    <mergeCell ref="BA252:BC252"/>
    <mergeCell ref="C251:D251"/>
    <mergeCell ref="E251:F251"/>
    <mergeCell ref="I251:J251"/>
    <mergeCell ref="K251:L251"/>
    <mergeCell ref="M251:N251"/>
    <mergeCell ref="O251:P251"/>
    <mergeCell ref="Q251:R251"/>
    <mergeCell ref="S251:T251"/>
    <mergeCell ref="U251:V251"/>
    <mergeCell ref="W251:X251"/>
    <mergeCell ref="Y251:Z251"/>
    <mergeCell ref="AA251:AB251"/>
    <mergeCell ref="AC251:AD251"/>
    <mergeCell ref="AE251:AF251"/>
    <mergeCell ref="AI251:AJ251"/>
    <mergeCell ref="AK251:AL251"/>
    <mergeCell ref="AM251:AN251"/>
    <mergeCell ref="BD252:BF252"/>
    <mergeCell ref="AO249:AP249"/>
    <mergeCell ref="AQ249:AR249"/>
    <mergeCell ref="AS249:AT249"/>
    <mergeCell ref="AU249:AV249"/>
    <mergeCell ref="AW249:AX249"/>
    <mergeCell ref="AY249:AZ249"/>
    <mergeCell ref="BA249:BC249"/>
    <mergeCell ref="BD249:BF249"/>
    <mergeCell ref="C250:D250"/>
    <mergeCell ref="E250:F250"/>
    <mergeCell ref="I250:J250"/>
    <mergeCell ref="K250:L250"/>
    <mergeCell ref="M250:N250"/>
    <mergeCell ref="O250:P250"/>
    <mergeCell ref="Q250:R250"/>
    <mergeCell ref="S250:T250"/>
    <mergeCell ref="U250:V250"/>
    <mergeCell ref="W250:X250"/>
    <mergeCell ref="Y250:Z250"/>
    <mergeCell ref="AA250:AB250"/>
    <mergeCell ref="AC250:AD250"/>
    <mergeCell ref="AE250:AF250"/>
    <mergeCell ref="AI250:AJ250"/>
    <mergeCell ref="AK250:AL250"/>
    <mergeCell ref="AM250:AN250"/>
    <mergeCell ref="AO250:AP250"/>
    <mergeCell ref="AQ250:AR250"/>
    <mergeCell ref="AS250:AT250"/>
    <mergeCell ref="AU250:AV250"/>
    <mergeCell ref="AW250:AX250"/>
    <mergeCell ref="AY250:AZ250"/>
    <mergeCell ref="BA250:BC250"/>
    <mergeCell ref="C249:D249"/>
    <mergeCell ref="E249:F249"/>
    <mergeCell ref="I249:J249"/>
    <mergeCell ref="K249:L249"/>
    <mergeCell ref="M249:N249"/>
    <mergeCell ref="O249:P249"/>
    <mergeCell ref="Q249:R249"/>
    <mergeCell ref="S249:T249"/>
    <mergeCell ref="U249:V249"/>
    <mergeCell ref="W249:X249"/>
    <mergeCell ref="Y249:Z249"/>
    <mergeCell ref="AA249:AB249"/>
    <mergeCell ref="AC249:AD249"/>
    <mergeCell ref="AE249:AF249"/>
    <mergeCell ref="AI249:AJ249"/>
    <mergeCell ref="AK249:AL249"/>
    <mergeCell ref="AM249:AN249"/>
    <mergeCell ref="BD250:BF250"/>
    <mergeCell ref="AO247:AP247"/>
    <mergeCell ref="AQ247:AR247"/>
    <mergeCell ref="AS247:AT247"/>
    <mergeCell ref="AU247:AV247"/>
    <mergeCell ref="AW247:AX247"/>
    <mergeCell ref="AY247:AZ247"/>
    <mergeCell ref="BA247:BC247"/>
    <mergeCell ref="BD247:BF247"/>
    <mergeCell ref="C248:D248"/>
    <mergeCell ref="E248:F248"/>
    <mergeCell ref="I248:J248"/>
    <mergeCell ref="K248:L248"/>
    <mergeCell ref="M248:N248"/>
    <mergeCell ref="O248:P248"/>
    <mergeCell ref="Q248:R248"/>
    <mergeCell ref="S248:T248"/>
    <mergeCell ref="U248:V248"/>
    <mergeCell ref="W248:X248"/>
    <mergeCell ref="Y248:Z248"/>
    <mergeCell ref="AA248:AB248"/>
    <mergeCell ref="AC248:AD248"/>
    <mergeCell ref="AE248:AF248"/>
    <mergeCell ref="AI248:AJ248"/>
    <mergeCell ref="AK248:AL248"/>
    <mergeCell ref="AM248:AN248"/>
    <mergeCell ref="AO248:AP248"/>
    <mergeCell ref="AQ248:AR248"/>
    <mergeCell ref="AS248:AT248"/>
    <mergeCell ref="AU248:AV248"/>
    <mergeCell ref="AW248:AX248"/>
    <mergeCell ref="AY248:AZ248"/>
    <mergeCell ref="BA248:BC248"/>
    <mergeCell ref="C247:D247"/>
    <mergeCell ref="E247:F247"/>
    <mergeCell ref="I247:J247"/>
    <mergeCell ref="K247:L247"/>
    <mergeCell ref="M247:N247"/>
    <mergeCell ref="O247:P247"/>
    <mergeCell ref="Q247:R247"/>
    <mergeCell ref="S247:T247"/>
    <mergeCell ref="U247:V247"/>
    <mergeCell ref="W247:X247"/>
    <mergeCell ref="Y247:Z247"/>
    <mergeCell ref="AA247:AB247"/>
    <mergeCell ref="AC247:AD247"/>
    <mergeCell ref="AE247:AF247"/>
    <mergeCell ref="AI247:AJ247"/>
    <mergeCell ref="AK247:AL247"/>
    <mergeCell ref="AM247:AN247"/>
    <mergeCell ref="BD248:BF248"/>
    <mergeCell ref="AO245:AP245"/>
    <mergeCell ref="AQ245:AR245"/>
    <mergeCell ref="AS245:AT245"/>
    <mergeCell ref="AU245:AV245"/>
    <mergeCell ref="AW245:AX245"/>
    <mergeCell ref="AY245:AZ245"/>
    <mergeCell ref="BA245:BC245"/>
    <mergeCell ref="BD245:BF245"/>
    <mergeCell ref="C246:D246"/>
    <mergeCell ref="E246:F246"/>
    <mergeCell ref="I246:J246"/>
    <mergeCell ref="K246:L246"/>
    <mergeCell ref="M246:N246"/>
    <mergeCell ref="O246:P246"/>
    <mergeCell ref="Q246:R246"/>
    <mergeCell ref="S246:T246"/>
    <mergeCell ref="U246:V246"/>
    <mergeCell ref="W246:X246"/>
    <mergeCell ref="Y246:Z246"/>
    <mergeCell ref="AA246:AB246"/>
    <mergeCell ref="AC246:AD246"/>
    <mergeCell ref="AE246:AF246"/>
    <mergeCell ref="AI246:AJ246"/>
    <mergeCell ref="AK246:AL246"/>
    <mergeCell ref="AM246:AN246"/>
    <mergeCell ref="AO246:AP246"/>
    <mergeCell ref="AQ246:AR246"/>
    <mergeCell ref="AS246:AT246"/>
    <mergeCell ref="AU246:AV246"/>
    <mergeCell ref="AW246:AX246"/>
    <mergeCell ref="AY246:AZ246"/>
    <mergeCell ref="BA246:BC246"/>
    <mergeCell ref="C245:D245"/>
    <mergeCell ref="E245:F245"/>
    <mergeCell ref="I245:J245"/>
    <mergeCell ref="K245:L245"/>
    <mergeCell ref="M245:N245"/>
    <mergeCell ref="O245:P245"/>
    <mergeCell ref="Q245:R245"/>
    <mergeCell ref="S245:T245"/>
    <mergeCell ref="U245:V245"/>
    <mergeCell ref="W245:X245"/>
    <mergeCell ref="Y245:Z245"/>
    <mergeCell ref="AA245:AB245"/>
    <mergeCell ref="AC245:AD245"/>
    <mergeCell ref="AE245:AF245"/>
    <mergeCell ref="AI245:AJ245"/>
    <mergeCell ref="AK245:AL245"/>
    <mergeCell ref="AM245:AN245"/>
    <mergeCell ref="BD246:BF246"/>
    <mergeCell ref="AO243:AP243"/>
    <mergeCell ref="AQ243:AR243"/>
    <mergeCell ref="AS243:AT243"/>
    <mergeCell ref="AU243:AV243"/>
    <mergeCell ref="AW243:AX243"/>
    <mergeCell ref="AY243:AZ243"/>
    <mergeCell ref="BA243:BC243"/>
    <mergeCell ref="BD243:BF243"/>
    <mergeCell ref="C244:D244"/>
    <mergeCell ref="E244:F244"/>
    <mergeCell ref="I244:J244"/>
    <mergeCell ref="K244:L244"/>
    <mergeCell ref="M244:N244"/>
    <mergeCell ref="O244:P244"/>
    <mergeCell ref="Q244:R244"/>
    <mergeCell ref="S244:T244"/>
    <mergeCell ref="U244:V244"/>
    <mergeCell ref="W244:X244"/>
    <mergeCell ref="Y244:Z244"/>
    <mergeCell ref="AA244:AB244"/>
    <mergeCell ref="AC244:AD244"/>
    <mergeCell ref="AE244:AF244"/>
    <mergeCell ref="AI244:AJ244"/>
    <mergeCell ref="AK244:AL244"/>
    <mergeCell ref="AM244:AN244"/>
    <mergeCell ref="AO244:AP244"/>
    <mergeCell ref="AQ244:AR244"/>
    <mergeCell ref="AS244:AT244"/>
    <mergeCell ref="AU244:AV244"/>
    <mergeCell ref="AW244:AX244"/>
    <mergeCell ref="AY244:AZ244"/>
    <mergeCell ref="BA244:BC244"/>
    <mergeCell ref="C243:D243"/>
    <mergeCell ref="E243:F243"/>
    <mergeCell ref="I243:J243"/>
    <mergeCell ref="K243:L243"/>
    <mergeCell ref="M243:N243"/>
    <mergeCell ref="O243:P243"/>
    <mergeCell ref="Q243:R243"/>
    <mergeCell ref="S243:T243"/>
    <mergeCell ref="U243:V243"/>
    <mergeCell ref="W243:X243"/>
    <mergeCell ref="Y243:Z243"/>
    <mergeCell ref="AA243:AB243"/>
    <mergeCell ref="AC243:AD243"/>
    <mergeCell ref="AE243:AF243"/>
    <mergeCell ref="AI243:AJ243"/>
    <mergeCell ref="AK243:AL243"/>
    <mergeCell ref="AM243:AN243"/>
    <mergeCell ref="BD244:BF244"/>
    <mergeCell ref="AO241:AP241"/>
    <mergeCell ref="AQ241:AR241"/>
    <mergeCell ref="AS241:AT241"/>
    <mergeCell ref="AU241:AV241"/>
    <mergeCell ref="AW241:AX241"/>
    <mergeCell ref="AY241:AZ241"/>
    <mergeCell ref="BA241:BC241"/>
    <mergeCell ref="BD241:BF241"/>
    <mergeCell ref="C242:D242"/>
    <mergeCell ref="E242:F242"/>
    <mergeCell ref="I242:J242"/>
    <mergeCell ref="K242:L242"/>
    <mergeCell ref="M242:N242"/>
    <mergeCell ref="O242:P242"/>
    <mergeCell ref="Q242:R242"/>
    <mergeCell ref="S242:T242"/>
    <mergeCell ref="U242:V242"/>
    <mergeCell ref="W242:X242"/>
    <mergeCell ref="Y242:Z242"/>
    <mergeCell ref="AA242:AB242"/>
    <mergeCell ref="AC242:AD242"/>
    <mergeCell ref="AE242:AF242"/>
    <mergeCell ref="AI242:AJ242"/>
    <mergeCell ref="AK242:AL242"/>
    <mergeCell ref="AM242:AN242"/>
    <mergeCell ref="AO242:AP242"/>
    <mergeCell ref="AQ242:AR242"/>
    <mergeCell ref="AS242:AT242"/>
    <mergeCell ref="AU242:AV242"/>
    <mergeCell ref="AW242:AX242"/>
    <mergeCell ref="AY242:AZ242"/>
    <mergeCell ref="BA242:BC242"/>
    <mergeCell ref="C241:D241"/>
    <mergeCell ref="E241:F241"/>
    <mergeCell ref="I241:J241"/>
    <mergeCell ref="K241:L241"/>
    <mergeCell ref="M241:N241"/>
    <mergeCell ref="O241:P241"/>
    <mergeCell ref="Q241:R241"/>
    <mergeCell ref="S241:T241"/>
    <mergeCell ref="U241:V241"/>
    <mergeCell ref="W241:X241"/>
    <mergeCell ref="Y241:Z241"/>
    <mergeCell ref="AA241:AB241"/>
    <mergeCell ref="AC241:AD241"/>
    <mergeCell ref="AE241:AF241"/>
    <mergeCell ref="AI241:AJ241"/>
    <mergeCell ref="AK241:AL241"/>
    <mergeCell ref="AM241:AN241"/>
    <mergeCell ref="BD242:BF242"/>
    <mergeCell ref="AW221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BD228:BF228"/>
    <mergeCell ref="AY229:AZ229"/>
    <mergeCell ref="BA229:BC229"/>
    <mergeCell ref="BD229:BF229"/>
    <mergeCell ref="AY227:AZ227"/>
    <mergeCell ref="BA227:BC227"/>
    <mergeCell ref="BD227:BF227"/>
    <mergeCell ref="AS228:AT228"/>
    <mergeCell ref="AS229:AT229"/>
    <mergeCell ref="AS230:AT230"/>
    <mergeCell ref="AS231:AT231"/>
    <mergeCell ref="AS232:AT232"/>
    <mergeCell ref="AS233:AT233"/>
    <mergeCell ref="AS234:AT234"/>
    <mergeCell ref="AS235:AT235"/>
    <mergeCell ref="AS236:AT236"/>
    <mergeCell ref="AS237:AT237"/>
    <mergeCell ref="AS238:AT238"/>
    <mergeCell ref="AS239:AT239"/>
    <mergeCell ref="AU221:AV225"/>
    <mergeCell ref="AU226:AV226"/>
    <mergeCell ref="AU227:AV227"/>
    <mergeCell ref="AU228:AV228"/>
    <mergeCell ref="AU229:AV229"/>
    <mergeCell ref="AU230:AV230"/>
    <mergeCell ref="AU231:AV231"/>
    <mergeCell ref="AU232:AV232"/>
    <mergeCell ref="AU233:AV233"/>
    <mergeCell ref="AU234:AV234"/>
    <mergeCell ref="AU235:AV235"/>
    <mergeCell ref="AU236:AV236"/>
    <mergeCell ref="AU237:AV237"/>
    <mergeCell ref="AU238:AV238"/>
    <mergeCell ref="AU239:AV239"/>
    <mergeCell ref="BD221:BF224"/>
    <mergeCell ref="AY225:AZ225"/>
    <mergeCell ref="BA225:BC225"/>
    <mergeCell ref="BD225:BF225"/>
    <mergeCell ref="AY221:AZ224"/>
    <mergeCell ref="BA221:BC224"/>
    <mergeCell ref="AY226:AZ226"/>
    <mergeCell ref="BA226:BC226"/>
    <mergeCell ref="BD226:BF226"/>
    <mergeCell ref="AY228:AZ228"/>
    <mergeCell ref="BA228:BC228"/>
    <mergeCell ref="G221:H225"/>
    <mergeCell ref="G226:H226"/>
    <mergeCell ref="G227:H227"/>
    <mergeCell ref="AK27:AM27"/>
    <mergeCell ref="AO226:AP226"/>
    <mergeCell ref="AI29:AJ29"/>
    <mergeCell ref="AI30:AJ30"/>
    <mergeCell ref="AI31:AJ31"/>
    <mergeCell ref="AI32:AJ32"/>
    <mergeCell ref="AK14:AM16"/>
    <mergeCell ref="AK17:AM17"/>
    <mergeCell ref="AK18:AM18"/>
    <mergeCell ref="AK19:AM19"/>
    <mergeCell ref="AK20:AM20"/>
    <mergeCell ref="AK21:AM21"/>
    <mergeCell ref="AI23:AJ23"/>
    <mergeCell ref="AI24:AJ24"/>
    <mergeCell ref="AI25:AJ25"/>
    <mergeCell ref="AI26:AJ26"/>
    <mergeCell ref="AI27:AJ27"/>
    <mergeCell ref="AI28:AJ28"/>
    <mergeCell ref="AI14:AJ17"/>
    <mergeCell ref="AI18:AJ18"/>
    <mergeCell ref="AI19:AJ19"/>
    <mergeCell ref="AI20:AJ20"/>
    <mergeCell ref="AI21:AJ21"/>
    <mergeCell ref="AI22:AJ22"/>
    <mergeCell ref="AK28:AM28"/>
    <mergeCell ref="AK29:AM29"/>
    <mergeCell ref="AK30:AM30"/>
    <mergeCell ref="AK31:AM31"/>
    <mergeCell ref="AK32:AM32"/>
    <mergeCell ref="AK22:AM22"/>
    <mergeCell ref="AK23:AM23"/>
    <mergeCell ref="AK24:AM24"/>
    <mergeCell ref="AK25:AM25"/>
    <mergeCell ref="AK26:AM26"/>
    <mergeCell ref="Z46:AA46"/>
    <mergeCell ref="AB48:AC48"/>
    <mergeCell ref="P41:Q41"/>
    <mergeCell ref="R41:S41"/>
    <mergeCell ref="T41:U41"/>
    <mergeCell ref="Z53:AA53"/>
    <mergeCell ref="AB53:AC53"/>
    <mergeCell ref="AD53:AE53"/>
    <mergeCell ref="P52:Q52"/>
    <mergeCell ref="R52:S52"/>
    <mergeCell ref="T52:U52"/>
    <mergeCell ref="V52:W52"/>
    <mergeCell ref="X52:Y52"/>
    <mergeCell ref="Z52:AA52"/>
    <mergeCell ref="S226:T226"/>
    <mergeCell ref="U226:V226"/>
    <mergeCell ref="S227:T227"/>
    <mergeCell ref="U227:V227"/>
    <mergeCell ref="AB54:AC54"/>
    <mergeCell ref="AD54:AE54"/>
    <mergeCell ref="P55:Q55"/>
    <mergeCell ref="R55:S55"/>
    <mergeCell ref="T55:U55"/>
    <mergeCell ref="V55:W55"/>
    <mergeCell ref="AA227:AB227"/>
    <mergeCell ref="AC227:AD227"/>
    <mergeCell ref="AE227:AF227"/>
    <mergeCell ref="AI227:AJ227"/>
    <mergeCell ref="AK227:AL227"/>
    <mergeCell ref="V41:W41"/>
    <mergeCell ref="X41:Y41"/>
    <mergeCell ref="Z41:AA41"/>
    <mergeCell ref="AB41:AC41"/>
    <mergeCell ref="AD41:AE41"/>
    <mergeCell ref="AQ227:AR227"/>
    <mergeCell ref="AS221:AT225"/>
    <mergeCell ref="AS226:AT226"/>
    <mergeCell ref="AS227:AT227"/>
    <mergeCell ref="X57:Y57"/>
    <mergeCell ref="Z57:AA57"/>
    <mergeCell ref="AB57:AC57"/>
    <mergeCell ref="AD57:AE57"/>
    <mergeCell ref="T42:U42"/>
    <mergeCell ref="V42:W42"/>
    <mergeCell ref="X42:Y42"/>
    <mergeCell ref="Z42:AA42"/>
    <mergeCell ref="AD55:AE55"/>
    <mergeCell ref="P54:Q54"/>
    <mergeCell ref="R54:S54"/>
    <mergeCell ref="T54:U54"/>
    <mergeCell ref="V54:W54"/>
    <mergeCell ref="AB50:AC50"/>
    <mergeCell ref="AD50:AE50"/>
    <mergeCell ref="P51:Q51"/>
    <mergeCell ref="R51:S51"/>
    <mergeCell ref="T51:U51"/>
    <mergeCell ref="V51:W51"/>
    <mergeCell ref="X51:Y51"/>
    <mergeCell ref="Z51:AA51"/>
    <mergeCell ref="AB51:AC51"/>
    <mergeCell ref="AD51:AE51"/>
    <mergeCell ref="P50:Q50"/>
    <mergeCell ref="R50:S50"/>
    <mergeCell ref="T50:U50"/>
    <mergeCell ref="V50:W50"/>
    <mergeCell ref="X50:Y50"/>
    <mergeCell ref="Z50:AA50"/>
    <mergeCell ref="AB52:AC52"/>
    <mergeCell ref="AD52:AE52"/>
    <mergeCell ref="P53:Q53"/>
    <mergeCell ref="R53:S53"/>
    <mergeCell ref="T53:U53"/>
    <mergeCell ref="V53:W53"/>
    <mergeCell ref="X53:Y53"/>
    <mergeCell ref="P47:Q47"/>
    <mergeCell ref="R47:S47"/>
    <mergeCell ref="T47:U47"/>
    <mergeCell ref="V47:W47"/>
    <mergeCell ref="X47:Y47"/>
    <mergeCell ref="Z47:AA47"/>
    <mergeCell ref="AB47:AC47"/>
    <mergeCell ref="AD47:AE47"/>
    <mergeCell ref="AO221:AP225"/>
    <mergeCell ref="AQ221:AR225"/>
    <mergeCell ref="AQ226:AR226"/>
    <mergeCell ref="AO227:AP227"/>
    <mergeCell ref="W227:X227"/>
    <mergeCell ref="C217:BF217"/>
    <mergeCell ref="X54:Y54"/>
    <mergeCell ref="Z54:AA54"/>
    <mergeCell ref="X55:Y55"/>
    <mergeCell ref="X45:Y45"/>
    <mergeCell ref="Z45:AA45"/>
    <mergeCell ref="AB45:AC45"/>
    <mergeCell ref="AD45:AE45"/>
    <mergeCell ref="P44:Q44"/>
    <mergeCell ref="R44:S44"/>
    <mergeCell ref="T44:U44"/>
    <mergeCell ref="V44:W44"/>
    <mergeCell ref="X44:Y44"/>
    <mergeCell ref="Z44:AA44"/>
    <mergeCell ref="AB46:AC46"/>
    <mergeCell ref="AD46:AE46"/>
    <mergeCell ref="E47:F47"/>
    <mergeCell ref="G47:H47"/>
    <mergeCell ref="I47:J47"/>
    <mergeCell ref="K47:L47"/>
    <mergeCell ref="M47:N47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  <mergeCell ref="C44:D44"/>
    <mergeCell ref="E44:F44"/>
    <mergeCell ref="G44:H44"/>
    <mergeCell ref="I44:J44"/>
    <mergeCell ref="K44:L44"/>
    <mergeCell ref="P40:Q40"/>
    <mergeCell ref="R40:S40"/>
    <mergeCell ref="T40:U40"/>
    <mergeCell ref="V40:W40"/>
    <mergeCell ref="X40:Y40"/>
    <mergeCell ref="Z40:AA40"/>
    <mergeCell ref="C55:D55"/>
    <mergeCell ref="E55:F55"/>
    <mergeCell ref="G55:H55"/>
    <mergeCell ref="I55:J55"/>
    <mergeCell ref="K55:L55"/>
    <mergeCell ref="M55:N55"/>
    <mergeCell ref="AB42:AC42"/>
    <mergeCell ref="AD42:AE42"/>
    <mergeCell ref="P43:Q43"/>
    <mergeCell ref="R43:S43"/>
    <mergeCell ref="T43:U43"/>
    <mergeCell ref="V43:W43"/>
    <mergeCell ref="X43:Y43"/>
    <mergeCell ref="Z43:AA43"/>
    <mergeCell ref="AB43:AC43"/>
    <mergeCell ref="AD43:AE43"/>
    <mergeCell ref="P42:Q42"/>
    <mergeCell ref="R42:S42"/>
    <mergeCell ref="C52:D52"/>
    <mergeCell ref="E52:F52"/>
    <mergeCell ref="G52:H52"/>
    <mergeCell ref="Z55:AA55"/>
    <mergeCell ref="AB55:AC55"/>
    <mergeCell ref="P46:Q46"/>
    <mergeCell ref="R46:S46"/>
    <mergeCell ref="T46:U46"/>
    <mergeCell ref="V46:W46"/>
    <mergeCell ref="X46:Y46"/>
    <mergeCell ref="I52:J52"/>
    <mergeCell ref="K52:L52"/>
    <mergeCell ref="M52:N52"/>
    <mergeCell ref="C51:D51"/>
    <mergeCell ref="AD48:AE48"/>
    <mergeCell ref="P49:Q49"/>
    <mergeCell ref="R49:S49"/>
    <mergeCell ref="T49:U49"/>
    <mergeCell ref="V49:W49"/>
    <mergeCell ref="X49:Y49"/>
    <mergeCell ref="Z49:AA49"/>
    <mergeCell ref="AB49:AC49"/>
    <mergeCell ref="AD49:AE49"/>
    <mergeCell ref="P48:Q48"/>
    <mergeCell ref="R48:S48"/>
    <mergeCell ref="T48:U48"/>
    <mergeCell ref="V48:W48"/>
    <mergeCell ref="X48:Y48"/>
    <mergeCell ref="Z48:AA48"/>
    <mergeCell ref="E51:F51"/>
    <mergeCell ref="G51:H51"/>
    <mergeCell ref="I51:J51"/>
    <mergeCell ref="K51:L51"/>
    <mergeCell ref="M51:N51"/>
    <mergeCell ref="AB44:AC44"/>
    <mergeCell ref="AD44:AE44"/>
    <mergeCell ref="P45:Q45"/>
    <mergeCell ref="R45:S45"/>
    <mergeCell ref="T45:U45"/>
    <mergeCell ref="V45:W45"/>
    <mergeCell ref="AB38:AC38"/>
    <mergeCell ref="AD38:AE38"/>
    <mergeCell ref="P39:Q39"/>
    <mergeCell ref="R39:S39"/>
    <mergeCell ref="T39:U39"/>
    <mergeCell ref="V39:W39"/>
    <mergeCell ref="X39:Y39"/>
    <mergeCell ref="Z39:AA39"/>
    <mergeCell ref="AB39:AC39"/>
    <mergeCell ref="AD39:AE39"/>
    <mergeCell ref="P38:Q38"/>
    <mergeCell ref="R38:S38"/>
    <mergeCell ref="T38:U38"/>
    <mergeCell ref="V38:W38"/>
    <mergeCell ref="X38:Y38"/>
    <mergeCell ref="Z38:AA38"/>
    <mergeCell ref="AB40:AC40"/>
    <mergeCell ref="AD40:AE40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M53:N53"/>
    <mergeCell ref="C48:D48"/>
    <mergeCell ref="E48:F48"/>
    <mergeCell ref="G48:H48"/>
    <mergeCell ref="I48:J48"/>
    <mergeCell ref="K48:L48"/>
    <mergeCell ref="M48:N48"/>
    <mergeCell ref="C54:D54"/>
    <mergeCell ref="E54:F54"/>
    <mergeCell ref="C47:D47"/>
    <mergeCell ref="M44:N44"/>
    <mergeCell ref="C43:D43"/>
    <mergeCell ref="E43:F43"/>
    <mergeCell ref="G43:H43"/>
    <mergeCell ref="I43:J43"/>
    <mergeCell ref="K43:L43"/>
    <mergeCell ref="M43:N43"/>
    <mergeCell ref="C46:D46"/>
    <mergeCell ref="E46:F46"/>
    <mergeCell ref="G46:H46"/>
    <mergeCell ref="I46:J46"/>
    <mergeCell ref="K46:L46"/>
    <mergeCell ref="M46:N46"/>
    <mergeCell ref="C45:D45"/>
    <mergeCell ref="E45:F45"/>
    <mergeCell ref="G45:H45"/>
    <mergeCell ref="I45:J45"/>
    <mergeCell ref="K45:L45"/>
    <mergeCell ref="M45:N45"/>
    <mergeCell ref="C40:D40"/>
    <mergeCell ref="E40:F40"/>
    <mergeCell ref="G40:H40"/>
    <mergeCell ref="I40:J40"/>
    <mergeCell ref="K40:L40"/>
    <mergeCell ref="M40:N40"/>
    <mergeCell ref="C39:D39"/>
    <mergeCell ref="E39:F39"/>
    <mergeCell ref="P35:Q35"/>
    <mergeCell ref="R35:S35"/>
    <mergeCell ref="T35:U35"/>
    <mergeCell ref="V35:W35"/>
    <mergeCell ref="X35:Y35"/>
    <mergeCell ref="Z35:AA35"/>
    <mergeCell ref="AB35:AC35"/>
    <mergeCell ref="AD35:AE35"/>
    <mergeCell ref="P34:Q34"/>
    <mergeCell ref="R34:S34"/>
    <mergeCell ref="T34:U34"/>
    <mergeCell ref="V34:W34"/>
    <mergeCell ref="X34:Y34"/>
    <mergeCell ref="Z34:AA34"/>
    <mergeCell ref="AB36:AC36"/>
    <mergeCell ref="AD36:AE36"/>
    <mergeCell ref="P37:Q37"/>
    <mergeCell ref="R37:S37"/>
    <mergeCell ref="T37:U37"/>
    <mergeCell ref="V37:W37"/>
    <mergeCell ref="X37:Y37"/>
    <mergeCell ref="Z37:AA37"/>
    <mergeCell ref="AB37:AC37"/>
    <mergeCell ref="AD37:AE37"/>
    <mergeCell ref="P36:Q36"/>
    <mergeCell ref="R36:S36"/>
    <mergeCell ref="T36:U36"/>
    <mergeCell ref="V36:W36"/>
    <mergeCell ref="X36:Y36"/>
    <mergeCell ref="Z36:AA36"/>
    <mergeCell ref="AB32:AC32"/>
    <mergeCell ref="AD32:AE32"/>
    <mergeCell ref="P33:Q33"/>
    <mergeCell ref="R33:S33"/>
    <mergeCell ref="T33:U33"/>
    <mergeCell ref="V33:W33"/>
    <mergeCell ref="X33:Y33"/>
    <mergeCell ref="Z33:AA33"/>
    <mergeCell ref="AB33:AC33"/>
    <mergeCell ref="AD33:AE33"/>
    <mergeCell ref="P32:Q32"/>
    <mergeCell ref="R32:S32"/>
    <mergeCell ref="T32:U32"/>
    <mergeCell ref="V32:W32"/>
    <mergeCell ref="X32:Y32"/>
    <mergeCell ref="Z32:AA32"/>
    <mergeCell ref="AB34:AC34"/>
    <mergeCell ref="AD34:AE34"/>
    <mergeCell ref="AB30:AC30"/>
    <mergeCell ref="AD30:AE30"/>
    <mergeCell ref="P31:Q31"/>
    <mergeCell ref="R31:S31"/>
    <mergeCell ref="T31:U31"/>
    <mergeCell ref="V31:W31"/>
    <mergeCell ref="X31:Y31"/>
    <mergeCell ref="Z31:AA31"/>
    <mergeCell ref="AB31:AC31"/>
    <mergeCell ref="AD31:AE31"/>
    <mergeCell ref="P30:Q30"/>
    <mergeCell ref="R30:S30"/>
    <mergeCell ref="T30:U30"/>
    <mergeCell ref="V30:W30"/>
    <mergeCell ref="X30:Y30"/>
    <mergeCell ref="Z30:AA30"/>
    <mergeCell ref="AB26:AC26"/>
    <mergeCell ref="AD26:AE26"/>
    <mergeCell ref="P27:Q27"/>
    <mergeCell ref="R27:S27"/>
    <mergeCell ref="T27:U27"/>
    <mergeCell ref="V27:W27"/>
    <mergeCell ref="X27:Y27"/>
    <mergeCell ref="Z27:AA27"/>
    <mergeCell ref="AB27:AC27"/>
    <mergeCell ref="AD27:AE27"/>
    <mergeCell ref="P26:Q26"/>
    <mergeCell ref="R26:S26"/>
    <mergeCell ref="T26:U26"/>
    <mergeCell ref="V26:W26"/>
    <mergeCell ref="X26:Y26"/>
    <mergeCell ref="Z26:AA26"/>
    <mergeCell ref="AB28:AC28"/>
    <mergeCell ref="AD28:AE28"/>
    <mergeCell ref="R24:S24"/>
    <mergeCell ref="T24:U24"/>
    <mergeCell ref="V24:W24"/>
    <mergeCell ref="X24:Y24"/>
    <mergeCell ref="Z24:AA24"/>
    <mergeCell ref="AB20:AC20"/>
    <mergeCell ref="AD20:AE20"/>
    <mergeCell ref="P21:Q21"/>
    <mergeCell ref="R21:S21"/>
    <mergeCell ref="T21:U21"/>
    <mergeCell ref="V21:W21"/>
    <mergeCell ref="X21:Y21"/>
    <mergeCell ref="Z21:AA21"/>
    <mergeCell ref="AB21:AC21"/>
    <mergeCell ref="AD21:AE21"/>
    <mergeCell ref="P20:Q20"/>
    <mergeCell ref="R20:S20"/>
    <mergeCell ref="T20:U20"/>
    <mergeCell ref="V20:W20"/>
    <mergeCell ref="X20:Y20"/>
    <mergeCell ref="Z20:AA20"/>
    <mergeCell ref="AB22:AC22"/>
    <mergeCell ref="AD22:AE22"/>
    <mergeCell ref="P29:Q29"/>
    <mergeCell ref="R29:S29"/>
    <mergeCell ref="T29:U29"/>
    <mergeCell ref="V29:W29"/>
    <mergeCell ref="X29:Y29"/>
    <mergeCell ref="Z29:AA29"/>
    <mergeCell ref="AB29:AC29"/>
    <mergeCell ref="AD29:AE29"/>
    <mergeCell ref="P28:Q28"/>
    <mergeCell ref="R28:S28"/>
    <mergeCell ref="T28:U28"/>
    <mergeCell ref="V28:W28"/>
    <mergeCell ref="X28:Y28"/>
    <mergeCell ref="Z28:AA28"/>
    <mergeCell ref="K37:L37"/>
    <mergeCell ref="M37:N37"/>
    <mergeCell ref="AB19:AC19"/>
    <mergeCell ref="AB17:AC17"/>
    <mergeCell ref="AD17:AE17"/>
    <mergeCell ref="P18:Q18"/>
    <mergeCell ref="R18:S18"/>
    <mergeCell ref="T18:U18"/>
    <mergeCell ref="V18:W18"/>
    <mergeCell ref="X18:Y18"/>
    <mergeCell ref="Z18:AA18"/>
    <mergeCell ref="AB18:AC18"/>
    <mergeCell ref="AD18:AE18"/>
    <mergeCell ref="P19:Q19"/>
    <mergeCell ref="R19:S19"/>
    <mergeCell ref="T19:U19"/>
    <mergeCell ref="V19:W19"/>
    <mergeCell ref="X19:Y19"/>
    <mergeCell ref="Z19:AA19"/>
    <mergeCell ref="AD19:AE19"/>
    <mergeCell ref="Z14:AA15"/>
    <mergeCell ref="Z16:AA16"/>
    <mergeCell ref="Z17:AA17"/>
    <mergeCell ref="AB14:AC15"/>
    <mergeCell ref="AD14:AE15"/>
    <mergeCell ref="AB16:AC16"/>
    <mergeCell ref="AD16:AE16"/>
    <mergeCell ref="X14:Y15"/>
    <mergeCell ref="P16:Q16"/>
    <mergeCell ref="T16:U16"/>
    <mergeCell ref="V16:W16"/>
    <mergeCell ref="X16:Y16"/>
    <mergeCell ref="P17:Q17"/>
    <mergeCell ref="T17:U17"/>
    <mergeCell ref="V17:W17"/>
    <mergeCell ref="X17:Y17"/>
    <mergeCell ref="R14:S15"/>
    <mergeCell ref="R16:S16"/>
    <mergeCell ref="R17:S17"/>
    <mergeCell ref="P23:Q23"/>
    <mergeCell ref="R23:S23"/>
    <mergeCell ref="T23:U23"/>
    <mergeCell ref="V23:W23"/>
    <mergeCell ref="X23:Y23"/>
    <mergeCell ref="Z23:AA23"/>
    <mergeCell ref="AB23:AC23"/>
    <mergeCell ref="AD23:AE23"/>
    <mergeCell ref="P22:Q22"/>
    <mergeCell ref="R22:S22"/>
    <mergeCell ref="T22:U22"/>
    <mergeCell ref="V22:W22"/>
    <mergeCell ref="X22:Y22"/>
    <mergeCell ref="Z22:AA22"/>
    <mergeCell ref="AB24:AC24"/>
    <mergeCell ref="AD24:AE24"/>
    <mergeCell ref="P25:Q25"/>
    <mergeCell ref="R25:S25"/>
    <mergeCell ref="T25:U25"/>
    <mergeCell ref="V25:W25"/>
    <mergeCell ref="X25:Y25"/>
    <mergeCell ref="Z25:AA25"/>
    <mergeCell ref="AB25:AC25"/>
    <mergeCell ref="AD25:AE25"/>
    <mergeCell ref="P24:Q24"/>
    <mergeCell ref="K33:L33"/>
    <mergeCell ref="M33:N33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G39:H39"/>
    <mergeCell ref="I39:J39"/>
    <mergeCell ref="K39:L39"/>
    <mergeCell ref="M39:N39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W238:X238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4:D34"/>
    <mergeCell ref="E34:F34"/>
    <mergeCell ref="G34:H34"/>
    <mergeCell ref="W240:X240"/>
    <mergeCell ref="Y240:Z240"/>
    <mergeCell ref="C240:D240"/>
    <mergeCell ref="E240:F240"/>
    <mergeCell ref="I240:J240"/>
    <mergeCell ref="K240:L240"/>
    <mergeCell ref="M240:N240"/>
    <mergeCell ref="O240:P240"/>
    <mergeCell ref="Q240:R240"/>
    <mergeCell ref="AM240:AN240"/>
    <mergeCell ref="AO240:AP240"/>
    <mergeCell ref="AQ240:AR240"/>
    <mergeCell ref="AY240:AZ240"/>
    <mergeCell ref="BA240:BC240"/>
    <mergeCell ref="BD240:BF240"/>
    <mergeCell ref="AA240:AB240"/>
    <mergeCell ref="AC240:AD240"/>
    <mergeCell ref="AE240:AF240"/>
    <mergeCell ref="AI240:AJ240"/>
    <mergeCell ref="AK240:AL240"/>
    <mergeCell ref="S240:T240"/>
    <mergeCell ref="U240:V240"/>
    <mergeCell ref="AS240:AT240"/>
    <mergeCell ref="AU240:AV240"/>
    <mergeCell ref="W239:X239"/>
    <mergeCell ref="Y239:Z239"/>
    <mergeCell ref="C239:D239"/>
    <mergeCell ref="E239:F239"/>
    <mergeCell ref="I239:J239"/>
    <mergeCell ref="K239:L239"/>
    <mergeCell ref="M239:N239"/>
    <mergeCell ref="O239:P239"/>
    <mergeCell ref="Q239:R239"/>
    <mergeCell ref="AM239:AN239"/>
    <mergeCell ref="AO239:AP239"/>
    <mergeCell ref="AQ239:AR239"/>
    <mergeCell ref="AY239:AZ239"/>
    <mergeCell ref="BA239:BC239"/>
    <mergeCell ref="BD239:BF239"/>
    <mergeCell ref="AA239:AB239"/>
    <mergeCell ref="AC239:AD239"/>
    <mergeCell ref="AE239:AF239"/>
    <mergeCell ref="AI239:AJ239"/>
    <mergeCell ref="AK239:AL239"/>
    <mergeCell ref="S239:T239"/>
    <mergeCell ref="U239:V239"/>
    <mergeCell ref="Y238:Z238"/>
    <mergeCell ref="C238:D238"/>
    <mergeCell ref="E238:F238"/>
    <mergeCell ref="I238:J238"/>
    <mergeCell ref="K238:L238"/>
    <mergeCell ref="M238:N238"/>
    <mergeCell ref="O238:P238"/>
    <mergeCell ref="Q238:R238"/>
    <mergeCell ref="AM238:AN238"/>
    <mergeCell ref="S233:T233"/>
    <mergeCell ref="U233:V233"/>
    <mergeCell ref="S234:T234"/>
    <mergeCell ref="U234:V234"/>
    <mergeCell ref="Y234:Z234"/>
    <mergeCell ref="AO238:AP238"/>
    <mergeCell ref="AQ238:AR238"/>
    <mergeCell ref="AY238:AZ238"/>
    <mergeCell ref="BA238:BC238"/>
    <mergeCell ref="BD238:BF238"/>
    <mergeCell ref="AA238:AB238"/>
    <mergeCell ref="AC238:AD238"/>
    <mergeCell ref="AE238:AF238"/>
    <mergeCell ref="AI238:AJ238"/>
    <mergeCell ref="AK238:AL238"/>
    <mergeCell ref="S238:T238"/>
    <mergeCell ref="U238:V238"/>
    <mergeCell ref="W237:X237"/>
    <mergeCell ref="Y237:Z237"/>
    <mergeCell ref="C237:D237"/>
    <mergeCell ref="E237:F237"/>
    <mergeCell ref="I237:J237"/>
    <mergeCell ref="K237:L237"/>
    <mergeCell ref="M237:N237"/>
    <mergeCell ref="O237:P237"/>
    <mergeCell ref="Q237:R237"/>
    <mergeCell ref="AM237:AN237"/>
    <mergeCell ref="AO237:AP237"/>
    <mergeCell ref="AQ237:AR237"/>
    <mergeCell ref="AY237:AZ237"/>
    <mergeCell ref="BA237:BC237"/>
    <mergeCell ref="BD237:BF237"/>
    <mergeCell ref="AA237:AB237"/>
    <mergeCell ref="AC237:AD237"/>
    <mergeCell ref="AE237:AF237"/>
    <mergeCell ref="AI237:AJ237"/>
    <mergeCell ref="AK237:AL237"/>
    <mergeCell ref="S237:T237"/>
    <mergeCell ref="U237:V237"/>
    <mergeCell ref="O236:P236"/>
    <mergeCell ref="Q236:R236"/>
    <mergeCell ref="AM236:AN236"/>
    <mergeCell ref="AO236:AP236"/>
    <mergeCell ref="AQ236:AR236"/>
    <mergeCell ref="AY236:AZ236"/>
    <mergeCell ref="BA236:BC236"/>
    <mergeCell ref="BD236:BF236"/>
    <mergeCell ref="AA236:AB236"/>
    <mergeCell ref="AC236:AD236"/>
    <mergeCell ref="AE236:AF236"/>
    <mergeCell ref="AI236:AJ236"/>
    <mergeCell ref="AK236:AL236"/>
    <mergeCell ref="S236:T236"/>
    <mergeCell ref="U236:V236"/>
    <mergeCell ref="Y235:Z235"/>
    <mergeCell ref="C235:D235"/>
    <mergeCell ref="E235:F235"/>
    <mergeCell ref="I235:J235"/>
    <mergeCell ref="K235:L235"/>
    <mergeCell ref="M235:N235"/>
    <mergeCell ref="O235:P235"/>
    <mergeCell ref="Q235:R235"/>
    <mergeCell ref="AM235:AN235"/>
    <mergeCell ref="AO235:AP235"/>
    <mergeCell ref="AQ235:AR235"/>
    <mergeCell ref="AY235:AZ235"/>
    <mergeCell ref="BA235:BC235"/>
    <mergeCell ref="BD235:BF235"/>
    <mergeCell ref="AA235:AB235"/>
    <mergeCell ref="AC235:AD235"/>
    <mergeCell ref="AE235:AF235"/>
    <mergeCell ref="AI235:AJ235"/>
    <mergeCell ref="AK235:AL235"/>
    <mergeCell ref="S235:T235"/>
    <mergeCell ref="U235:V235"/>
    <mergeCell ref="AO232:AP232"/>
    <mergeCell ref="AY232:AZ232"/>
    <mergeCell ref="BA232:BC232"/>
    <mergeCell ref="BD232:BF232"/>
    <mergeCell ref="AA232:AB232"/>
    <mergeCell ref="AC232:AD232"/>
    <mergeCell ref="AE232:AF232"/>
    <mergeCell ref="AI232:AJ232"/>
    <mergeCell ref="AK232:AL232"/>
    <mergeCell ref="AQ232:AR232"/>
    <mergeCell ref="Y231:Z231"/>
    <mergeCell ref="C231:D231"/>
    <mergeCell ref="E231:F231"/>
    <mergeCell ref="I231:J231"/>
    <mergeCell ref="K231:L231"/>
    <mergeCell ref="M231:N231"/>
    <mergeCell ref="O231:P231"/>
    <mergeCell ref="Q231:R231"/>
    <mergeCell ref="AM231:AN231"/>
    <mergeCell ref="AO231:AP231"/>
    <mergeCell ref="AQ231:AR231"/>
    <mergeCell ref="AY231:AZ231"/>
    <mergeCell ref="BA231:BC231"/>
    <mergeCell ref="BD231:BF231"/>
    <mergeCell ref="AA231:AB231"/>
    <mergeCell ref="AC231:AD231"/>
    <mergeCell ref="AE231:AF231"/>
    <mergeCell ref="AI231:AJ231"/>
    <mergeCell ref="AK231:AL231"/>
    <mergeCell ref="C234:D234"/>
    <mergeCell ref="E234:F234"/>
    <mergeCell ref="I234:J234"/>
    <mergeCell ref="K234:L234"/>
    <mergeCell ref="M234:N234"/>
    <mergeCell ref="O234:P234"/>
    <mergeCell ref="Q234:R234"/>
    <mergeCell ref="AM234:AN234"/>
    <mergeCell ref="AO234:AP234"/>
    <mergeCell ref="AQ234:AR234"/>
    <mergeCell ref="AY234:AZ234"/>
    <mergeCell ref="BA234:BC234"/>
    <mergeCell ref="BD234:BF234"/>
    <mergeCell ref="AA234:AB234"/>
    <mergeCell ref="AC234:AD234"/>
    <mergeCell ref="AE234:AF234"/>
    <mergeCell ref="AI234:AJ234"/>
    <mergeCell ref="AK234:AL234"/>
    <mergeCell ref="Y233:Z233"/>
    <mergeCell ref="C233:D233"/>
    <mergeCell ref="E233:F233"/>
    <mergeCell ref="I233:J233"/>
    <mergeCell ref="K233:L233"/>
    <mergeCell ref="M233:N233"/>
    <mergeCell ref="O233:P233"/>
    <mergeCell ref="Q233:R233"/>
    <mergeCell ref="AM233:AN233"/>
    <mergeCell ref="AO233:AP233"/>
    <mergeCell ref="AQ233:AR233"/>
    <mergeCell ref="AY233:AZ233"/>
    <mergeCell ref="BA233:BC233"/>
    <mergeCell ref="BD233:BF233"/>
    <mergeCell ref="AA233:AB233"/>
    <mergeCell ref="AC233:AD233"/>
    <mergeCell ref="AK233:AL233"/>
    <mergeCell ref="E430:F430"/>
    <mergeCell ref="G430:H430"/>
    <mergeCell ref="I430:J430"/>
    <mergeCell ref="K430:L430"/>
    <mergeCell ref="M430:N430"/>
    <mergeCell ref="O430:P430"/>
    <mergeCell ref="Q430:R430"/>
    <mergeCell ref="S430:T430"/>
    <mergeCell ref="U430:V430"/>
    <mergeCell ref="AM230:AN230"/>
    <mergeCell ref="AO230:AP230"/>
    <mergeCell ref="AQ230:AR230"/>
    <mergeCell ref="AY230:AZ230"/>
    <mergeCell ref="BA230:BC230"/>
    <mergeCell ref="BD230:BF230"/>
    <mergeCell ref="AA230:AB230"/>
    <mergeCell ref="AC230:AD230"/>
    <mergeCell ref="AE230:AF230"/>
    <mergeCell ref="AI230:AJ230"/>
    <mergeCell ref="AK230:AL230"/>
    <mergeCell ref="S230:T230"/>
    <mergeCell ref="U230:V230"/>
    <mergeCell ref="Y230:Z230"/>
    <mergeCell ref="AI233:AJ233"/>
    <mergeCell ref="S232:T232"/>
    <mergeCell ref="U232:V232"/>
    <mergeCell ref="S231:T231"/>
    <mergeCell ref="U231:V231"/>
    <mergeCell ref="Y232:Z232"/>
    <mergeCell ref="Q302:R302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AA228:AB228"/>
    <mergeCell ref="AC228:AD228"/>
    <mergeCell ref="AE228:AF228"/>
    <mergeCell ref="AI228:AJ228"/>
    <mergeCell ref="AK228:AL228"/>
    <mergeCell ref="W229:X229"/>
    <mergeCell ref="Y229:Z229"/>
    <mergeCell ref="C229:D229"/>
    <mergeCell ref="E229:F229"/>
    <mergeCell ref="I229:J229"/>
    <mergeCell ref="K229:L229"/>
    <mergeCell ref="M229:N229"/>
    <mergeCell ref="O229:P229"/>
    <mergeCell ref="Q229:R229"/>
    <mergeCell ref="AM229:AN229"/>
    <mergeCell ref="AO229:AP229"/>
    <mergeCell ref="AQ229:AR229"/>
    <mergeCell ref="AA229:AB229"/>
    <mergeCell ref="AC229:AD229"/>
    <mergeCell ref="AE229:AF229"/>
    <mergeCell ref="AI229:AJ229"/>
    <mergeCell ref="AK229:AL229"/>
    <mergeCell ref="S228:T228"/>
    <mergeCell ref="U228:V228"/>
    <mergeCell ref="W228:X228"/>
    <mergeCell ref="Y228:Z228"/>
    <mergeCell ref="C228:D228"/>
    <mergeCell ref="E228:F228"/>
    <mergeCell ref="I228:J228"/>
    <mergeCell ref="K228:L228"/>
    <mergeCell ref="M228:N228"/>
    <mergeCell ref="O228:P228"/>
    <mergeCell ref="Q228:R228"/>
    <mergeCell ref="AQ228:AR228"/>
    <mergeCell ref="AM228:AN228"/>
    <mergeCell ref="AO228:AP228"/>
    <mergeCell ref="S229:T229"/>
    <mergeCell ref="U229:V229"/>
    <mergeCell ref="G228:H228"/>
    <mergeCell ref="AB10:AB11"/>
    <mergeCell ref="P14:Q15"/>
    <mergeCell ref="T14:U15"/>
    <mergeCell ref="V14:W15"/>
    <mergeCell ref="M225:N225"/>
    <mergeCell ref="Q225:R225"/>
    <mergeCell ref="U225:V225"/>
    <mergeCell ref="Y225:Z225"/>
    <mergeCell ref="S221:V224"/>
    <mergeCell ref="W221:Z224"/>
    <mergeCell ref="W226:X226"/>
    <mergeCell ref="Y226:Z226"/>
    <mergeCell ref="C226:D226"/>
    <mergeCell ref="E226:F226"/>
    <mergeCell ref="I226:J226"/>
    <mergeCell ref="K226:L226"/>
    <mergeCell ref="M226:N226"/>
    <mergeCell ref="O226:P226"/>
    <mergeCell ref="Q226:R226"/>
    <mergeCell ref="AM226:AN226"/>
    <mergeCell ref="AA226:AB226"/>
    <mergeCell ref="AC226:AD226"/>
    <mergeCell ref="AE226:AF226"/>
    <mergeCell ref="AI226:AJ226"/>
    <mergeCell ref="AK226:AL226"/>
    <mergeCell ref="C18:D18"/>
    <mergeCell ref="E18:F18"/>
    <mergeCell ref="G18:H18"/>
    <mergeCell ref="I18:J18"/>
    <mergeCell ref="K18:L18"/>
    <mergeCell ref="M18:N18"/>
    <mergeCell ref="M14:N15"/>
    <mergeCell ref="AK225:AL225"/>
    <mergeCell ref="AM225:AN225"/>
    <mergeCell ref="AK221:AL224"/>
    <mergeCell ref="AM221:AN224"/>
    <mergeCell ref="AI221:AJ225"/>
    <mergeCell ref="AE221:AF225"/>
    <mergeCell ref="AC221:AD225"/>
    <mergeCell ref="AA221:AB225"/>
    <mergeCell ref="C17:D17"/>
    <mergeCell ref="E17:F17"/>
    <mergeCell ref="G17:H17"/>
    <mergeCell ref="I17:J17"/>
    <mergeCell ref="K17:L17"/>
    <mergeCell ref="M17:N17"/>
    <mergeCell ref="K16:L16"/>
    <mergeCell ref="E16:F16"/>
    <mergeCell ref="M16:N16"/>
    <mergeCell ref="E14:F15"/>
    <mergeCell ref="G14:H15"/>
    <mergeCell ref="I14:J15"/>
    <mergeCell ref="K14:L15"/>
    <mergeCell ref="C16:D16"/>
    <mergeCell ref="G16:H16"/>
    <mergeCell ref="I16:J16"/>
    <mergeCell ref="C14:D15"/>
    <mergeCell ref="I34:J34"/>
    <mergeCell ref="K34:L34"/>
    <mergeCell ref="M34:N34"/>
    <mergeCell ref="C33:D33"/>
    <mergeCell ref="E33:F33"/>
    <mergeCell ref="G33:H33"/>
    <mergeCell ref="I33:J33"/>
    <mergeCell ref="Y227:Z227"/>
    <mergeCell ref="AM227:AN227"/>
    <mergeCell ref="I221:J224"/>
    <mergeCell ref="K221:N224"/>
    <mergeCell ref="O221:R224"/>
    <mergeCell ref="C221:D225"/>
    <mergeCell ref="E221:F225"/>
    <mergeCell ref="I225:J225"/>
    <mergeCell ref="G229:H229"/>
    <mergeCell ref="G230:H230"/>
    <mergeCell ref="AM232:AN232"/>
    <mergeCell ref="Y236:Z236"/>
    <mergeCell ref="C236:D236"/>
    <mergeCell ref="E236:F236"/>
    <mergeCell ref="I236:J236"/>
    <mergeCell ref="K236:L236"/>
    <mergeCell ref="M236:N236"/>
    <mergeCell ref="C227:D227"/>
    <mergeCell ref="E227:F227"/>
    <mergeCell ref="I227:J227"/>
    <mergeCell ref="K227:L227"/>
    <mergeCell ref="M227:N227"/>
    <mergeCell ref="O227:P227"/>
    <mergeCell ref="Q227:R227"/>
    <mergeCell ref="W230:X230"/>
    <mergeCell ref="W231:X231"/>
    <mergeCell ref="W232:X232"/>
    <mergeCell ref="W233:X233"/>
    <mergeCell ref="W234:X234"/>
    <mergeCell ref="W235:X235"/>
    <mergeCell ref="W236:X236"/>
    <mergeCell ref="W431:X431"/>
    <mergeCell ref="Y431:Z431"/>
    <mergeCell ref="AA431:AB431"/>
    <mergeCell ref="AC431:AD431"/>
    <mergeCell ref="AE431:AF431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E432:F432"/>
    <mergeCell ref="G432:H432"/>
    <mergeCell ref="I432:J432"/>
    <mergeCell ref="K432:L432"/>
    <mergeCell ref="M432:N432"/>
    <mergeCell ref="O432:P432"/>
    <mergeCell ref="Q432:R432"/>
    <mergeCell ref="S432:T432"/>
    <mergeCell ref="U432:V432"/>
    <mergeCell ref="W432:X432"/>
    <mergeCell ref="Y432:Z432"/>
    <mergeCell ref="AA432:AB432"/>
    <mergeCell ref="AC432:AD432"/>
    <mergeCell ref="AE432:AF432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C230:D230"/>
    <mergeCell ref="E230:F230"/>
    <mergeCell ref="I230:J230"/>
    <mergeCell ref="K230:L230"/>
    <mergeCell ref="M230:N230"/>
    <mergeCell ref="O230:P230"/>
    <mergeCell ref="Q230:R230"/>
    <mergeCell ref="C232:D232"/>
    <mergeCell ref="E232:F232"/>
    <mergeCell ref="I232:J232"/>
    <mergeCell ref="K232:L232"/>
    <mergeCell ref="M232:N232"/>
    <mergeCell ref="O232:P232"/>
    <mergeCell ref="Q232:R232"/>
    <mergeCell ref="AE233:AF233"/>
    <mergeCell ref="W430:X430"/>
    <mergeCell ref="Y430:Z430"/>
    <mergeCell ref="AA430:AB430"/>
    <mergeCell ref="AC430:AD430"/>
    <mergeCell ref="AE430:AF430"/>
    <mergeCell ref="C429:C430"/>
    <mergeCell ref="D429:D430"/>
    <mergeCell ref="C428:AF428"/>
    <mergeCell ref="E429:AF429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W433:X433"/>
    <mergeCell ref="Y433:Z433"/>
    <mergeCell ref="AA433:AB433"/>
    <mergeCell ref="AC433:AD433"/>
    <mergeCell ref="AE433:AF433"/>
    <mergeCell ref="E434:F434"/>
    <mergeCell ref="G434:H434"/>
    <mergeCell ref="I434:J434"/>
    <mergeCell ref="K434:L434"/>
    <mergeCell ref="M434:N434"/>
    <mergeCell ref="O434:P434"/>
    <mergeCell ref="Q434:R434"/>
    <mergeCell ref="S434:T434"/>
    <mergeCell ref="U434:V434"/>
    <mergeCell ref="W434:X434"/>
    <mergeCell ref="Y434:Z434"/>
    <mergeCell ref="AA434:AB434"/>
    <mergeCell ref="AC434:AD434"/>
    <mergeCell ref="AE434:AF434"/>
    <mergeCell ref="E433:F433"/>
    <mergeCell ref="G433:H433"/>
    <mergeCell ref="I433:J433"/>
    <mergeCell ref="K433:L433"/>
    <mergeCell ref="M433:N433"/>
    <mergeCell ref="O433:P433"/>
    <mergeCell ref="Q433:R433"/>
    <mergeCell ref="S433:T433"/>
    <mergeCell ref="U433:V433"/>
    <mergeCell ref="W435:X435"/>
    <mergeCell ref="Y435:Z435"/>
    <mergeCell ref="AA435:AB435"/>
    <mergeCell ref="AC435:AD435"/>
    <mergeCell ref="AE435:AF435"/>
    <mergeCell ref="E436:F436"/>
    <mergeCell ref="G436:H436"/>
    <mergeCell ref="I436:J436"/>
    <mergeCell ref="K436:L436"/>
    <mergeCell ref="M436:N436"/>
    <mergeCell ref="O436:P436"/>
    <mergeCell ref="Q436:R436"/>
    <mergeCell ref="S436:T436"/>
    <mergeCell ref="U436:V436"/>
    <mergeCell ref="W436:X436"/>
    <mergeCell ref="Y436:Z436"/>
    <mergeCell ref="AA436:AB436"/>
    <mergeCell ref="AC436:AD436"/>
    <mergeCell ref="AE436:AF436"/>
    <mergeCell ref="E435:F435"/>
    <mergeCell ref="G435:H435"/>
    <mergeCell ref="I435:J435"/>
    <mergeCell ref="K435:L435"/>
    <mergeCell ref="M435:N435"/>
    <mergeCell ref="O435:P435"/>
    <mergeCell ref="Q435:R435"/>
    <mergeCell ref="S435:T435"/>
    <mergeCell ref="U435:V435"/>
    <mergeCell ref="W437:X437"/>
    <mergeCell ref="Y437:Z437"/>
    <mergeCell ref="AA437:AB437"/>
    <mergeCell ref="AC437:AD437"/>
    <mergeCell ref="AE437:AF437"/>
    <mergeCell ref="E438:F438"/>
    <mergeCell ref="G438:H438"/>
    <mergeCell ref="I438:J438"/>
    <mergeCell ref="K438:L438"/>
    <mergeCell ref="M438:N438"/>
    <mergeCell ref="O438:P438"/>
    <mergeCell ref="Q438:R438"/>
    <mergeCell ref="S438:T438"/>
    <mergeCell ref="U438:V438"/>
    <mergeCell ref="W438:X438"/>
    <mergeCell ref="Y438:Z438"/>
    <mergeCell ref="AA438:AB438"/>
    <mergeCell ref="AC438:AD438"/>
    <mergeCell ref="AE438:AF438"/>
    <mergeCell ref="E437:F437"/>
    <mergeCell ref="G437:H437"/>
    <mergeCell ref="I437:J437"/>
    <mergeCell ref="K437:L437"/>
    <mergeCell ref="M437:N437"/>
    <mergeCell ref="O437:P437"/>
    <mergeCell ref="Q437:R437"/>
    <mergeCell ref="S437:T437"/>
    <mergeCell ref="U437:V437"/>
    <mergeCell ref="W439:X439"/>
    <mergeCell ref="Y439:Z439"/>
    <mergeCell ref="AA439:AB439"/>
    <mergeCell ref="AC439:AD439"/>
    <mergeCell ref="AE439:AF439"/>
    <mergeCell ref="E440:F440"/>
    <mergeCell ref="G440:H440"/>
    <mergeCell ref="I440:J440"/>
    <mergeCell ref="K440:L440"/>
    <mergeCell ref="M440:N440"/>
    <mergeCell ref="O440:P440"/>
    <mergeCell ref="Q440:R440"/>
    <mergeCell ref="S440:T440"/>
    <mergeCell ref="U440:V440"/>
    <mergeCell ref="W440:X440"/>
    <mergeCell ref="Y440:Z440"/>
    <mergeCell ref="AA440:AB440"/>
    <mergeCell ref="AC440:AD440"/>
    <mergeCell ref="AE440:AF440"/>
    <mergeCell ref="E439:F439"/>
    <mergeCell ref="G439:H439"/>
    <mergeCell ref="I439:J439"/>
    <mergeCell ref="K439:L439"/>
    <mergeCell ref="M439:N439"/>
    <mergeCell ref="O439:P439"/>
    <mergeCell ref="Q439:R439"/>
    <mergeCell ref="S439:T439"/>
    <mergeCell ref="U439:V439"/>
    <mergeCell ref="W441:X441"/>
    <mergeCell ref="Y441:Z441"/>
    <mergeCell ref="AA441:AB441"/>
    <mergeCell ref="AC441:AD441"/>
    <mergeCell ref="AE441:AF441"/>
    <mergeCell ref="E442:F442"/>
    <mergeCell ref="G442:H442"/>
    <mergeCell ref="I442:J442"/>
    <mergeCell ref="K442:L442"/>
    <mergeCell ref="M442:N442"/>
    <mergeCell ref="O442:P442"/>
    <mergeCell ref="Q442:R442"/>
    <mergeCell ref="S442:T442"/>
    <mergeCell ref="U442:V442"/>
    <mergeCell ref="W442:X442"/>
    <mergeCell ref="Y442:Z442"/>
    <mergeCell ref="AA442:AB442"/>
    <mergeCell ref="AC442:AD442"/>
    <mergeCell ref="AE442:AF442"/>
    <mergeCell ref="E441:F441"/>
    <mergeCell ref="G441:H441"/>
    <mergeCell ref="I441:J441"/>
    <mergeCell ref="K441:L441"/>
    <mergeCell ref="M441:N441"/>
    <mergeCell ref="O441:P441"/>
    <mergeCell ref="Q441:R441"/>
    <mergeCell ref="S441:T441"/>
    <mergeCell ref="U441:V441"/>
    <mergeCell ref="W443:X443"/>
    <mergeCell ref="Y443:Z443"/>
    <mergeCell ref="AA443:AB443"/>
    <mergeCell ref="AC443:AD443"/>
    <mergeCell ref="AE443:AF443"/>
    <mergeCell ref="E444:F444"/>
    <mergeCell ref="G444:H444"/>
    <mergeCell ref="I444:J444"/>
    <mergeCell ref="K444:L444"/>
    <mergeCell ref="M444:N444"/>
    <mergeCell ref="O444:P444"/>
    <mergeCell ref="Q444:R444"/>
    <mergeCell ref="S444:T444"/>
    <mergeCell ref="U444:V444"/>
    <mergeCell ref="W444:X444"/>
    <mergeCell ref="Y444:Z444"/>
    <mergeCell ref="AA444:AB444"/>
    <mergeCell ref="AC444:AD444"/>
    <mergeCell ref="AE444:AF444"/>
    <mergeCell ref="E443:F443"/>
    <mergeCell ref="G443:H443"/>
    <mergeCell ref="I443:J443"/>
    <mergeCell ref="K443:L443"/>
    <mergeCell ref="M443:N443"/>
    <mergeCell ref="O443:P443"/>
    <mergeCell ref="Q443:R443"/>
    <mergeCell ref="S443:T443"/>
    <mergeCell ref="U443:V443"/>
    <mergeCell ref="W445:X445"/>
    <mergeCell ref="Y445:Z445"/>
    <mergeCell ref="AA445:AB445"/>
    <mergeCell ref="AC445:AD445"/>
    <mergeCell ref="AE445:AF445"/>
    <mergeCell ref="E446:F446"/>
    <mergeCell ref="G446:H446"/>
    <mergeCell ref="I446:J446"/>
    <mergeCell ref="K446:L446"/>
    <mergeCell ref="M446:N446"/>
    <mergeCell ref="O446:P446"/>
    <mergeCell ref="Q446:R446"/>
    <mergeCell ref="S446:T446"/>
    <mergeCell ref="U446:V446"/>
    <mergeCell ref="W446:X446"/>
    <mergeCell ref="Y446:Z446"/>
    <mergeCell ref="AA446:AB446"/>
    <mergeCell ref="AC446:AD446"/>
    <mergeCell ref="AE446:AF446"/>
    <mergeCell ref="E445:F445"/>
    <mergeCell ref="G445:H445"/>
    <mergeCell ref="I445:J445"/>
    <mergeCell ref="K445:L445"/>
    <mergeCell ref="M445:N445"/>
    <mergeCell ref="O445:P445"/>
    <mergeCell ref="Q445:R445"/>
    <mergeCell ref="S445:T445"/>
    <mergeCell ref="U445:V445"/>
    <mergeCell ref="W447:X447"/>
    <mergeCell ref="Y447:Z447"/>
    <mergeCell ref="AA447:AB447"/>
    <mergeCell ref="AC447:AD447"/>
    <mergeCell ref="AE447:AF447"/>
    <mergeCell ref="E448:F448"/>
    <mergeCell ref="G448:H448"/>
    <mergeCell ref="I448:J448"/>
    <mergeCell ref="K448:L448"/>
    <mergeCell ref="M448:N448"/>
    <mergeCell ref="O448:P448"/>
    <mergeCell ref="Q448:R448"/>
    <mergeCell ref="S448:T448"/>
    <mergeCell ref="U448:V448"/>
    <mergeCell ref="W448:X448"/>
    <mergeCell ref="Y448:Z448"/>
    <mergeCell ref="AA448:AB448"/>
    <mergeCell ref="AC448:AD448"/>
    <mergeCell ref="AE448:AF448"/>
    <mergeCell ref="E447:F447"/>
    <mergeCell ref="G447:H447"/>
    <mergeCell ref="I447:J447"/>
    <mergeCell ref="K447:L447"/>
    <mergeCell ref="M447:N447"/>
    <mergeCell ref="O447:P447"/>
    <mergeCell ref="Q447:R447"/>
    <mergeCell ref="S447:T447"/>
    <mergeCell ref="U447:V447"/>
    <mergeCell ref="W449:X449"/>
    <mergeCell ref="Y449:Z449"/>
    <mergeCell ref="AA449:AB449"/>
    <mergeCell ref="AC449:AD449"/>
    <mergeCell ref="AE449:AF449"/>
    <mergeCell ref="E450:F450"/>
    <mergeCell ref="G450:H450"/>
    <mergeCell ref="I450:J450"/>
    <mergeCell ref="K450:L450"/>
    <mergeCell ref="M450:N450"/>
    <mergeCell ref="O450:P450"/>
    <mergeCell ref="Q450:R450"/>
    <mergeCell ref="S450:T450"/>
    <mergeCell ref="U450:V450"/>
    <mergeCell ref="W450:X450"/>
    <mergeCell ref="Y450:Z450"/>
    <mergeCell ref="AA450:AB450"/>
    <mergeCell ref="AC450:AD450"/>
    <mergeCell ref="AE450:AF450"/>
    <mergeCell ref="E449:F449"/>
    <mergeCell ref="G449:H449"/>
    <mergeCell ref="I449:J449"/>
    <mergeCell ref="K449:L449"/>
    <mergeCell ref="M449:N449"/>
    <mergeCell ref="O449:P449"/>
    <mergeCell ref="Q449:R449"/>
    <mergeCell ref="S449:T449"/>
    <mergeCell ref="U449:V449"/>
    <mergeCell ref="W451:X451"/>
    <mergeCell ref="Y451:Z451"/>
    <mergeCell ref="AA451:AB451"/>
    <mergeCell ref="AC451:AD451"/>
    <mergeCell ref="AE451:AF451"/>
    <mergeCell ref="E452:F452"/>
    <mergeCell ref="G452:H452"/>
    <mergeCell ref="I452:J452"/>
    <mergeCell ref="K452:L452"/>
    <mergeCell ref="M452:N452"/>
    <mergeCell ref="O452:P452"/>
    <mergeCell ref="Q452:R452"/>
    <mergeCell ref="S452:T452"/>
    <mergeCell ref="U452:V452"/>
    <mergeCell ref="W452:X452"/>
    <mergeCell ref="Y452:Z452"/>
    <mergeCell ref="AA452:AB452"/>
    <mergeCell ref="AC452:AD452"/>
    <mergeCell ref="AE452:AF452"/>
    <mergeCell ref="E451:F451"/>
    <mergeCell ref="G451:H451"/>
    <mergeCell ref="I451:J451"/>
    <mergeCell ref="K451:L451"/>
    <mergeCell ref="M451:N451"/>
    <mergeCell ref="O451:P451"/>
    <mergeCell ref="Q451:R451"/>
    <mergeCell ref="S451:T451"/>
    <mergeCell ref="U451:V451"/>
    <mergeCell ref="W453:X453"/>
    <mergeCell ref="Y453:Z453"/>
    <mergeCell ref="AA453:AB453"/>
    <mergeCell ref="AC453:AD453"/>
    <mergeCell ref="AE453:AF453"/>
    <mergeCell ref="E454:F454"/>
    <mergeCell ref="G454:H454"/>
    <mergeCell ref="I454:J454"/>
    <mergeCell ref="K454:L454"/>
    <mergeCell ref="M454:N454"/>
    <mergeCell ref="O454:P454"/>
    <mergeCell ref="Q454:R454"/>
    <mergeCell ref="S454:T454"/>
    <mergeCell ref="U454:V454"/>
    <mergeCell ref="W454:X454"/>
    <mergeCell ref="Y454:Z454"/>
    <mergeCell ref="AA454:AB454"/>
    <mergeCell ref="AC454:AD454"/>
    <mergeCell ref="AE454:AF454"/>
    <mergeCell ref="E453:F453"/>
    <mergeCell ref="G453:H453"/>
    <mergeCell ref="I453:J453"/>
    <mergeCell ref="K453:L453"/>
    <mergeCell ref="M453:N453"/>
    <mergeCell ref="O453:P453"/>
    <mergeCell ref="Q453:R453"/>
    <mergeCell ref="S453:T453"/>
    <mergeCell ref="U453:V453"/>
    <mergeCell ref="W455:X455"/>
    <mergeCell ref="Y455:Z455"/>
    <mergeCell ref="AA455:AB455"/>
    <mergeCell ref="AC455:AD455"/>
    <mergeCell ref="AE455:AF455"/>
    <mergeCell ref="E456:F456"/>
    <mergeCell ref="G456:H456"/>
    <mergeCell ref="I456:J456"/>
    <mergeCell ref="K456:L456"/>
    <mergeCell ref="M456:N456"/>
    <mergeCell ref="O456:P456"/>
    <mergeCell ref="Q456:R456"/>
    <mergeCell ref="S456:T456"/>
    <mergeCell ref="U456:V456"/>
    <mergeCell ref="W456:X456"/>
    <mergeCell ref="Y456:Z456"/>
    <mergeCell ref="AA456:AB456"/>
    <mergeCell ref="AC456:AD456"/>
    <mergeCell ref="AE456:AF456"/>
    <mergeCell ref="E455:F455"/>
    <mergeCell ref="G455:H455"/>
    <mergeCell ref="I455:J455"/>
    <mergeCell ref="K455:L455"/>
    <mergeCell ref="M455:N455"/>
    <mergeCell ref="O455:P455"/>
    <mergeCell ref="Q455:R455"/>
    <mergeCell ref="S455:T455"/>
    <mergeCell ref="U455:V455"/>
    <mergeCell ref="W457:X457"/>
    <mergeCell ref="Y457:Z457"/>
    <mergeCell ref="AA457:AB457"/>
    <mergeCell ref="AC457:AD457"/>
    <mergeCell ref="AE457:AF457"/>
    <mergeCell ref="E458:F458"/>
    <mergeCell ref="G458:H458"/>
    <mergeCell ref="I458:J458"/>
    <mergeCell ref="K458:L458"/>
    <mergeCell ref="M458:N458"/>
    <mergeCell ref="O458:P458"/>
    <mergeCell ref="Q458:R458"/>
    <mergeCell ref="S458:T458"/>
    <mergeCell ref="U458:V458"/>
    <mergeCell ref="W458:X458"/>
    <mergeCell ref="Y458:Z458"/>
    <mergeCell ref="AA458:AB458"/>
    <mergeCell ref="AC458:AD458"/>
    <mergeCell ref="AE458:AF458"/>
    <mergeCell ref="E457:F457"/>
    <mergeCell ref="G457:H457"/>
    <mergeCell ref="I457:J457"/>
    <mergeCell ref="K457:L457"/>
    <mergeCell ref="M457:N457"/>
    <mergeCell ref="O457:P457"/>
    <mergeCell ref="Q457:R457"/>
    <mergeCell ref="S457:T457"/>
    <mergeCell ref="U457:V457"/>
    <mergeCell ref="W459:X459"/>
    <mergeCell ref="Y459:Z459"/>
    <mergeCell ref="AA459:AB459"/>
    <mergeCell ref="AC459:AD459"/>
    <mergeCell ref="AE459:AF459"/>
    <mergeCell ref="E460:F460"/>
    <mergeCell ref="G460:H460"/>
    <mergeCell ref="I460:J460"/>
    <mergeCell ref="K460:L460"/>
    <mergeCell ref="M460:N460"/>
    <mergeCell ref="O460:P460"/>
    <mergeCell ref="Q460:R460"/>
    <mergeCell ref="S460:T460"/>
    <mergeCell ref="U460:V460"/>
    <mergeCell ref="W460:X460"/>
    <mergeCell ref="Y460:Z460"/>
    <mergeCell ref="AA460:AB460"/>
    <mergeCell ref="AC460:AD460"/>
    <mergeCell ref="AE460:AF460"/>
    <mergeCell ref="E459:F459"/>
    <mergeCell ref="G459:H459"/>
    <mergeCell ref="I459:J459"/>
    <mergeCell ref="K459:L459"/>
    <mergeCell ref="M459:N459"/>
    <mergeCell ref="O459:P459"/>
    <mergeCell ref="Q459:R459"/>
    <mergeCell ref="S459:T459"/>
    <mergeCell ref="U459:V459"/>
    <mergeCell ref="W461:X461"/>
    <mergeCell ref="Y461:Z461"/>
    <mergeCell ref="AA461:AB461"/>
    <mergeCell ref="AC461:AD461"/>
    <mergeCell ref="AE461:AF461"/>
    <mergeCell ref="E462:F462"/>
    <mergeCell ref="G462:H462"/>
    <mergeCell ref="I462:J462"/>
    <mergeCell ref="K462:L462"/>
    <mergeCell ref="M462:N462"/>
    <mergeCell ref="O462:P462"/>
    <mergeCell ref="Q462:R462"/>
    <mergeCell ref="S462:T462"/>
    <mergeCell ref="U462:V462"/>
    <mergeCell ref="W462:X462"/>
    <mergeCell ref="Y462:Z462"/>
    <mergeCell ref="AA462:AB462"/>
    <mergeCell ref="AC462:AD462"/>
    <mergeCell ref="AE462:AF462"/>
    <mergeCell ref="E461:F461"/>
    <mergeCell ref="G461:H461"/>
    <mergeCell ref="I461:J461"/>
    <mergeCell ref="K461:L461"/>
    <mergeCell ref="M461:N461"/>
    <mergeCell ref="O461:P461"/>
    <mergeCell ref="Q461:R461"/>
    <mergeCell ref="S461:T461"/>
    <mergeCell ref="U461:V461"/>
    <mergeCell ref="W463:X463"/>
    <mergeCell ref="Y463:Z463"/>
    <mergeCell ref="AA463:AB463"/>
    <mergeCell ref="AC463:AD463"/>
    <mergeCell ref="AE463:AF463"/>
    <mergeCell ref="E464:F464"/>
    <mergeCell ref="G464:H464"/>
    <mergeCell ref="I464:J464"/>
    <mergeCell ref="K464:L464"/>
    <mergeCell ref="M464:N464"/>
    <mergeCell ref="O464:P464"/>
    <mergeCell ref="Q464:R464"/>
    <mergeCell ref="S464:T464"/>
    <mergeCell ref="U464:V464"/>
    <mergeCell ref="W464:X464"/>
    <mergeCell ref="Y464:Z464"/>
    <mergeCell ref="AA464:AB464"/>
    <mergeCell ref="AC464:AD464"/>
    <mergeCell ref="AE464:AF464"/>
    <mergeCell ref="E463:F463"/>
    <mergeCell ref="G463:H463"/>
    <mergeCell ref="I463:J463"/>
    <mergeCell ref="K463:L463"/>
    <mergeCell ref="M463:N463"/>
    <mergeCell ref="O463:P463"/>
    <mergeCell ref="Q463:R463"/>
    <mergeCell ref="S463:T463"/>
    <mergeCell ref="U463:V463"/>
    <mergeCell ref="W465:X465"/>
    <mergeCell ref="Y465:Z465"/>
    <mergeCell ref="AA465:AB465"/>
    <mergeCell ref="AC465:AD465"/>
    <mergeCell ref="AE465:AF465"/>
    <mergeCell ref="E466:F466"/>
    <mergeCell ref="G466:H466"/>
    <mergeCell ref="I466:J466"/>
    <mergeCell ref="K466:L466"/>
    <mergeCell ref="M466:N466"/>
    <mergeCell ref="O466:P466"/>
    <mergeCell ref="Q466:R466"/>
    <mergeCell ref="S466:T466"/>
    <mergeCell ref="U466:V466"/>
    <mergeCell ref="W466:X466"/>
    <mergeCell ref="Y466:Z466"/>
    <mergeCell ref="AA466:AB466"/>
    <mergeCell ref="AC466:AD466"/>
    <mergeCell ref="AE466:AF466"/>
    <mergeCell ref="E465:F465"/>
    <mergeCell ref="G465:H465"/>
    <mergeCell ref="I465:J465"/>
    <mergeCell ref="K465:L465"/>
    <mergeCell ref="M465:N465"/>
    <mergeCell ref="O465:P465"/>
    <mergeCell ref="Q465:R465"/>
    <mergeCell ref="S465:T465"/>
    <mergeCell ref="U465:V465"/>
    <mergeCell ref="W467:X467"/>
    <mergeCell ref="Y467:Z467"/>
    <mergeCell ref="AA467:AB467"/>
    <mergeCell ref="AC467:AD467"/>
    <mergeCell ref="AE467:AF467"/>
    <mergeCell ref="E468:F468"/>
    <mergeCell ref="G468:H468"/>
    <mergeCell ref="I468:J468"/>
    <mergeCell ref="K468:L468"/>
    <mergeCell ref="M468:N468"/>
    <mergeCell ref="O468:P468"/>
    <mergeCell ref="Q468:R468"/>
    <mergeCell ref="S468:T468"/>
    <mergeCell ref="U468:V468"/>
    <mergeCell ref="W468:X468"/>
    <mergeCell ref="Y468:Z468"/>
    <mergeCell ref="AA468:AB468"/>
    <mergeCell ref="AC468:AD468"/>
    <mergeCell ref="AE468:AF468"/>
    <mergeCell ref="E467:F467"/>
    <mergeCell ref="G467:H467"/>
    <mergeCell ref="I467:J467"/>
    <mergeCell ref="K467:L467"/>
    <mergeCell ref="M467:N467"/>
    <mergeCell ref="O467:P467"/>
    <mergeCell ref="Q467:R467"/>
    <mergeCell ref="S467:T467"/>
    <mergeCell ref="U467:V467"/>
    <mergeCell ref="W469:X469"/>
    <mergeCell ref="Y469:Z469"/>
    <mergeCell ref="AA469:AB469"/>
    <mergeCell ref="AC469:AD469"/>
    <mergeCell ref="AE469:AF469"/>
    <mergeCell ref="E470:F470"/>
    <mergeCell ref="G470:H470"/>
    <mergeCell ref="I470:J470"/>
    <mergeCell ref="K470:L470"/>
    <mergeCell ref="M470:N470"/>
    <mergeCell ref="O470:P470"/>
    <mergeCell ref="Q470:R470"/>
    <mergeCell ref="S470:T470"/>
    <mergeCell ref="U470:V470"/>
    <mergeCell ref="W470:X470"/>
    <mergeCell ref="Y470:Z470"/>
    <mergeCell ref="AA470:AB470"/>
    <mergeCell ref="AC470:AD470"/>
    <mergeCell ref="AE470:AF470"/>
    <mergeCell ref="E469:F469"/>
    <mergeCell ref="G469:H469"/>
    <mergeCell ref="I469:J469"/>
    <mergeCell ref="K469:L469"/>
    <mergeCell ref="M469:N469"/>
    <mergeCell ref="O469:P469"/>
    <mergeCell ref="Q469:R469"/>
    <mergeCell ref="S469:T469"/>
    <mergeCell ref="U469:V469"/>
    <mergeCell ref="W471:X471"/>
    <mergeCell ref="Y471:Z471"/>
    <mergeCell ref="AA471:AB471"/>
    <mergeCell ref="AC471:AD471"/>
    <mergeCell ref="AE471:AF471"/>
    <mergeCell ref="E472:F472"/>
    <mergeCell ref="G472:H472"/>
    <mergeCell ref="I472:J472"/>
    <mergeCell ref="K472:L472"/>
    <mergeCell ref="M472:N472"/>
    <mergeCell ref="O472:P472"/>
    <mergeCell ref="Q472:R472"/>
    <mergeCell ref="S472:T472"/>
    <mergeCell ref="U472:V472"/>
    <mergeCell ref="W472:X472"/>
    <mergeCell ref="Y472:Z472"/>
    <mergeCell ref="AA472:AB472"/>
    <mergeCell ref="AC472:AD472"/>
    <mergeCell ref="AE472:AF472"/>
    <mergeCell ref="E471:F471"/>
    <mergeCell ref="G471:H471"/>
    <mergeCell ref="I471:J471"/>
    <mergeCell ref="K471:L471"/>
    <mergeCell ref="M471:N471"/>
    <mergeCell ref="O471:P471"/>
    <mergeCell ref="Q471:R471"/>
    <mergeCell ref="S471:T471"/>
    <mergeCell ref="U471:V471"/>
    <mergeCell ref="W473:X473"/>
    <mergeCell ref="Y473:Z473"/>
    <mergeCell ref="AA473:AB473"/>
    <mergeCell ref="AC473:AD473"/>
    <mergeCell ref="AE473:AF473"/>
    <mergeCell ref="E474:F474"/>
    <mergeCell ref="G474:H474"/>
    <mergeCell ref="I474:J474"/>
    <mergeCell ref="K474:L474"/>
    <mergeCell ref="M474:N474"/>
    <mergeCell ref="O474:P474"/>
    <mergeCell ref="Q474:R474"/>
    <mergeCell ref="S474:T474"/>
    <mergeCell ref="U474:V474"/>
    <mergeCell ref="W474:X474"/>
    <mergeCell ref="Y474:Z474"/>
    <mergeCell ref="AA474:AB474"/>
    <mergeCell ref="AC474:AD474"/>
    <mergeCell ref="AE474:AF474"/>
    <mergeCell ref="E473:F473"/>
    <mergeCell ref="G473:H473"/>
    <mergeCell ref="I473:J473"/>
    <mergeCell ref="K473:L473"/>
    <mergeCell ref="M473:N473"/>
    <mergeCell ref="O473:P473"/>
    <mergeCell ref="Q473:R473"/>
    <mergeCell ref="S473:T473"/>
    <mergeCell ref="U473:V473"/>
    <mergeCell ref="W475:X475"/>
    <mergeCell ref="Y475:Z475"/>
    <mergeCell ref="AA475:AB475"/>
    <mergeCell ref="AC475:AD475"/>
    <mergeCell ref="AE475:AF475"/>
    <mergeCell ref="E476:F476"/>
    <mergeCell ref="G476:H476"/>
    <mergeCell ref="I476:J476"/>
    <mergeCell ref="K476:L476"/>
    <mergeCell ref="M476:N476"/>
    <mergeCell ref="O476:P476"/>
    <mergeCell ref="Q476:R476"/>
    <mergeCell ref="S476:T476"/>
    <mergeCell ref="U476:V476"/>
    <mergeCell ref="W476:X476"/>
    <mergeCell ref="Y476:Z476"/>
    <mergeCell ref="AA476:AB476"/>
    <mergeCell ref="AC476:AD476"/>
    <mergeCell ref="AE476:AF476"/>
    <mergeCell ref="E475:F475"/>
    <mergeCell ref="G475:H475"/>
    <mergeCell ref="I475:J475"/>
    <mergeCell ref="K475:L475"/>
    <mergeCell ref="M475:N475"/>
    <mergeCell ref="O475:P475"/>
    <mergeCell ref="Q475:R475"/>
    <mergeCell ref="S475:T475"/>
    <mergeCell ref="U475:V475"/>
    <mergeCell ref="W477:X477"/>
    <mergeCell ref="Y477:Z477"/>
    <mergeCell ref="AA477:AB477"/>
    <mergeCell ref="AC477:AD477"/>
    <mergeCell ref="AE477:AF477"/>
    <mergeCell ref="E478:F478"/>
    <mergeCell ref="G478:H478"/>
    <mergeCell ref="I478:J478"/>
    <mergeCell ref="K478:L478"/>
    <mergeCell ref="M478:N478"/>
    <mergeCell ref="O478:P478"/>
    <mergeCell ref="Q478:R478"/>
    <mergeCell ref="S478:T478"/>
    <mergeCell ref="U478:V478"/>
    <mergeCell ref="W478:X478"/>
    <mergeCell ref="Y478:Z478"/>
    <mergeCell ref="AA478:AB478"/>
    <mergeCell ref="AC478:AD478"/>
    <mergeCell ref="AE478:AF478"/>
    <mergeCell ref="E477:F477"/>
    <mergeCell ref="G477:H477"/>
    <mergeCell ref="I477:J477"/>
    <mergeCell ref="K477:L477"/>
    <mergeCell ref="M477:N477"/>
    <mergeCell ref="O477:P477"/>
    <mergeCell ref="Q477:R477"/>
    <mergeCell ref="S477:T477"/>
    <mergeCell ref="U477:V477"/>
    <mergeCell ref="W479:X479"/>
    <mergeCell ref="Y479:Z479"/>
    <mergeCell ref="AA479:AB479"/>
    <mergeCell ref="AC479:AD479"/>
    <mergeCell ref="AE479:AF479"/>
    <mergeCell ref="E480:F480"/>
    <mergeCell ref="G480:H480"/>
    <mergeCell ref="I480:J480"/>
    <mergeCell ref="K480:L480"/>
    <mergeCell ref="M480:N480"/>
    <mergeCell ref="O480:P480"/>
    <mergeCell ref="Q480:R480"/>
    <mergeCell ref="S480:T480"/>
    <mergeCell ref="U480:V480"/>
    <mergeCell ref="W480:X480"/>
    <mergeCell ref="Y480:Z480"/>
    <mergeCell ref="AA480:AB480"/>
    <mergeCell ref="AC480:AD480"/>
    <mergeCell ref="AE480:AF480"/>
    <mergeCell ref="E479:F479"/>
    <mergeCell ref="G479:H479"/>
    <mergeCell ref="I479:J479"/>
    <mergeCell ref="K479:L479"/>
    <mergeCell ref="M479:N479"/>
    <mergeCell ref="O479:P479"/>
    <mergeCell ref="Q479:R479"/>
    <mergeCell ref="S479:T479"/>
    <mergeCell ref="U479:V479"/>
    <mergeCell ref="W481:X481"/>
    <mergeCell ref="Y481:Z481"/>
    <mergeCell ref="AA481:AB481"/>
    <mergeCell ref="AC481:AD481"/>
    <mergeCell ref="AE481:AF481"/>
    <mergeCell ref="E482:F482"/>
    <mergeCell ref="G482:H482"/>
    <mergeCell ref="I482:J482"/>
    <mergeCell ref="K482:L482"/>
    <mergeCell ref="M482:N482"/>
    <mergeCell ref="O482:P482"/>
    <mergeCell ref="Q482:R482"/>
    <mergeCell ref="S482:T482"/>
    <mergeCell ref="U482:V482"/>
    <mergeCell ref="W482:X482"/>
    <mergeCell ref="Y482:Z482"/>
    <mergeCell ref="AA482:AB482"/>
    <mergeCell ref="AC482:AD482"/>
    <mergeCell ref="AE482:AF482"/>
    <mergeCell ref="E481:F481"/>
    <mergeCell ref="G481:H481"/>
    <mergeCell ref="I481:J481"/>
    <mergeCell ref="K481:L481"/>
    <mergeCell ref="M481:N481"/>
    <mergeCell ref="O481:P481"/>
    <mergeCell ref="Q481:R481"/>
    <mergeCell ref="S481:T481"/>
    <mergeCell ref="U481:V481"/>
    <mergeCell ref="W483:X483"/>
    <mergeCell ref="Y483:Z483"/>
    <mergeCell ref="AA483:AB483"/>
    <mergeCell ref="AC483:AD483"/>
    <mergeCell ref="AE483:AF483"/>
    <mergeCell ref="E484:F484"/>
    <mergeCell ref="G484:H484"/>
    <mergeCell ref="I484:J484"/>
    <mergeCell ref="K484:L484"/>
    <mergeCell ref="M484:N484"/>
    <mergeCell ref="O484:P484"/>
    <mergeCell ref="Q484:R484"/>
    <mergeCell ref="S484:T484"/>
    <mergeCell ref="U484:V484"/>
    <mergeCell ref="W484:X484"/>
    <mergeCell ref="Y484:Z484"/>
    <mergeCell ref="AA484:AB484"/>
    <mergeCell ref="AC484:AD484"/>
    <mergeCell ref="AE484:AF484"/>
    <mergeCell ref="E483:F483"/>
    <mergeCell ref="G483:H483"/>
    <mergeCell ref="I483:J483"/>
    <mergeCell ref="K483:L483"/>
    <mergeCell ref="M483:N483"/>
    <mergeCell ref="O483:P483"/>
    <mergeCell ref="Q483:R483"/>
    <mergeCell ref="S483:T483"/>
    <mergeCell ref="U483:V483"/>
    <mergeCell ref="W485:X485"/>
    <mergeCell ref="Y485:Z485"/>
    <mergeCell ref="AA485:AB485"/>
    <mergeCell ref="AC485:AD485"/>
    <mergeCell ref="AE485:AF485"/>
    <mergeCell ref="E486:F486"/>
    <mergeCell ref="G486:H486"/>
    <mergeCell ref="I486:J486"/>
    <mergeCell ref="K486:L486"/>
    <mergeCell ref="M486:N486"/>
    <mergeCell ref="O486:P486"/>
    <mergeCell ref="Q486:R486"/>
    <mergeCell ref="S486:T486"/>
    <mergeCell ref="U486:V486"/>
    <mergeCell ref="W486:X486"/>
    <mergeCell ref="Y486:Z486"/>
    <mergeCell ref="AA486:AB486"/>
    <mergeCell ref="AC486:AD486"/>
    <mergeCell ref="AE486:AF486"/>
    <mergeCell ref="E485:F485"/>
    <mergeCell ref="G485:H485"/>
    <mergeCell ref="I485:J485"/>
    <mergeCell ref="K485:L485"/>
    <mergeCell ref="M485:N485"/>
    <mergeCell ref="O485:P485"/>
    <mergeCell ref="Q485:R485"/>
    <mergeCell ref="S485:T485"/>
    <mergeCell ref="U485:V485"/>
    <mergeCell ref="W487:X487"/>
    <mergeCell ref="Y487:Z487"/>
    <mergeCell ref="AA487:AB487"/>
    <mergeCell ref="AC487:AD487"/>
    <mergeCell ref="AE487:AF487"/>
    <mergeCell ref="E488:F488"/>
    <mergeCell ref="G488:H488"/>
    <mergeCell ref="I488:J488"/>
    <mergeCell ref="K488:L488"/>
    <mergeCell ref="M488:N488"/>
    <mergeCell ref="O488:P488"/>
    <mergeCell ref="Q488:R488"/>
    <mergeCell ref="S488:T488"/>
    <mergeCell ref="U488:V488"/>
    <mergeCell ref="W488:X488"/>
    <mergeCell ref="Y488:Z488"/>
    <mergeCell ref="AA488:AB488"/>
    <mergeCell ref="AC488:AD488"/>
    <mergeCell ref="AE488:AF488"/>
    <mergeCell ref="E487:F487"/>
    <mergeCell ref="G487:H487"/>
    <mergeCell ref="I487:J487"/>
    <mergeCell ref="K487:L487"/>
    <mergeCell ref="M487:N487"/>
    <mergeCell ref="O487:P487"/>
    <mergeCell ref="Q487:R487"/>
    <mergeCell ref="S487:T487"/>
    <mergeCell ref="U487:V487"/>
    <mergeCell ref="W489:X489"/>
    <mergeCell ref="Y489:Z489"/>
    <mergeCell ref="AA489:AB489"/>
    <mergeCell ref="AC489:AD489"/>
    <mergeCell ref="AE489:AF489"/>
    <mergeCell ref="E490:F490"/>
    <mergeCell ref="G490:H490"/>
    <mergeCell ref="I490:J490"/>
    <mergeCell ref="K490:L490"/>
    <mergeCell ref="M490:N490"/>
    <mergeCell ref="O490:P490"/>
    <mergeCell ref="Q490:R490"/>
    <mergeCell ref="S490:T490"/>
    <mergeCell ref="U490:V490"/>
    <mergeCell ref="W490:X490"/>
    <mergeCell ref="Y490:Z490"/>
    <mergeCell ref="AA490:AB490"/>
    <mergeCell ref="AC490:AD490"/>
    <mergeCell ref="AE490:AF490"/>
    <mergeCell ref="E489:F489"/>
    <mergeCell ref="G489:H489"/>
    <mergeCell ref="I489:J489"/>
    <mergeCell ref="K489:L489"/>
    <mergeCell ref="M489:N489"/>
    <mergeCell ref="O489:P489"/>
    <mergeCell ref="Q489:R489"/>
    <mergeCell ref="S489:T489"/>
    <mergeCell ref="U489:V489"/>
    <mergeCell ref="W491:X491"/>
    <mergeCell ref="Y491:Z491"/>
    <mergeCell ref="AA491:AB491"/>
    <mergeCell ref="AC491:AD491"/>
    <mergeCell ref="AE491:AF491"/>
    <mergeCell ref="E492:F492"/>
    <mergeCell ref="G492:H492"/>
    <mergeCell ref="I492:J492"/>
    <mergeCell ref="K492:L492"/>
    <mergeCell ref="M492:N492"/>
    <mergeCell ref="O492:P492"/>
    <mergeCell ref="Q492:R492"/>
    <mergeCell ref="S492:T492"/>
    <mergeCell ref="U492:V492"/>
    <mergeCell ref="W492:X492"/>
    <mergeCell ref="Y492:Z492"/>
    <mergeCell ref="AA492:AB492"/>
    <mergeCell ref="AC492:AD492"/>
    <mergeCell ref="AE492:AF492"/>
    <mergeCell ref="E491:F491"/>
    <mergeCell ref="G491:H491"/>
    <mergeCell ref="I491:J491"/>
    <mergeCell ref="K491:L491"/>
    <mergeCell ref="M491:N491"/>
    <mergeCell ref="O491:P491"/>
    <mergeCell ref="Q491:R491"/>
    <mergeCell ref="S491:T491"/>
    <mergeCell ref="U491:V491"/>
    <mergeCell ref="W493:X493"/>
    <mergeCell ref="Y493:Z493"/>
    <mergeCell ref="AA493:AB493"/>
    <mergeCell ref="AC493:AD493"/>
    <mergeCell ref="AE493:AF493"/>
    <mergeCell ref="E494:F494"/>
    <mergeCell ref="G494:H494"/>
    <mergeCell ref="I494:J494"/>
    <mergeCell ref="K494:L494"/>
    <mergeCell ref="M494:N494"/>
    <mergeCell ref="O494:P494"/>
    <mergeCell ref="Q494:R494"/>
    <mergeCell ref="S494:T494"/>
    <mergeCell ref="U494:V494"/>
    <mergeCell ref="W494:X494"/>
    <mergeCell ref="Y494:Z494"/>
    <mergeCell ref="AA494:AB494"/>
    <mergeCell ref="AC494:AD494"/>
    <mergeCell ref="AE494:AF494"/>
    <mergeCell ref="E493:F493"/>
    <mergeCell ref="G493:H493"/>
    <mergeCell ref="I493:J493"/>
    <mergeCell ref="K493:L493"/>
    <mergeCell ref="M493:N493"/>
    <mergeCell ref="O493:P493"/>
    <mergeCell ref="Q493:R493"/>
    <mergeCell ref="S493:T493"/>
    <mergeCell ref="U493:V493"/>
    <mergeCell ref="W495:X495"/>
    <mergeCell ref="Y495:Z495"/>
    <mergeCell ref="AA495:AB495"/>
    <mergeCell ref="AC495:AD495"/>
    <mergeCell ref="AE495:AF495"/>
    <mergeCell ref="E496:F496"/>
    <mergeCell ref="G496:H496"/>
    <mergeCell ref="I496:J496"/>
    <mergeCell ref="K496:L496"/>
    <mergeCell ref="M496:N496"/>
    <mergeCell ref="O496:P496"/>
    <mergeCell ref="Q496:R496"/>
    <mergeCell ref="S496:T496"/>
    <mergeCell ref="U496:V496"/>
    <mergeCell ref="W496:X496"/>
    <mergeCell ref="Y496:Z496"/>
    <mergeCell ref="AA496:AB496"/>
    <mergeCell ref="AC496:AD496"/>
    <mergeCell ref="AE496:AF496"/>
    <mergeCell ref="E495:F495"/>
    <mergeCell ref="G495:H495"/>
    <mergeCell ref="I495:J495"/>
    <mergeCell ref="K495:L495"/>
    <mergeCell ref="M495:N495"/>
    <mergeCell ref="O495:P495"/>
    <mergeCell ref="Q495:R495"/>
    <mergeCell ref="S495:T495"/>
    <mergeCell ref="U495:V495"/>
    <mergeCell ref="W497:X497"/>
    <mergeCell ref="Y497:Z497"/>
    <mergeCell ref="AA497:AB497"/>
    <mergeCell ref="AC497:AD497"/>
    <mergeCell ref="AE497:AF497"/>
    <mergeCell ref="E498:F498"/>
    <mergeCell ref="G498:H498"/>
    <mergeCell ref="I498:J498"/>
    <mergeCell ref="K498:L498"/>
    <mergeCell ref="M498:N498"/>
    <mergeCell ref="O498:P498"/>
    <mergeCell ref="Q498:R498"/>
    <mergeCell ref="S498:T498"/>
    <mergeCell ref="U498:V498"/>
    <mergeCell ref="W498:X498"/>
    <mergeCell ref="Y498:Z498"/>
    <mergeCell ref="AA498:AB498"/>
    <mergeCell ref="AC498:AD498"/>
    <mergeCell ref="AE498:AF498"/>
    <mergeCell ref="E497:F497"/>
    <mergeCell ref="G497:H497"/>
    <mergeCell ref="I497:J497"/>
    <mergeCell ref="K497:L497"/>
    <mergeCell ref="M497:N497"/>
    <mergeCell ref="O497:P497"/>
    <mergeCell ref="Q497:R497"/>
    <mergeCell ref="S497:T497"/>
    <mergeCell ref="U497:V497"/>
    <mergeCell ref="W499:X499"/>
    <mergeCell ref="Y499:Z499"/>
    <mergeCell ref="AA499:AB499"/>
    <mergeCell ref="AC499:AD499"/>
    <mergeCell ref="AE499:AF499"/>
    <mergeCell ref="E500:F500"/>
    <mergeCell ref="G500:H500"/>
    <mergeCell ref="I500:J500"/>
    <mergeCell ref="K500:L500"/>
    <mergeCell ref="M500:N500"/>
    <mergeCell ref="O500:P500"/>
    <mergeCell ref="Q500:R500"/>
    <mergeCell ref="S500:T500"/>
    <mergeCell ref="U500:V500"/>
    <mergeCell ref="W500:X500"/>
    <mergeCell ref="Y500:Z500"/>
    <mergeCell ref="AA500:AB500"/>
    <mergeCell ref="AC500:AD500"/>
    <mergeCell ref="AE500:AF500"/>
    <mergeCell ref="E499:F499"/>
    <mergeCell ref="G499:H499"/>
    <mergeCell ref="I499:J499"/>
    <mergeCell ref="K499:L499"/>
    <mergeCell ref="M499:N499"/>
    <mergeCell ref="O499:P499"/>
    <mergeCell ref="Q499:R499"/>
    <mergeCell ref="S499:T499"/>
    <mergeCell ref="U499:V499"/>
    <mergeCell ref="W501:X501"/>
    <mergeCell ref="Y501:Z501"/>
    <mergeCell ref="AA501:AB501"/>
    <mergeCell ref="AC501:AD501"/>
    <mergeCell ref="AE501:AF501"/>
    <mergeCell ref="E502:F502"/>
    <mergeCell ref="G502:H502"/>
    <mergeCell ref="I502:J502"/>
    <mergeCell ref="K502:L502"/>
    <mergeCell ref="M502:N502"/>
    <mergeCell ref="O502:P502"/>
    <mergeCell ref="Q502:R502"/>
    <mergeCell ref="S502:T502"/>
    <mergeCell ref="U502:V502"/>
    <mergeCell ref="W502:X502"/>
    <mergeCell ref="Y502:Z502"/>
    <mergeCell ref="AA502:AB502"/>
    <mergeCell ref="AC502:AD502"/>
    <mergeCell ref="AE502:AF502"/>
    <mergeCell ref="E501:F501"/>
    <mergeCell ref="G501:H501"/>
    <mergeCell ref="I501:J501"/>
    <mergeCell ref="K501:L501"/>
    <mergeCell ref="M501:N501"/>
    <mergeCell ref="O501:P501"/>
    <mergeCell ref="Q501:R501"/>
    <mergeCell ref="S501:T501"/>
    <mergeCell ref="U501:V501"/>
    <mergeCell ref="W503:X503"/>
    <mergeCell ref="Y503:Z503"/>
    <mergeCell ref="AA503:AB503"/>
    <mergeCell ref="AC503:AD503"/>
    <mergeCell ref="AE503:AF503"/>
    <mergeCell ref="E504:F504"/>
    <mergeCell ref="G504:H504"/>
    <mergeCell ref="I504:J504"/>
    <mergeCell ref="K504:L504"/>
    <mergeCell ref="M504:N504"/>
    <mergeCell ref="O504:P504"/>
    <mergeCell ref="Q504:R504"/>
    <mergeCell ref="S504:T504"/>
    <mergeCell ref="U504:V504"/>
    <mergeCell ref="W504:X504"/>
    <mergeCell ref="Y504:Z504"/>
    <mergeCell ref="AA504:AB504"/>
    <mergeCell ref="AC504:AD504"/>
    <mergeCell ref="AE504:AF504"/>
    <mergeCell ref="E503:F503"/>
    <mergeCell ref="G503:H503"/>
    <mergeCell ref="I503:J503"/>
    <mergeCell ref="K503:L503"/>
    <mergeCell ref="M503:N503"/>
    <mergeCell ref="O503:P503"/>
    <mergeCell ref="Q503:R503"/>
    <mergeCell ref="S503:T503"/>
    <mergeCell ref="U503:V503"/>
    <mergeCell ref="W505:X505"/>
    <mergeCell ref="Y505:Z505"/>
    <mergeCell ref="AA505:AB505"/>
    <mergeCell ref="AC505:AD505"/>
    <mergeCell ref="AE505:AF505"/>
    <mergeCell ref="E506:F506"/>
    <mergeCell ref="G506:H506"/>
    <mergeCell ref="I506:J506"/>
    <mergeCell ref="K506:L506"/>
    <mergeCell ref="M506:N506"/>
    <mergeCell ref="O506:P506"/>
    <mergeCell ref="Q506:R506"/>
    <mergeCell ref="S506:T506"/>
    <mergeCell ref="U506:V506"/>
    <mergeCell ref="W506:X506"/>
    <mergeCell ref="Y506:Z506"/>
    <mergeCell ref="AA506:AB506"/>
    <mergeCell ref="AC506:AD506"/>
    <mergeCell ref="AE506:AF506"/>
    <mergeCell ref="E505:F505"/>
    <mergeCell ref="G505:H505"/>
    <mergeCell ref="I505:J505"/>
    <mergeCell ref="K505:L505"/>
    <mergeCell ref="M505:N505"/>
    <mergeCell ref="O505:P505"/>
    <mergeCell ref="Q505:R505"/>
    <mergeCell ref="S505:T505"/>
    <mergeCell ref="U505:V505"/>
    <mergeCell ref="W507:X507"/>
    <mergeCell ref="Y507:Z507"/>
    <mergeCell ref="AA507:AB507"/>
    <mergeCell ref="AC507:AD507"/>
    <mergeCell ref="AE507:AF507"/>
    <mergeCell ref="E508:F508"/>
    <mergeCell ref="G508:H508"/>
    <mergeCell ref="I508:J508"/>
    <mergeCell ref="K508:L508"/>
    <mergeCell ref="M508:N508"/>
    <mergeCell ref="O508:P508"/>
    <mergeCell ref="Q508:R508"/>
    <mergeCell ref="S508:T508"/>
    <mergeCell ref="U508:V508"/>
    <mergeCell ref="W508:X508"/>
    <mergeCell ref="Y508:Z508"/>
    <mergeCell ref="AA508:AB508"/>
    <mergeCell ref="AC508:AD508"/>
    <mergeCell ref="AE508:AF508"/>
    <mergeCell ref="E507:F507"/>
    <mergeCell ref="G507:H507"/>
    <mergeCell ref="I507:J507"/>
    <mergeCell ref="K507:L507"/>
    <mergeCell ref="M507:N507"/>
    <mergeCell ref="O507:P507"/>
    <mergeCell ref="Q507:R507"/>
    <mergeCell ref="S507:T507"/>
    <mergeCell ref="U507:V507"/>
    <mergeCell ref="W509:X509"/>
    <mergeCell ref="Y509:Z509"/>
    <mergeCell ref="AA509:AB509"/>
    <mergeCell ref="AC509:AD509"/>
    <mergeCell ref="AE509:AF509"/>
    <mergeCell ref="E510:F510"/>
    <mergeCell ref="G510:H510"/>
    <mergeCell ref="I510:J510"/>
    <mergeCell ref="K510:L510"/>
    <mergeCell ref="M510:N510"/>
    <mergeCell ref="O510:P510"/>
    <mergeCell ref="Q510:R510"/>
    <mergeCell ref="S510:T510"/>
    <mergeCell ref="U510:V510"/>
    <mergeCell ref="W510:X510"/>
    <mergeCell ref="Y510:Z510"/>
    <mergeCell ref="AA510:AB510"/>
    <mergeCell ref="AC510:AD510"/>
    <mergeCell ref="AE510:AF510"/>
    <mergeCell ref="E509:F509"/>
    <mergeCell ref="G509:H509"/>
    <mergeCell ref="I509:J509"/>
    <mergeCell ref="K509:L509"/>
    <mergeCell ref="M509:N509"/>
    <mergeCell ref="O509:P509"/>
    <mergeCell ref="Q509:R509"/>
    <mergeCell ref="S509:T509"/>
    <mergeCell ref="U509:V509"/>
    <mergeCell ref="W511:X511"/>
    <mergeCell ref="Y511:Z511"/>
    <mergeCell ref="AA511:AB511"/>
    <mergeCell ref="AC511:AD511"/>
    <mergeCell ref="AE511:AF511"/>
    <mergeCell ref="E512:F512"/>
    <mergeCell ref="G512:H512"/>
    <mergeCell ref="I512:J512"/>
    <mergeCell ref="K512:L512"/>
    <mergeCell ref="M512:N512"/>
    <mergeCell ref="O512:P512"/>
    <mergeCell ref="Q512:R512"/>
    <mergeCell ref="S512:T512"/>
    <mergeCell ref="U512:V512"/>
    <mergeCell ref="W512:X512"/>
    <mergeCell ref="Y512:Z512"/>
    <mergeCell ref="AA512:AB512"/>
    <mergeCell ref="AC512:AD512"/>
    <mergeCell ref="AE512:AF512"/>
    <mergeCell ref="E511:F511"/>
    <mergeCell ref="G511:H511"/>
    <mergeCell ref="I511:J511"/>
    <mergeCell ref="K511:L511"/>
    <mergeCell ref="M511:N511"/>
    <mergeCell ref="O511:P511"/>
    <mergeCell ref="Q511:R511"/>
    <mergeCell ref="S511:T511"/>
    <mergeCell ref="U511:V511"/>
    <mergeCell ref="W513:X513"/>
    <mergeCell ref="Y513:Z513"/>
    <mergeCell ref="AA513:AB513"/>
    <mergeCell ref="AC513:AD513"/>
    <mergeCell ref="AE513:AF513"/>
    <mergeCell ref="E514:F514"/>
    <mergeCell ref="G514:H514"/>
    <mergeCell ref="I514:J514"/>
    <mergeCell ref="K514:L514"/>
    <mergeCell ref="M514:N514"/>
    <mergeCell ref="O514:P514"/>
    <mergeCell ref="Q514:R514"/>
    <mergeCell ref="S514:T514"/>
    <mergeCell ref="U514:V514"/>
    <mergeCell ref="W514:X514"/>
    <mergeCell ref="Y514:Z514"/>
    <mergeCell ref="AA514:AB514"/>
    <mergeCell ref="AC514:AD514"/>
    <mergeCell ref="AE514:AF514"/>
    <mergeCell ref="E513:F513"/>
    <mergeCell ref="G513:H513"/>
    <mergeCell ref="I513:J513"/>
    <mergeCell ref="K513:L513"/>
    <mergeCell ref="M513:N513"/>
    <mergeCell ref="O513:P513"/>
    <mergeCell ref="Q513:R513"/>
    <mergeCell ref="S513:T513"/>
    <mergeCell ref="U513:V513"/>
    <mergeCell ref="W515:X515"/>
    <mergeCell ref="Y515:Z515"/>
    <mergeCell ref="AA515:AB515"/>
    <mergeCell ref="AC515:AD515"/>
    <mergeCell ref="AE515:AF515"/>
    <mergeCell ref="E516:F516"/>
    <mergeCell ref="G516:H516"/>
    <mergeCell ref="I516:J516"/>
    <mergeCell ref="K516:L516"/>
    <mergeCell ref="M516:N516"/>
    <mergeCell ref="O516:P516"/>
    <mergeCell ref="Q516:R516"/>
    <mergeCell ref="S516:T516"/>
    <mergeCell ref="U516:V516"/>
    <mergeCell ref="W516:X516"/>
    <mergeCell ref="Y516:Z516"/>
    <mergeCell ref="AA516:AB516"/>
    <mergeCell ref="AC516:AD516"/>
    <mergeCell ref="AE516:AF516"/>
    <mergeCell ref="E515:F515"/>
    <mergeCell ref="G515:H515"/>
    <mergeCell ref="I515:J515"/>
    <mergeCell ref="K515:L515"/>
    <mergeCell ref="M515:N515"/>
    <mergeCell ref="O515:P515"/>
    <mergeCell ref="Q515:R515"/>
    <mergeCell ref="S515:T515"/>
    <mergeCell ref="U515:V515"/>
    <mergeCell ref="W517:X517"/>
    <mergeCell ref="Y517:Z517"/>
    <mergeCell ref="AA517:AB517"/>
    <mergeCell ref="AC517:AD517"/>
    <mergeCell ref="AE517:AF517"/>
    <mergeCell ref="E518:F518"/>
    <mergeCell ref="G518:H518"/>
    <mergeCell ref="I518:J518"/>
    <mergeCell ref="K518:L518"/>
    <mergeCell ref="M518:N518"/>
    <mergeCell ref="O518:P518"/>
    <mergeCell ref="Q518:R518"/>
    <mergeCell ref="S518:T518"/>
    <mergeCell ref="U518:V518"/>
    <mergeCell ref="W518:X518"/>
    <mergeCell ref="Y518:Z518"/>
    <mergeCell ref="AA518:AB518"/>
    <mergeCell ref="AC518:AD518"/>
    <mergeCell ref="AE518:AF518"/>
    <mergeCell ref="E517:F517"/>
    <mergeCell ref="G517:H517"/>
    <mergeCell ref="I517:J517"/>
    <mergeCell ref="K517:L517"/>
    <mergeCell ref="M517:N517"/>
    <mergeCell ref="O517:P517"/>
    <mergeCell ref="Q517:R517"/>
    <mergeCell ref="S517:T517"/>
    <mergeCell ref="U517:V517"/>
    <mergeCell ref="W519:X519"/>
    <mergeCell ref="Y519:Z519"/>
    <mergeCell ref="AA519:AB519"/>
    <mergeCell ref="AC519:AD519"/>
    <mergeCell ref="AE519:AF519"/>
    <mergeCell ref="E520:F520"/>
    <mergeCell ref="G520:H520"/>
    <mergeCell ref="I520:J520"/>
    <mergeCell ref="K520:L520"/>
    <mergeCell ref="M520:N520"/>
    <mergeCell ref="O520:P520"/>
    <mergeCell ref="Q520:R520"/>
    <mergeCell ref="S520:T520"/>
    <mergeCell ref="U520:V520"/>
    <mergeCell ref="W520:X520"/>
    <mergeCell ref="Y520:Z520"/>
    <mergeCell ref="AA520:AB520"/>
    <mergeCell ref="AC520:AD520"/>
    <mergeCell ref="AE520:AF520"/>
    <mergeCell ref="E519:F519"/>
    <mergeCell ref="G519:H519"/>
    <mergeCell ref="I519:J519"/>
    <mergeCell ref="K519:L519"/>
    <mergeCell ref="M519:N519"/>
    <mergeCell ref="O519:P519"/>
    <mergeCell ref="Q519:R519"/>
    <mergeCell ref="S519:T519"/>
    <mergeCell ref="U519:V519"/>
    <mergeCell ref="W521:X521"/>
    <mergeCell ref="Y521:Z521"/>
    <mergeCell ref="AA521:AB521"/>
    <mergeCell ref="AC521:AD521"/>
    <mergeCell ref="AE521:AF521"/>
    <mergeCell ref="E522:F522"/>
    <mergeCell ref="G522:H522"/>
    <mergeCell ref="I522:J522"/>
    <mergeCell ref="K522:L522"/>
    <mergeCell ref="M522:N522"/>
    <mergeCell ref="O522:P522"/>
    <mergeCell ref="Q522:R522"/>
    <mergeCell ref="S522:T522"/>
    <mergeCell ref="U522:V522"/>
    <mergeCell ref="W522:X522"/>
    <mergeCell ref="Y522:Z522"/>
    <mergeCell ref="AA522:AB522"/>
    <mergeCell ref="AC522:AD522"/>
    <mergeCell ref="AE522:AF522"/>
    <mergeCell ref="E521:F521"/>
    <mergeCell ref="G521:H521"/>
    <mergeCell ref="I521:J521"/>
    <mergeCell ref="K521:L521"/>
    <mergeCell ref="M521:N521"/>
    <mergeCell ref="O521:P521"/>
    <mergeCell ref="Q521:R521"/>
    <mergeCell ref="S521:T521"/>
    <mergeCell ref="U521:V521"/>
    <mergeCell ref="W523:X523"/>
    <mergeCell ref="Y523:Z523"/>
    <mergeCell ref="AA523:AB523"/>
    <mergeCell ref="AC523:AD523"/>
    <mergeCell ref="AE523:AF523"/>
    <mergeCell ref="E524:F524"/>
    <mergeCell ref="G524:H524"/>
    <mergeCell ref="I524:J524"/>
    <mergeCell ref="K524:L524"/>
    <mergeCell ref="M524:N524"/>
    <mergeCell ref="O524:P524"/>
    <mergeCell ref="Q524:R524"/>
    <mergeCell ref="S524:T524"/>
    <mergeCell ref="U524:V524"/>
    <mergeCell ref="W524:X524"/>
    <mergeCell ref="Y524:Z524"/>
    <mergeCell ref="AA524:AB524"/>
    <mergeCell ref="AC524:AD524"/>
    <mergeCell ref="AE524:AF524"/>
    <mergeCell ref="E523:F523"/>
    <mergeCell ref="G523:H523"/>
    <mergeCell ref="I523:J523"/>
    <mergeCell ref="K523:L523"/>
    <mergeCell ref="M523:N523"/>
    <mergeCell ref="O523:P523"/>
    <mergeCell ref="Q523:R523"/>
    <mergeCell ref="S523:T523"/>
    <mergeCell ref="U523:V523"/>
    <mergeCell ref="W525:X525"/>
    <mergeCell ref="Y525:Z525"/>
    <mergeCell ref="AA525:AB525"/>
    <mergeCell ref="AC525:AD525"/>
    <mergeCell ref="AE525:AF525"/>
    <mergeCell ref="E526:F526"/>
    <mergeCell ref="G526:H526"/>
    <mergeCell ref="I526:J526"/>
    <mergeCell ref="K526:L526"/>
    <mergeCell ref="M526:N526"/>
    <mergeCell ref="O526:P526"/>
    <mergeCell ref="Q526:R526"/>
    <mergeCell ref="S526:T526"/>
    <mergeCell ref="U526:V526"/>
    <mergeCell ref="W526:X526"/>
    <mergeCell ref="Y526:Z526"/>
    <mergeCell ref="AA526:AB526"/>
    <mergeCell ref="AC526:AD526"/>
    <mergeCell ref="AE526:AF526"/>
    <mergeCell ref="E525:F525"/>
    <mergeCell ref="G525:H525"/>
    <mergeCell ref="I525:J525"/>
    <mergeCell ref="K525:L525"/>
    <mergeCell ref="M525:N525"/>
    <mergeCell ref="O525:P525"/>
    <mergeCell ref="Q525:R525"/>
    <mergeCell ref="S525:T525"/>
    <mergeCell ref="U525:V525"/>
    <mergeCell ref="W527:X527"/>
    <mergeCell ref="Y527:Z527"/>
    <mergeCell ref="AA527:AB527"/>
    <mergeCell ref="AC527:AD527"/>
    <mergeCell ref="AE527:AF527"/>
    <mergeCell ref="E528:F528"/>
    <mergeCell ref="G528:H528"/>
    <mergeCell ref="I528:J528"/>
    <mergeCell ref="K528:L528"/>
    <mergeCell ref="M528:N528"/>
    <mergeCell ref="O528:P528"/>
    <mergeCell ref="Q528:R528"/>
    <mergeCell ref="S528:T528"/>
    <mergeCell ref="U528:V528"/>
    <mergeCell ref="W528:X528"/>
    <mergeCell ref="Y528:Z528"/>
    <mergeCell ref="AA528:AB528"/>
    <mergeCell ref="AC528:AD528"/>
    <mergeCell ref="AE528:AF528"/>
    <mergeCell ref="E527:F527"/>
    <mergeCell ref="G527:H527"/>
    <mergeCell ref="I527:J527"/>
    <mergeCell ref="K527:L527"/>
    <mergeCell ref="M527:N527"/>
    <mergeCell ref="O527:P527"/>
    <mergeCell ref="Q527:R527"/>
    <mergeCell ref="S527:T527"/>
    <mergeCell ref="U527:V527"/>
    <mergeCell ref="W529:X529"/>
    <mergeCell ref="Y529:Z529"/>
    <mergeCell ref="AA529:AB529"/>
    <mergeCell ref="AC529:AD529"/>
    <mergeCell ref="AE529:AF529"/>
    <mergeCell ref="E530:F530"/>
    <mergeCell ref="G530:H530"/>
    <mergeCell ref="I530:J530"/>
    <mergeCell ref="K530:L530"/>
    <mergeCell ref="M530:N530"/>
    <mergeCell ref="O530:P530"/>
    <mergeCell ref="Q530:R530"/>
    <mergeCell ref="S530:T530"/>
    <mergeCell ref="U530:V530"/>
    <mergeCell ref="W530:X530"/>
    <mergeCell ref="Y530:Z530"/>
    <mergeCell ref="AA530:AB530"/>
    <mergeCell ref="AC530:AD530"/>
    <mergeCell ref="AE530:AF530"/>
    <mergeCell ref="E529:F529"/>
    <mergeCell ref="G529:H529"/>
    <mergeCell ref="I529:J529"/>
    <mergeCell ref="K529:L529"/>
    <mergeCell ref="M529:N529"/>
    <mergeCell ref="O529:P529"/>
    <mergeCell ref="Q529:R529"/>
    <mergeCell ref="S529:T529"/>
    <mergeCell ref="U529:V529"/>
    <mergeCell ref="W531:X531"/>
    <mergeCell ref="Y531:Z531"/>
    <mergeCell ref="AA531:AB531"/>
    <mergeCell ref="AC531:AD531"/>
    <mergeCell ref="AE531:AF531"/>
    <mergeCell ref="E532:F532"/>
    <mergeCell ref="G532:H532"/>
    <mergeCell ref="I532:J532"/>
    <mergeCell ref="K532:L532"/>
    <mergeCell ref="M532:N532"/>
    <mergeCell ref="O532:P532"/>
    <mergeCell ref="Q532:R532"/>
    <mergeCell ref="S532:T532"/>
    <mergeCell ref="U532:V532"/>
    <mergeCell ref="W532:X532"/>
    <mergeCell ref="Y532:Z532"/>
    <mergeCell ref="AA532:AB532"/>
    <mergeCell ref="AC532:AD532"/>
    <mergeCell ref="AE532:AF532"/>
    <mergeCell ref="E531:F531"/>
    <mergeCell ref="G531:H531"/>
    <mergeCell ref="I531:J531"/>
    <mergeCell ref="K531:L531"/>
    <mergeCell ref="M531:N531"/>
    <mergeCell ref="O531:P531"/>
    <mergeCell ref="Q531:R531"/>
    <mergeCell ref="S531:T531"/>
    <mergeCell ref="U531:V531"/>
    <mergeCell ref="W533:X533"/>
    <mergeCell ref="Y533:Z533"/>
    <mergeCell ref="AA533:AB533"/>
    <mergeCell ref="AC533:AD533"/>
    <mergeCell ref="AE533:AF533"/>
    <mergeCell ref="E534:F534"/>
    <mergeCell ref="G534:H534"/>
    <mergeCell ref="I534:J534"/>
    <mergeCell ref="K534:L534"/>
    <mergeCell ref="M534:N534"/>
    <mergeCell ref="O534:P534"/>
    <mergeCell ref="Q534:R534"/>
    <mergeCell ref="S534:T534"/>
    <mergeCell ref="U534:V534"/>
    <mergeCell ref="W534:X534"/>
    <mergeCell ref="Y534:Z534"/>
    <mergeCell ref="AA534:AB534"/>
    <mergeCell ref="AC534:AD534"/>
    <mergeCell ref="AE534:AF534"/>
    <mergeCell ref="E533:F533"/>
    <mergeCell ref="G533:H533"/>
    <mergeCell ref="I533:J533"/>
    <mergeCell ref="K533:L533"/>
    <mergeCell ref="M533:N533"/>
    <mergeCell ref="O533:P533"/>
    <mergeCell ref="Q533:R533"/>
    <mergeCell ref="S533:T533"/>
    <mergeCell ref="U533:V533"/>
    <mergeCell ref="W535:X535"/>
    <mergeCell ref="Y535:Z535"/>
    <mergeCell ref="AA535:AB535"/>
    <mergeCell ref="AC535:AD535"/>
    <mergeCell ref="AE535:AF535"/>
    <mergeCell ref="E536:F536"/>
    <mergeCell ref="G536:H536"/>
    <mergeCell ref="I536:J536"/>
    <mergeCell ref="K536:L536"/>
    <mergeCell ref="M536:N536"/>
    <mergeCell ref="O536:P536"/>
    <mergeCell ref="Q536:R536"/>
    <mergeCell ref="S536:T536"/>
    <mergeCell ref="U536:V536"/>
    <mergeCell ref="W536:X536"/>
    <mergeCell ref="Y536:Z536"/>
    <mergeCell ref="AA536:AB536"/>
    <mergeCell ref="AC536:AD536"/>
    <mergeCell ref="AE536:AF536"/>
    <mergeCell ref="E535:F535"/>
    <mergeCell ref="G535:H535"/>
    <mergeCell ref="I535:J535"/>
    <mergeCell ref="K535:L535"/>
    <mergeCell ref="M535:N535"/>
    <mergeCell ref="O535:P535"/>
    <mergeCell ref="Q535:R535"/>
    <mergeCell ref="S535:T535"/>
    <mergeCell ref="U535:V535"/>
    <mergeCell ref="W537:X537"/>
    <mergeCell ref="Y537:Z537"/>
    <mergeCell ref="AA537:AB537"/>
    <mergeCell ref="AC537:AD537"/>
    <mergeCell ref="AE537:AF537"/>
    <mergeCell ref="E538:F538"/>
    <mergeCell ref="G538:H538"/>
    <mergeCell ref="I538:J538"/>
    <mergeCell ref="K538:L538"/>
    <mergeCell ref="M538:N538"/>
    <mergeCell ref="O538:P538"/>
    <mergeCell ref="Q538:R538"/>
    <mergeCell ref="S538:T538"/>
    <mergeCell ref="U538:V538"/>
    <mergeCell ref="W538:X538"/>
    <mergeCell ref="Y538:Z538"/>
    <mergeCell ref="AA538:AB538"/>
    <mergeCell ref="AC538:AD538"/>
    <mergeCell ref="AE538:AF538"/>
    <mergeCell ref="E537:F537"/>
    <mergeCell ref="G537:H537"/>
    <mergeCell ref="I537:J537"/>
    <mergeCell ref="K537:L537"/>
    <mergeCell ref="M537:N537"/>
    <mergeCell ref="O537:P537"/>
    <mergeCell ref="Q537:R537"/>
    <mergeCell ref="S537:T537"/>
    <mergeCell ref="U537:V537"/>
    <mergeCell ref="W539:X539"/>
    <mergeCell ref="Y539:Z539"/>
    <mergeCell ref="AA539:AB539"/>
    <mergeCell ref="AC539:AD539"/>
    <mergeCell ref="AE539:AF539"/>
    <mergeCell ref="E540:F540"/>
    <mergeCell ref="G540:H540"/>
    <mergeCell ref="I540:J540"/>
    <mergeCell ref="K540:L540"/>
    <mergeCell ref="M540:N540"/>
    <mergeCell ref="O540:P540"/>
    <mergeCell ref="Q540:R540"/>
    <mergeCell ref="S540:T540"/>
    <mergeCell ref="U540:V540"/>
    <mergeCell ref="W540:X540"/>
    <mergeCell ref="Y540:Z540"/>
    <mergeCell ref="AA540:AB540"/>
    <mergeCell ref="AC540:AD540"/>
    <mergeCell ref="AE540:AF540"/>
    <mergeCell ref="E539:F539"/>
    <mergeCell ref="G539:H539"/>
    <mergeCell ref="I539:J539"/>
    <mergeCell ref="K539:L539"/>
    <mergeCell ref="M539:N539"/>
    <mergeCell ref="O539:P539"/>
    <mergeCell ref="Q539:R539"/>
    <mergeCell ref="S539:T539"/>
    <mergeCell ref="U539:V539"/>
    <mergeCell ref="W541:X541"/>
    <mergeCell ref="Y541:Z541"/>
    <mergeCell ref="AA541:AB541"/>
    <mergeCell ref="AC541:AD541"/>
    <mergeCell ref="AE541:AF541"/>
    <mergeCell ref="E542:F542"/>
    <mergeCell ref="G542:H542"/>
    <mergeCell ref="I542:J542"/>
    <mergeCell ref="K542:L542"/>
    <mergeCell ref="M542:N542"/>
    <mergeCell ref="O542:P542"/>
    <mergeCell ref="Q542:R542"/>
    <mergeCell ref="S542:T542"/>
    <mergeCell ref="U542:V542"/>
    <mergeCell ref="W542:X542"/>
    <mergeCell ref="Y542:Z542"/>
    <mergeCell ref="AA542:AB542"/>
    <mergeCell ref="AC542:AD542"/>
    <mergeCell ref="AE542:AF542"/>
    <mergeCell ref="E541:F541"/>
    <mergeCell ref="G541:H541"/>
    <mergeCell ref="I541:J541"/>
    <mergeCell ref="K541:L541"/>
    <mergeCell ref="M541:N541"/>
    <mergeCell ref="O541:P541"/>
    <mergeCell ref="Q541:R541"/>
    <mergeCell ref="S541:T541"/>
    <mergeCell ref="U541:V541"/>
    <mergeCell ref="W543:X543"/>
    <mergeCell ref="Y543:Z543"/>
    <mergeCell ref="AA543:AB543"/>
    <mergeCell ref="AC543:AD543"/>
    <mergeCell ref="AE543:AF543"/>
    <mergeCell ref="E544:F544"/>
    <mergeCell ref="G544:H544"/>
    <mergeCell ref="I544:J544"/>
    <mergeCell ref="K544:L544"/>
    <mergeCell ref="M544:N544"/>
    <mergeCell ref="O544:P544"/>
    <mergeCell ref="Q544:R544"/>
    <mergeCell ref="S544:T544"/>
    <mergeCell ref="U544:V544"/>
    <mergeCell ref="W544:X544"/>
    <mergeCell ref="Y544:Z544"/>
    <mergeCell ref="AA544:AB544"/>
    <mergeCell ref="AC544:AD544"/>
    <mergeCell ref="AE544:AF544"/>
    <mergeCell ref="E543:F543"/>
    <mergeCell ref="G543:H543"/>
    <mergeCell ref="I543:J543"/>
    <mergeCell ref="K543:L543"/>
    <mergeCell ref="M543:N543"/>
    <mergeCell ref="O543:P543"/>
    <mergeCell ref="Q543:R543"/>
    <mergeCell ref="S543:T543"/>
    <mergeCell ref="U543:V543"/>
    <mergeCell ref="W545:X545"/>
    <mergeCell ref="Y545:Z545"/>
    <mergeCell ref="AA545:AB545"/>
    <mergeCell ref="AC545:AD545"/>
    <mergeCell ref="AE545:AF545"/>
    <mergeCell ref="E546:F546"/>
    <mergeCell ref="G546:H546"/>
    <mergeCell ref="I546:J546"/>
    <mergeCell ref="K546:L546"/>
    <mergeCell ref="M546:N546"/>
    <mergeCell ref="O546:P546"/>
    <mergeCell ref="Q546:R546"/>
    <mergeCell ref="S546:T546"/>
    <mergeCell ref="U546:V546"/>
    <mergeCell ref="W546:X546"/>
    <mergeCell ref="Y546:Z546"/>
    <mergeCell ref="AA546:AB546"/>
    <mergeCell ref="AC546:AD546"/>
    <mergeCell ref="AE546:AF546"/>
    <mergeCell ref="E545:F545"/>
    <mergeCell ref="G545:H545"/>
    <mergeCell ref="I545:J545"/>
    <mergeCell ref="K545:L545"/>
    <mergeCell ref="M545:N545"/>
    <mergeCell ref="O545:P545"/>
    <mergeCell ref="Q545:R545"/>
    <mergeCell ref="S545:T545"/>
    <mergeCell ref="U545:V545"/>
    <mergeCell ref="W547:X547"/>
    <mergeCell ref="Y547:Z547"/>
    <mergeCell ref="AA547:AB547"/>
    <mergeCell ref="AC547:AD547"/>
    <mergeCell ref="AE547:AF547"/>
    <mergeCell ref="E548:F548"/>
    <mergeCell ref="G548:H548"/>
    <mergeCell ref="I548:J548"/>
    <mergeCell ref="K548:L548"/>
    <mergeCell ref="M548:N548"/>
    <mergeCell ref="O548:P548"/>
    <mergeCell ref="Q548:R548"/>
    <mergeCell ref="S548:T548"/>
    <mergeCell ref="U548:V548"/>
    <mergeCell ref="W548:X548"/>
    <mergeCell ref="Y548:Z548"/>
    <mergeCell ref="AA548:AB548"/>
    <mergeCell ref="AC548:AD548"/>
    <mergeCell ref="AE548:AF548"/>
    <mergeCell ref="E547:F547"/>
    <mergeCell ref="G547:H547"/>
    <mergeCell ref="I547:J547"/>
    <mergeCell ref="K547:L547"/>
    <mergeCell ref="M547:N547"/>
    <mergeCell ref="O547:P547"/>
    <mergeCell ref="Q547:R547"/>
    <mergeCell ref="S547:T547"/>
    <mergeCell ref="U547:V547"/>
    <mergeCell ref="W549:X549"/>
    <mergeCell ref="Y549:Z549"/>
    <mergeCell ref="AA549:AB549"/>
    <mergeCell ref="AC549:AD549"/>
    <mergeCell ref="AE549:AF549"/>
    <mergeCell ref="E550:F550"/>
    <mergeCell ref="G550:H550"/>
    <mergeCell ref="I550:J550"/>
    <mergeCell ref="K550:L550"/>
    <mergeCell ref="M550:N550"/>
    <mergeCell ref="O550:P550"/>
    <mergeCell ref="Q550:R550"/>
    <mergeCell ref="S550:T550"/>
    <mergeCell ref="U550:V550"/>
    <mergeCell ref="W550:X550"/>
    <mergeCell ref="Y550:Z550"/>
    <mergeCell ref="AA550:AB550"/>
    <mergeCell ref="AC550:AD550"/>
    <mergeCell ref="AE550:AF550"/>
    <mergeCell ref="E549:F549"/>
    <mergeCell ref="G549:H549"/>
    <mergeCell ref="I549:J549"/>
    <mergeCell ref="K549:L549"/>
    <mergeCell ref="M549:N549"/>
    <mergeCell ref="O549:P549"/>
    <mergeCell ref="Q549:R549"/>
    <mergeCell ref="S549:T549"/>
    <mergeCell ref="U549:V549"/>
    <mergeCell ref="W551:X551"/>
    <mergeCell ref="Y551:Z551"/>
    <mergeCell ref="AA551:AB551"/>
    <mergeCell ref="AC551:AD551"/>
    <mergeCell ref="AE551:AF551"/>
    <mergeCell ref="E552:F552"/>
    <mergeCell ref="G552:H552"/>
    <mergeCell ref="I552:J552"/>
    <mergeCell ref="K552:L552"/>
    <mergeCell ref="M552:N552"/>
    <mergeCell ref="O552:P552"/>
    <mergeCell ref="Q552:R552"/>
    <mergeCell ref="S552:T552"/>
    <mergeCell ref="U552:V552"/>
    <mergeCell ref="W552:X552"/>
    <mergeCell ref="Y552:Z552"/>
    <mergeCell ref="AA552:AB552"/>
    <mergeCell ref="AC552:AD552"/>
    <mergeCell ref="AE552:AF552"/>
    <mergeCell ref="E551:F551"/>
    <mergeCell ref="G551:H551"/>
    <mergeCell ref="I551:J551"/>
    <mergeCell ref="K551:L551"/>
    <mergeCell ref="M551:N551"/>
    <mergeCell ref="O551:P551"/>
    <mergeCell ref="Q551:R551"/>
    <mergeCell ref="S551:T551"/>
    <mergeCell ref="U551:V551"/>
    <mergeCell ref="W553:X553"/>
    <mergeCell ref="Y553:Z553"/>
    <mergeCell ref="AA553:AB553"/>
    <mergeCell ref="AC553:AD553"/>
    <mergeCell ref="AE553:AF553"/>
    <mergeCell ref="E554:F554"/>
    <mergeCell ref="G554:H554"/>
    <mergeCell ref="I554:J554"/>
    <mergeCell ref="K554:L554"/>
    <mergeCell ref="M554:N554"/>
    <mergeCell ref="O554:P554"/>
    <mergeCell ref="Q554:R554"/>
    <mergeCell ref="S554:T554"/>
    <mergeCell ref="U554:V554"/>
    <mergeCell ref="W554:X554"/>
    <mergeCell ref="Y554:Z554"/>
    <mergeCell ref="AA554:AB554"/>
    <mergeCell ref="AC554:AD554"/>
    <mergeCell ref="AE554:AF554"/>
    <mergeCell ref="E553:F553"/>
    <mergeCell ref="G553:H553"/>
    <mergeCell ref="I553:J553"/>
    <mergeCell ref="K553:L553"/>
    <mergeCell ref="M553:N553"/>
    <mergeCell ref="O553:P553"/>
    <mergeCell ref="Q553:R553"/>
    <mergeCell ref="S553:T553"/>
    <mergeCell ref="U553:V553"/>
    <mergeCell ref="W555:X555"/>
    <mergeCell ref="Y555:Z555"/>
    <mergeCell ref="AA555:AB555"/>
    <mergeCell ref="AC555:AD555"/>
    <mergeCell ref="AE555:AF555"/>
    <mergeCell ref="E556:F556"/>
    <mergeCell ref="G556:H556"/>
    <mergeCell ref="I556:J556"/>
    <mergeCell ref="K556:L556"/>
    <mergeCell ref="M556:N556"/>
    <mergeCell ref="O556:P556"/>
    <mergeCell ref="Q556:R556"/>
    <mergeCell ref="S556:T556"/>
    <mergeCell ref="U556:V556"/>
    <mergeCell ref="W556:X556"/>
    <mergeCell ref="Y556:Z556"/>
    <mergeCell ref="AA556:AB556"/>
    <mergeCell ref="AC556:AD556"/>
    <mergeCell ref="AE556:AF556"/>
    <mergeCell ref="E555:F555"/>
    <mergeCell ref="G555:H555"/>
    <mergeCell ref="I555:J555"/>
    <mergeCell ref="K555:L555"/>
    <mergeCell ref="M555:N555"/>
    <mergeCell ref="O555:P555"/>
    <mergeCell ref="Q555:R555"/>
    <mergeCell ref="S555:T555"/>
    <mergeCell ref="U555:V555"/>
    <mergeCell ref="W557:X557"/>
    <mergeCell ref="Y557:Z557"/>
    <mergeCell ref="AA557:AB557"/>
    <mergeCell ref="AC557:AD557"/>
    <mergeCell ref="AE557:AF557"/>
    <mergeCell ref="E558:F558"/>
    <mergeCell ref="G558:H558"/>
    <mergeCell ref="I558:J558"/>
    <mergeCell ref="K558:L558"/>
    <mergeCell ref="M558:N558"/>
    <mergeCell ref="O558:P558"/>
    <mergeCell ref="Q558:R558"/>
    <mergeCell ref="S558:T558"/>
    <mergeCell ref="U558:V558"/>
    <mergeCell ref="W558:X558"/>
    <mergeCell ref="Y558:Z558"/>
    <mergeCell ref="AA558:AB558"/>
    <mergeCell ref="AC558:AD558"/>
    <mergeCell ref="AE558:AF558"/>
    <mergeCell ref="E557:F557"/>
    <mergeCell ref="G557:H557"/>
    <mergeCell ref="I557:J557"/>
    <mergeCell ref="K557:L557"/>
    <mergeCell ref="M557:N557"/>
    <mergeCell ref="O557:P557"/>
    <mergeCell ref="Q557:R557"/>
    <mergeCell ref="S557:T557"/>
    <mergeCell ref="U557:V557"/>
    <mergeCell ref="W559:X559"/>
    <mergeCell ref="Y559:Z559"/>
    <mergeCell ref="AA559:AB559"/>
    <mergeCell ref="AC559:AD559"/>
    <mergeCell ref="AE559:AF559"/>
    <mergeCell ref="E560:F560"/>
    <mergeCell ref="G560:H560"/>
    <mergeCell ref="I560:J560"/>
    <mergeCell ref="K560:L560"/>
    <mergeCell ref="M560:N560"/>
    <mergeCell ref="O560:P560"/>
    <mergeCell ref="Q560:R560"/>
    <mergeCell ref="S560:T560"/>
    <mergeCell ref="U560:V560"/>
    <mergeCell ref="W560:X560"/>
    <mergeCell ref="Y560:Z560"/>
    <mergeCell ref="AA560:AB560"/>
    <mergeCell ref="AC560:AD560"/>
    <mergeCell ref="AE560:AF560"/>
    <mergeCell ref="E559:F559"/>
    <mergeCell ref="G559:H559"/>
    <mergeCell ref="I559:J559"/>
    <mergeCell ref="K559:L559"/>
    <mergeCell ref="M559:N559"/>
    <mergeCell ref="O559:P559"/>
    <mergeCell ref="Q559:R559"/>
    <mergeCell ref="S559:T559"/>
    <mergeCell ref="U559:V559"/>
    <mergeCell ref="W561:X561"/>
    <mergeCell ref="Y561:Z561"/>
    <mergeCell ref="AA561:AB561"/>
    <mergeCell ref="AC561:AD561"/>
    <mergeCell ref="AE561:AF561"/>
    <mergeCell ref="E562:F562"/>
    <mergeCell ref="G562:H562"/>
    <mergeCell ref="I562:J562"/>
    <mergeCell ref="K562:L562"/>
    <mergeCell ref="M562:N562"/>
    <mergeCell ref="O562:P562"/>
    <mergeCell ref="Q562:R562"/>
    <mergeCell ref="S562:T562"/>
    <mergeCell ref="U562:V562"/>
    <mergeCell ref="W562:X562"/>
    <mergeCell ref="Y562:Z562"/>
    <mergeCell ref="AA562:AB562"/>
    <mergeCell ref="AC562:AD562"/>
    <mergeCell ref="AE562:AF562"/>
    <mergeCell ref="E561:F561"/>
    <mergeCell ref="G561:H561"/>
    <mergeCell ref="I561:J561"/>
    <mergeCell ref="K561:L561"/>
    <mergeCell ref="M561:N561"/>
    <mergeCell ref="O561:P561"/>
    <mergeCell ref="Q561:R561"/>
    <mergeCell ref="S561:T561"/>
    <mergeCell ref="U561:V561"/>
    <mergeCell ref="W563:X563"/>
    <mergeCell ref="Y563:Z563"/>
    <mergeCell ref="AA563:AB563"/>
    <mergeCell ref="AC563:AD563"/>
    <mergeCell ref="AE563:AF563"/>
    <mergeCell ref="E564:F564"/>
    <mergeCell ref="G564:H564"/>
    <mergeCell ref="I564:J564"/>
    <mergeCell ref="K564:L564"/>
    <mergeCell ref="M564:N564"/>
    <mergeCell ref="O564:P564"/>
    <mergeCell ref="Q564:R564"/>
    <mergeCell ref="S564:T564"/>
    <mergeCell ref="U564:V564"/>
    <mergeCell ref="W564:X564"/>
    <mergeCell ref="Y564:Z564"/>
    <mergeCell ref="AA564:AB564"/>
    <mergeCell ref="AC564:AD564"/>
    <mergeCell ref="AE564:AF564"/>
    <mergeCell ref="E563:F563"/>
    <mergeCell ref="G563:H563"/>
    <mergeCell ref="I563:J563"/>
    <mergeCell ref="K563:L563"/>
    <mergeCell ref="M563:N563"/>
    <mergeCell ref="O563:P563"/>
    <mergeCell ref="Q563:R563"/>
    <mergeCell ref="S563:T563"/>
    <mergeCell ref="U563:V563"/>
    <mergeCell ref="W565:X565"/>
    <mergeCell ref="Y565:Z565"/>
    <mergeCell ref="AA565:AB565"/>
    <mergeCell ref="AC565:AD565"/>
    <mergeCell ref="AE565:AF565"/>
    <mergeCell ref="E566:F566"/>
    <mergeCell ref="G566:H566"/>
    <mergeCell ref="I566:J566"/>
    <mergeCell ref="K566:L566"/>
    <mergeCell ref="M566:N566"/>
    <mergeCell ref="O566:P566"/>
    <mergeCell ref="Q566:R566"/>
    <mergeCell ref="S566:T566"/>
    <mergeCell ref="U566:V566"/>
    <mergeCell ref="W566:X566"/>
    <mergeCell ref="Y566:Z566"/>
    <mergeCell ref="AA566:AB566"/>
    <mergeCell ref="AC566:AD566"/>
    <mergeCell ref="AE566:AF566"/>
    <mergeCell ref="E565:F565"/>
    <mergeCell ref="G565:H565"/>
    <mergeCell ref="I565:J565"/>
    <mergeCell ref="K565:L565"/>
    <mergeCell ref="M565:N565"/>
    <mergeCell ref="O565:P565"/>
    <mergeCell ref="Q565:R565"/>
    <mergeCell ref="S565:T565"/>
    <mergeCell ref="U565:V565"/>
    <mergeCell ref="W567:X567"/>
    <mergeCell ref="Y567:Z567"/>
    <mergeCell ref="AA567:AB567"/>
    <mergeCell ref="AC567:AD567"/>
    <mergeCell ref="AE567:AF567"/>
    <mergeCell ref="E568:F568"/>
    <mergeCell ref="G568:H568"/>
    <mergeCell ref="I568:J568"/>
    <mergeCell ref="K568:L568"/>
    <mergeCell ref="M568:N568"/>
    <mergeCell ref="O568:P568"/>
    <mergeCell ref="Q568:R568"/>
    <mergeCell ref="S568:T568"/>
    <mergeCell ref="U568:V568"/>
    <mergeCell ref="W568:X568"/>
    <mergeCell ref="Y568:Z568"/>
    <mergeCell ref="AA568:AB568"/>
    <mergeCell ref="AC568:AD568"/>
    <mergeCell ref="AE568:AF568"/>
    <mergeCell ref="E567:F567"/>
    <mergeCell ref="G567:H567"/>
    <mergeCell ref="I567:J567"/>
    <mergeCell ref="K567:L567"/>
    <mergeCell ref="M567:N567"/>
    <mergeCell ref="O567:P567"/>
    <mergeCell ref="Q567:R567"/>
    <mergeCell ref="S567:T567"/>
    <mergeCell ref="U567:V567"/>
    <mergeCell ref="W569:X569"/>
    <mergeCell ref="Y569:Z569"/>
    <mergeCell ref="AA569:AB569"/>
    <mergeCell ref="AC569:AD569"/>
    <mergeCell ref="AE569:AF569"/>
    <mergeCell ref="E570:F570"/>
    <mergeCell ref="G570:H570"/>
    <mergeCell ref="I570:J570"/>
    <mergeCell ref="K570:L570"/>
    <mergeCell ref="M570:N570"/>
    <mergeCell ref="O570:P570"/>
    <mergeCell ref="Q570:R570"/>
    <mergeCell ref="S570:T570"/>
    <mergeCell ref="U570:V570"/>
    <mergeCell ref="W570:X570"/>
    <mergeCell ref="Y570:Z570"/>
    <mergeCell ref="AA570:AB570"/>
    <mergeCell ref="AC570:AD570"/>
    <mergeCell ref="AE570:AF570"/>
    <mergeCell ref="E569:F569"/>
    <mergeCell ref="G569:H569"/>
    <mergeCell ref="I569:J569"/>
    <mergeCell ref="K569:L569"/>
    <mergeCell ref="M569:N569"/>
    <mergeCell ref="O569:P569"/>
    <mergeCell ref="Q569:R569"/>
    <mergeCell ref="S569:T569"/>
    <mergeCell ref="U569:V569"/>
    <mergeCell ref="W571:X571"/>
    <mergeCell ref="Y571:Z571"/>
    <mergeCell ref="AA571:AB571"/>
    <mergeCell ref="AC571:AD571"/>
    <mergeCell ref="AE571:AF571"/>
    <mergeCell ref="E572:F572"/>
    <mergeCell ref="G572:H572"/>
    <mergeCell ref="I572:J572"/>
    <mergeCell ref="K572:L572"/>
    <mergeCell ref="M572:N572"/>
    <mergeCell ref="O572:P572"/>
    <mergeCell ref="Q572:R572"/>
    <mergeCell ref="S572:T572"/>
    <mergeCell ref="U572:V572"/>
    <mergeCell ref="W572:X572"/>
    <mergeCell ref="Y572:Z572"/>
    <mergeCell ref="AA572:AB572"/>
    <mergeCell ref="AC572:AD572"/>
    <mergeCell ref="AE572:AF572"/>
    <mergeCell ref="E571:F571"/>
    <mergeCell ref="G571:H571"/>
    <mergeCell ref="I571:J571"/>
    <mergeCell ref="K571:L571"/>
    <mergeCell ref="M571:N571"/>
    <mergeCell ref="O571:P571"/>
    <mergeCell ref="Q571:R571"/>
    <mergeCell ref="S571:T571"/>
    <mergeCell ref="U571:V571"/>
    <mergeCell ref="W573:X573"/>
    <mergeCell ref="Y573:Z573"/>
    <mergeCell ref="AA573:AB573"/>
    <mergeCell ref="AC573:AD573"/>
    <mergeCell ref="AE573:AF573"/>
    <mergeCell ref="E574:F574"/>
    <mergeCell ref="G574:H574"/>
    <mergeCell ref="I574:J574"/>
    <mergeCell ref="K574:L574"/>
    <mergeCell ref="M574:N574"/>
    <mergeCell ref="O574:P574"/>
    <mergeCell ref="Q574:R574"/>
    <mergeCell ref="S574:T574"/>
    <mergeCell ref="U574:V574"/>
    <mergeCell ref="W574:X574"/>
    <mergeCell ref="Y574:Z574"/>
    <mergeCell ref="AA574:AB574"/>
    <mergeCell ref="AC574:AD574"/>
    <mergeCell ref="AE574:AF574"/>
    <mergeCell ref="E573:F573"/>
    <mergeCell ref="G573:H573"/>
    <mergeCell ref="I573:J573"/>
    <mergeCell ref="K573:L573"/>
    <mergeCell ref="M573:N573"/>
    <mergeCell ref="O573:P573"/>
    <mergeCell ref="Q573:R573"/>
    <mergeCell ref="S573:T573"/>
    <mergeCell ref="U573:V573"/>
    <mergeCell ref="W575:X575"/>
    <mergeCell ref="Y575:Z575"/>
    <mergeCell ref="AA575:AB575"/>
    <mergeCell ref="AC575:AD575"/>
    <mergeCell ref="AE575:AF575"/>
    <mergeCell ref="E576:F576"/>
    <mergeCell ref="G576:H576"/>
    <mergeCell ref="I576:J576"/>
    <mergeCell ref="K576:L576"/>
    <mergeCell ref="M576:N576"/>
    <mergeCell ref="O576:P576"/>
    <mergeCell ref="Q576:R576"/>
    <mergeCell ref="S576:T576"/>
    <mergeCell ref="U576:V576"/>
    <mergeCell ref="W576:X576"/>
    <mergeCell ref="Y576:Z576"/>
    <mergeCell ref="AA576:AB576"/>
    <mergeCell ref="AC576:AD576"/>
    <mergeCell ref="AE576:AF576"/>
    <mergeCell ref="E575:F575"/>
    <mergeCell ref="G575:H575"/>
    <mergeCell ref="I575:J575"/>
    <mergeCell ref="K575:L575"/>
    <mergeCell ref="M575:N575"/>
    <mergeCell ref="O575:P575"/>
    <mergeCell ref="Q575:R575"/>
    <mergeCell ref="S575:T575"/>
    <mergeCell ref="U575:V575"/>
    <mergeCell ref="W577:X577"/>
    <mergeCell ref="Y577:Z577"/>
    <mergeCell ref="AA577:AB577"/>
    <mergeCell ref="AC577:AD577"/>
    <mergeCell ref="AE577:AF577"/>
    <mergeCell ref="E578:F578"/>
    <mergeCell ref="G578:H578"/>
    <mergeCell ref="I578:J578"/>
    <mergeCell ref="K578:L578"/>
    <mergeCell ref="M578:N578"/>
    <mergeCell ref="O578:P578"/>
    <mergeCell ref="Q578:R578"/>
    <mergeCell ref="S578:T578"/>
    <mergeCell ref="U578:V578"/>
    <mergeCell ref="W578:X578"/>
    <mergeCell ref="Y578:Z578"/>
    <mergeCell ref="AA578:AB578"/>
    <mergeCell ref="AC578:AD578"/>
    <mergeCell ref="AE578:AF578"/>
    <mergeCell ref="E577:F577"/>
    <mergeCell ref="G577:H577"/>
    <mergeCell ref="I577:J577"/>
    <mergeCell ref="K577:L577"/>
    <mergeCell ref="M577:N577"/>
    <mergeCell ref="O577:P577"/>
    <mergeCell ref="Q577:R577"/>
    <mergeCell ref="S577:T577"/>
    <mergeCell ref="U577:V577"/>
    <mergeCell ref="W579:X579"/>
    <mergeCell ref="Y579:Z579"/>
    <mergeCell ref="AA579:AB579"/>
    <mergeCell ref="AC579:AD579"/>
    <mergeCell ref="AE579:AF579"/>
    <mergeCell ref="E580:F580"/>
    <mergeCell ref="G580:H580"/>
    <mergeCell ref="I580:J580"/>
    <mergeCell ref="K580:L580"/>
    <mergeCell ref="M580:N580"/>
    <mergeCell ref="O580:P580"/>
    <mergeCell ref="Q580:R580"/>
    <mergeCell ref="S580:T580"/>
    <mergeCell ref="U580:V580"/>
    <mergeCell ref="W580:X580"/>
    <mergeCell ref="Y580:Z580"/>
    <mergeCell ref="AA580:AB580"/>
    <mergeCell ref="AC580:AD580"/>
    <mergeCell ref="AE580:AF580"/>
    <mergeCell ref="E579:F579"/>
    <mergeCell ref="G579:H579"/>
    <mergeCell ref="I579:J579"/>
    <mergeCell ref="K579:L579"/>
    <mergeCell ref="M579:N579"/>
    <mergeCell ref="O579:P579"/>
    <mergeCell ref="Q579:R579"/>
    <mergeCell ref="S579:T579"/>
    <mergeCell ref="U579:V579"/>
    <mergeCell ref="W581:X581"/>
    <mergeCell ref="Y581:Z581"/>
    <mergeCell ref="AA581:AB581"/>
    <mergeCell ref="AC581:AD581"/>
    <mergeCell ref="AE581:AF581"/>
    <mergeCell ref="E582:F582"/>
    <mergeCell ref="G582:H582"/>
    <mergeCell ref="I582:J582"/>
    <mergeCell ref="K582:L582"/>
    <mergeCell ref="M582:N582"/>
    <mergeCell ref="O582:P582"/>
    <mergeCell ref="Q582:R582"/>
    <mergeCell ref="S582:T582"/>
    <mergeCell ref="U582:V582"/>
    <mergeCell ref="W582:X582"/>
    <mergeCell ref="Y582:Z582"/>
    <mergeCell ref="AA582:AB582"/>
    <mergeCell ref="AC582:AD582"/>
    <mergeCell ref="AE582:AF582"/>
    <mergeCell ref="E581:F581"/>
    <mergeCell ref="G581:H581"/>
    <mergeCell ref="I581:J581"/>
    <mergeCell ref="K581:L581"/>
    <mergeCell ref="M581:N581"/>
    <mergeCell ref="O581:P581"/>
    <mergeCell ref="Q581:R581"/>
    <mergeCell ref="S581:T581"/>
    <mergeCell ref="U581:V581"/>
    <mergeCell ref="W583:X583"/>
    <mergeCell ref="Y583:Z583"/>
    <mergeCell ref="AA583:AB583"/>
    <mergeCell ref="AC583:AD583"/>
    <mergeCell ref="AE583:AF583"/>
    <mergeCell ref="E584:F584"/>
    <mergeCell ref="G584:H584"/>
    <mergeCell ref="I584:J584"/>
    <mergeCell ref="K584:L584"/>
    <mergeCell ref="M584:N584"/>
    <mergeCell ref="O584:P584"/>
    <mergeCell ref="Q584:R584"/>
    <mergeCell ref="S584:T584"/>
    <mergeCell ref="U584:V584"/>
    <mergeCell ref="W584:X584"/>
    <mergeCell ref="Y584:Z584"/>
    <mergeCell ref="AA584:AB584"/>
    <mergeCell ref="AC584:AD584"/>
    <mergeCell ref="AE584:AF584"/>
    <mergeCell ref="E583:F583"/>
    <mergeCell ref="G583:H583"/>
    <mergeCell ref="I583:J583"/>
    <mergeCell ref="K583:L583"/>
    <mergeCell ref="M583:N583"/>
    <mergeCell ref="O583:P583"/>
    <mergeCell ref="Q583:R583"/>
    <mergeCell ref="S583:T583"/>
    <mergeCell ref="U583:V583"/>
    <mergeCell ref="W585:X585"/>
    <mergeCell ref="Y585:Z585"/>
    <mergeCell ref="AA585:AB585"/>
    <mergeCell ref="AC585:AD585"/>
    <mergeCell ref="AE585:AF585"/>
    <mergeCell ref="E586:F586"/>
    <mergeCell ref="G586:H586"/>
    <mergeCell ref="I586:J586"/>
    <mergeCell ref="K586:L586"/>
    <mergeCell ref="M586:N586"/>
    <mergeCell ref="O586:P586"/>
    <mergeCell ref="Q586:R586"/>
    <mergeCell ref="S586:T586"/>
    <mergeCell ref="U586:V586"/>
    <mergeCell ref="W586:X586"/>
    <mergeCell ref="Y586:Z586"/>
    <mergeCell ref="AA586:AB586"/>
    <mergeCell ref="AC586:AD586"/>
    <mergeCell ref="AE586:AF586"/>
    <mergeCell ref="E585:F585"/>
    <mergeCell ref="G585:H585"/>
    <mergeCell ref="I585:J585"/>
    <mergeCell ref="K585:L585"/>
    <mergeCell ref="M585:N585"/>
    <mergeCell ref="O585:P585"/>
    <mergeCell ref="Q585:R585"/>
    <mergeCell ref="S585:T585"/>
    <mergeCell ref="U585:V585"/>
    <mergeCell ref="W587:X587"/>
    <mergeCell ref="Y587:Z587"/>
    <mergeCell ref="AA587:AB587"/>
    <mergeCell ref="AC587:AD587"/>
    <mergeCell ref="AE587:AF587"/>
    <mergeCell ref="E588:F588"/>
    <mergeCell ref="G588:H588"/>
    <mergeCell ref="I588:J588"/>
    <mergeCell ref="K588:L588"/>
    <mergeCell ref="M588:N588"/>
    <mergeCell ref="O588:P588"/>
    <mergeCell ref="Q588:R588"/>
    <mergeCell ref="S588:T588"/>
    <mergeCell ref="U588:V588"/>
    <mergeCell ref="W588:X588"/>
    <mergeCell ref="Y588:Z588"/>
    <mergeCell ref="AA588:AB588"/>
    <mergeCell ref="AC588:AD588"/>
    <mergeCell ref="AE588:AF588"/>
    <mergeCell ref="E587:F587"/>
    <mergeCell ref="G587:H587"/>
    <mergeCell ref="I587:J587"/>
    <mergeCell ref="K587:L587"/>
    <mergeCell ref="M587:N587"/>
    <mergeCell ref="O587:P587"/>
    <mergeCell ref="Q587:R587"/>
    <mergeCell ref="S587:T587"/>
    <mergeCell ref="U587:V587"/>
    <mergeCell ref="W589:X589"/>
    <mergeCell ref="Y589:Z589"/>
    <mergeCell ref="AA589:AB589"/>
    <mergeCell ref="AC589:AD589"/>
    <mergeCell ref="AE589:AF589"/>
    <mergeCell ref="E590:F590"/>
    <mergeCell ref="G590:H590"/>
    <mergeCell ref="I590:J590"/>
    <mergeCell ref="K590:L590"/>
    <mergeCell ref="M590:N590"/>
    <mergeCell ref="O590:P590"/>
    <mergeCell ref="Q590:R590"/>
    <mergeCell ref="S590:T590"/>
    <mergeCell ref="U590:V590"/>
    <mergeCell ref="W590:X590"/>
    <mergeCell ref="Y590:Z590"/>
    <mergeCell ref="AA590:AB590"/>
    <mergeCell ref="AC590:AD590"/>
    <mergeCell ref="AE590:AF590"/>
    <mergeCell ref="E589:F589"/>
    <mergeCell ref="G589:H589"/>
    <mergeCell ref="I589:J589"/>
    <mergeCell ref="K589:L589"/>
    <mergeCell ref="M589:N589"/>
    <mergeCell ref="O589:P589"/>
    <mergeCell ref="Q589:R589"/>
    <mergeCell ref="S589:T589"/>
    <mergeCell ref="U589:V589"/>
    <mergeCell ref="W591:X591"/>
    <mergeCell ref="Y591:Z591"/>
    <mergeCell ref="AA591:AB591"/>
    <mergeCell ref="AC591:AD591"/>
    <mergeCell ref="AE591:AF591"/>
    <mergeCell ref="E592:F592"/>
    <mergeCell ref="G592:H592"/>
    <mergeCell ref="I592:J592"/>
    <mergeCell ref="K592:L592"/>
    <mergeCell ref="M592:N592"/>
    <mergeCell ref="O592:P592"/>
    <mergeCell ref="Q592:R592"/>
    <mergeCell ref="S592:T592"/>
    <mergeCell ref="U592:V592"/>
    <mergeCell ref="W592:X592"/>
    <mergeCell ref="Y592:Z592"/>
    <mergeCell ref="AA592:AB592"/>
    <mergeCell ref="AC592:AD592"/>
    <mergeCell ref="AE592:AF592"/>
    <mergeCell ref="E591:F591"/>
    <mergeCell ref="G591:H591"/>
    <mergeCell ref="I591:J591"/>
    <mergeCell ref="K591:L591"/>
    <mergeCell ref="M591:N591"/>
    <mergeCell ref="O591:P591"/>
    <mergeCell ref="Q591:R591"/>
    <mergeCell ref="S591:T591"/>
    <mergeCell ref="U591:V591"/>
    <mergeCell ref="W593:X593"/>
    <mergeCell ref="Y593:Z593"/>
    <mergeCell ref="AA593:AB593"/>
    <mergeCell ref="AC593:AD593"/>
    <mergeCell ref="AE593:AF593"/>
    <mergeCell ref="E594:F594"/>
    <mergeCell ref="G594:H594"/>
    <mergeCell ref="I594:J594"/>
    <mergeCell ref="K594:L594"/>
    <mergeCell ref="M594:N594"/>
    <mergeCell ref="O594:P594"/>
    <mergeCell ref="Q594:R594"/>
    <mergeCell ref="S594:T594"/>
    <mergeCell ref="U594:V594"/>
    <mergeCell ref="W594:X594"/>
    <mergeCell ref="Y594:Z594"/>
    <mergeCell ref="AA594:AB594"/>
    <mergeCell ref="AC594:AD594"/>
    <mergeCell ref="AE594:AF594"/>
    <mergeCell ref="E593:F593"/>
    <mergeCell ref="G593:H593"/>
    <mergeCell ref="I593:J593"/>
    <mergeCell ref="K593:L593"/>
    <mergeCell ref="M593:N593"/>
    <mergeCell ref="O593:P593"/>
    <mergeCell ref="Q593:R593"/>
    <mergeCell ref="S593:T593"/>
    <mergeCell ref="U593:V593"/>
    <mergeCell ref="W595:X595"/>
    <mergeCell ref="Y595:Z595"/>
    <mergeCell ref="AA595:AB595"/>
    <mergeCell ref="AC595:AD595"/>
    <mergeCell ref="AE595:AF595"/>
    <mergeCell ref="E596:F596"/>
    <mergeCell ref="G596:H596"/>
    <mergeCell ref="I596:J596"/>
    <mergeCell ref="K596:L596"/>
    <mergeCell ref="M596:N596"/>
    <mergeCell ref="O596:P596"/>
    <mergeCell ref="Q596:R596"/>
    <mergeCell ref="S596:T596"/>
    <mergeCell ref="U596:V596"/>
    <mergeCell ref="W596:X596"/>
    <mergeCell ref="Y596:Z596"/>
    <mergeCell ref="AA596:AB596"/>
    <mergeCell ref="AC596:AD596"/>
    <mergeCell ref="AE596:AF596"/>
    <mergeCell ref="E595:F595"/>
    <mergeCell ref="G595:H595"/>
    <mergeCell ref="I595:J595"/>
    <mergeCell ref="K595:L595"/>
    <mergeCell ref="M595:N595"/>
    <mergeCell ref="O595:P595"/>
    <mergeCell ref="Q595:R595"/>
    <mergeCell ref="S595:T595"/>
    <mergeCell ref="U595:V595"/>
    <mergeCell ref="W597:X597"/>
    <mergeCell ref="Y597:Z597"/>
    <mergeCell ref="AA597:AB597"/>
    <mergeCell ref="AC597:AD597"/>
    <mergeCell ref="AE597:AF597"/>
    <mergeCell ref="E598:F598"/>
    <mergeCell ref="G598:H598"/>
    <mergeCell ref="I598:J598"/>
    <mergeCell ref="K598:L598"/>
    <mergeCell ref="M598:N598"/>
    <mergeCell ref="O598:P598"/>
    <mergeCell ref="Q598:R598"/>
    <mergeCell ref="S598:T598"/>
    <mergeCell ref="U598:V598"/>
    <mergeCell ref="W598:X598"/>
    <mergeCell ref="Y598:Z598"/>
    <mergeCell ref="AA598:AB598"/>
    <mergeCell ref="AC598:AD598"/>
    <mergeCell ref="AE598:AF598"/>
    <mergeCell ref="E597:F597"/>
    <mergeCell ref="G597:H597"/>
    <mergeCell ref="I597:J597"/>
    <mergeCell ref="K597:L597"/>
    <mergeCell ref="M597:N597"/>
    <mergeCell ref="O597:P597"/>
    <mergeCell ref="Q597:R597"/>
    <mergeCell ref="S597:T597"/>
    <mergeCell ref="U597:V597"/>
    <mergeCell ref="W599:X599"/>
    <mergeCell ref="Y599:Z599"/>
    <mergeCell ref="AA599:AB599"/>
    <mergeCell ref="AC599:AD599"/>
    <mergeCell ref="AE599:AF599"/>
    <mergeCell ref="E600:F600"/>
    <mergeCell ref="G600:H600"/>
    <mergeCell ref="I600:J600"/>
    <mergeCell ref="K600:L600"/>
    <mergeCell ref="M600:N600"/>
    <mergeCell ref="O600:P600"/>
    <mergeCell ref="Q600:R600"/>
    <mergeCell ref="S600:T600"/>
    <mergeCell ref="U600:V600"/>
    <mergeCell ref="W600:X600"/>
    <mergeCell ref="Y600:Z600"/>
    <mergeCell ref="AA600:AB600"/>
    <mergeCell ref="AC600:AD600"/>
    <mergeCell ref="AE600:AF600"/>
    <mergeCell ref="E599:F599"/>
    <mergeCell ref="G599:H599"/>
    <mergeCell ref="I599:J599"/>
    <mergeCell ref="K599:L599"/>
    <mergeCell ref="M599:N599"/>
    <mergeCell ref="O599:P599"/>
    <mergeCell ref="Q599:R599"/>
    <mergeCell ref="S599:T599"/>
    <mergeCell ref="U599:V599"/>
    <mergeCell ref="W601:X601"/>
    <mergeCell ref="Y601:Z601"/>
    <mergeCell ref="AA601:AB601"/>
    <mergeCell ref="AC601:AD601"/>
    <mergeCell ref="AE601:AF601"/>
    <mergeCell ref="E602:F602"/>
    <mergeCell ref="G602:H602"/>
    <mergeCell ref="I602:J602"/>
    <mergeCell ref="K602:L602"/>
    <mergeCell ref="M602:N602"/>
    <mergeCell ref="O602:P602"/>
    <mergeCell ref="Q602:R602"/>
    <mergeCell ref="S602:T602"/>
    <mergeCell ref="U602:V602"/>
    <mergeCell ref="W602:X602"/>
    <mergeCell ref="Y602:Z602"/>
    <mergeCell ref="AA602:AB602"/>
    <mergeCell ref="AC602:AD602"/>
    <mergeCell ref="AE602:AF602"/>
    <mergeCell ref="E601:F601"/>
    <mergeCell ref="G601:H601"/>
    <mergeCell ref="I601:J601"/>
    <mergeCell ref="K601:L601"/>
    <mergeCell ref="M601:N601"/>
    <mergeCell ref="O601:P601"/>
    <mergeCell ref="Q601:R601"/>
    <mergeCell ref="S601:T601"/>
    <mergeCell ref="U601:V601"/>
    <mergeCell ref="W603:X603"/>
    <mergeCell ref="Y603:Z603"/>
    <mergeCell ref="AA603:AB603"/>
    <mergeCell ref="AC603:AD603"/>
    <mergeCell ref="AE603:AF603"/>
    <mergeCell ref="E604:F604"/>
    <mergeCell ref="G604:H604"/>
    <mergeCell ref="I604:J604"/>
    <mergeCell ref="K604:L604"/>
    <mergeCell ref="M604:N604"/>
    <mergeCell ref="O604:P604"/>
    <mergeCell ref="Q604:R604"/>
    <mergeCell ref="S604:T604"/>
    <mergeCell ref="U604:V604"/>
    <mergeCell ref="W604:X604"/>
    <mergeCell ref="Y604:Z604"/>
    <mergeCell ref="AA604:AB604"/>
    <mergeCell ref="AC604:AD604"/>
    <mergeCell ref="AE604:AF604"/>
    <mergeCell ref="E603:F603"/>
    <mergeCell ref="G603:H603"/>
    <mergeCell ref="I603:J603"/>
    <mergeCell ref="K603:L603"/>
    <mergeCell ref="M603:N603"/>
    <mergeCell ref="O603:P603"/>
    <mergeCell ref="Q603:R603"/>
    <mergeCell ref="S603:T603"/>
    <mergeCell ref="U603:V603"/>
    <mergeCell ref="W605:X605"/>
    <mergeCell ref="Y605:Z605"/>
    <mergeCell ref="AA605:AB605"/>
    <mergeCell ref="AC605:AD605"/>
    <mergeCell ref="AE605:AF605"/>
    <mergeCell ref="E606:F606"/>
    <mergeCell ref="G606:H606"/>
    <mergeCell ref="I606:J606"/>
    <mergeCell ref="K606:L606"/>
    <mergeCell ref="M606:N606"/>
    <mergeCell ref="O606:P606"/>
    <mergeCell ref="Q606:R606"/>
    <mergeCell ref="S606:T606"/>
    <mergeCell ref="U606:V606"/>
    <mergeCell ref="W606:X606"/>
    <mergeCell ref="Y606:Z606"/>
    <mergeCell ref="AA606:AB606"/>
    <mergeCell ref="AC606:AD606"/>
    <mergeCell ref="AE606:AF606"/>
    <mergeCell ref="E605:F605"/>
    <mergeCell ref="G605:H605"/>
    <mergeCell ref="I605:J605"/>
    <mergeCell ref="K605:L605"/>
    <mergeCell ref="M605:N605"/>
    <mergeCell ref="O605:P605"/>
    <mergeCell ref="Q605:R605"/>
    <mergeCell ref="S605:T605"/>
    <mergeCell ref="U605:V605"/>
    <mergeCell ref="W607:X607"/>
    <mergeCell ref="Y607:Z607"/>
    <mergeCell ref="AA607:AB607"/>
    <mergeCell ref="AC607:AD607"/>
    <mergeCell ref="AE607:AF607"/>
    <mergeCell ref="E608:F608"/>
    <mergeCell ref="G608:H608"/>
    <mergeCell ref="I608:J608"/>
    <mergeCell ref="K608:L608"/>
    <mergeCell ref="M608:N608"/>
    <mergeCell ref="O608:P608"/>
    <mergeCell ref="Q608:R608"/>
    <mergeCell ref="S608:T608"/>
    <mergeCell ref="U608:V608"/>
    <mergeCell ref="W608:X608"/>
    <mergeCell ref="Y608:Z608"/>
    <mergeCell ref="AA608:AB608"/>
    <mergeCell ref="AC608:AD608"/>
    <mergeCell ref="AE608:AF608"/>
    <mergeCell ref="E607:F607"/>
    <mergeCell ref="G607:H607"/>
    <mergeCell ref="I607:J607"/>
    <mergeCell ref="K607:L607"/>
    <mergeCell ref="M607:N607"/>
    <mergeCell ref="O607:P607"/>
    <mergeCell ref="Q607:R607"/>
    <mergeCell ref="S607:T607"/>
    <mergeCell ref="U607:V607"/>
    <mergeCell ref="W609:X609"/>
    <mergeCell ref="Y609:Z609"/>
    <mergeCell ref="AA609:AB609"/>
    <mergeCell ref="AC609:AD609"/>
    <mergeCell ref="AE609:AF609"/>
    <mergeCell ref="E610:F610"/>
    <mergeCell ref="G610:H610"/>
    <mergeCell ref="I610:J610"/>
    <mergeCell ref="K610:L610"/>
    <mergeCell ref="M610:N610"/>
    <mergeCell ref="O610:P610"/>
    <mergeCell ref="Q610:R610"/>
    <mergeCell ref="S610:T610"/>
    <mergeCell ref="U610:V610"/>
    <mergeCell ref="W610:X610"/>
    <mergeCell ref="Y610:Z610"/>
    <mergeCell ref="AA610:AB610"/>
    <mergeCell ref="AC610:AD610"/>
    <mergeCell ref="AE610:AF610"/>
    <mergeCell ref="E609:F609"/>
    <mergeCell ref="G609:H609"/>
    <mergeCell ref="I609:J609"/>
    <mergeCell ref="K609:L609"/>
    <mergeCell ref="M609:N609"/>
    <mergeCell ref="O609:P609"/>
    <mergeCell ref="Q609:R609"/>
    <mergeCell ref="S609:T609"/>
    <mergeCell ref="U609:V609"/>
    <mergeCell ref="W611:X611"/>
    <mergeCell ref="Y611:Z611"/>
    <mergeCell ref="AA611:AB611"/>
    <mergeCell ref="AC611:AD611"/>
    <mergeCell ref="AE611:AF611"/>
    <mergeCell ref="E612:F612"/>
    <mergeCell ref="G612:H612"/>
    <mergeCell ref="I612:J612"/>
    <mergeCell ref="K612:L612"/>
    <mergeCell ref="M612:N612"/>
    <mergeCell ref="O612:P612"/>
    <mergeCell ref="Q612:R612"/>
    <mergeCell ref="S612:T612"/>
    <mergeCell ref="U612:V612"/>
    <mergeCell ref="W612:X612"/>
    <mergeCell ref="Y612:Z612"/>
    <mergeCell ref="AA612:AB612"/>
    <mergeCell ref="AC612:AD612"/>
    <mergeCell ref="AE612:AF612"/>
    <mergeCell ref="E611:F611"/>
    <mergeCell ref="G611:H611"/>
    <mergeCell ref="I611:J611"/>
    <mergeCell ref="K611:L611"/>
    <mergeCell ref="M611:N611"/>
    <mergeCell ref="O611:P611"/>
    <mergeCell ref="Q611:R611"/>
    <mergeCell ref="S611:T611"/>
    <mergeCell ref="U611:V611"/>
    <mergeCell ref="W613:X613"/>
    <mergeCell ref="Y613:Z613"/>
    <mergeCell ref="AA613:AB613"/>
    <mergeCell ref="AC613:AD613"/>
    <mergeCell ref="AE613:AF613"/>
    <mergeCell ref="E614:F614"/>
    <mergeCell ref="G614:H614"/>
    <mergeCell ref="I614:J614"/>
    <mergeCell ref="K614:L614"/>
    <mergeCell ref="M614:N614"/>
    <mergeCell ref="O614:P614"/>
    <mergeCell ref="Q614:R614"/>
    <mergeCell ref="S614:T614"/>
    <mergeCell ref="U614:V614"/>
    <mergeCell ref="W614:X614"/>
    <mergeCell ref="Y614:Z614"/>
    <mergeCell ref="AA614:AB614"/>
    <mergeCell ref="AC614:AD614"/>
    <mergeCell ref="AE614:AF614"/>
    <mergeCell ref="E613:F613"/>
    <mergeCell ref="G613:H613"/>
    <mergeCell ref="I613:J613"/>
    <mergeCell ref="K613:L613"/>
    <mergeCell ref="M613:N613"/>
    <mergeCell ref="O613:P613"/>
    <mergeCell ref="Q613:R613"/>
    <mergeCell ref="S613:T613"/>
    <mergeCell ref="U613:V613"/>
    <mergeCell ref="W615:X615"/>
    <mergeCell ref="Y615:Z615"/>
    <mergeCell ref="AA615:AB615"/>
    <mergeCell ref="AC615:AD615"/>
    <mergeCell ref="AE615:AF615"/>
    <mergeCell ref="E616:F616"/>
    <mergeCell ref="G616:H616"/>
    <mergeCell ref="I616:J616"/>
    <mergeCell ref="K616:L616"/>
    <mergeCell ref="M616:N616"/>
    <mergeCell ref="O616:P616"/>
    <mergeCell ref="Q616:R616"/>
    <mergeCell ref="S616:T616"/>
    <mergeCell ref="U616:V616"/>
    <mergeCell ref="W616:X616"/>
    <mergeCell ref="Y616:Z616"/>
    <mergeCell ref="AA616:AB616"/>
    <mergeCell ref="AC616:AD616"/>
    <mergeCell ref="AE616:AF616"/>
    <mergeCell ref="E615:F615"/>
    <mergeCell ref="G615:H615"/>
    <mergeCell ref="I615:J615"/>
    <mergeCell ref="K615:L615"/>
    <mergeCell ref="M615:N615"/>
    <mergeCell ref="O615:P615"/>
    <mergeCell ref="Q615:R615"/>
    <mergeCell ref="S615:T615"/>
    <mergeCell ref="U615:V615"/>
    <mergeCell ref="W617:X617"/>
    <mergeCell ref="Y617:Z617"/>
    <mergeCell ref="AA617:AB617"/>
    <mergeCell ref="AC617:AD617"/>
    <mergeCell ref="AE617:AF617"/>
    <mergeCell ref="E618:F618"/>
    <mergeCell ref="G618:H618"/>
    <mergeCell ref="I618:J618"/>
    <mergeCell ref="K618:L618"/>
    <mergeCell ref="M618:N618"/>
    <mergeCell ref="O618:P618"/>
    <mergeCell ref="Q618:R618"/>
    <mergeCell ref="S618:T618"/>
    <mergeCell ref="U618:V618"/>
    <mergeCell ref="W618:X618"/>
    <mergeCell ref="Y618:Z618"/>
    <mergeCell ref="AA618:AB618"/>
    <mergeCell ref="AC618:AD618"/>
    <mergeCell ref="AE618:AF618"/>
    <mergeCell ref="E617:F617"/>
    <mergeCell ref="G617:H617"/>
    <mergeCell ref="I617:J617"/>
    <mergeCell ref="K617:L617"/>
    <mergeCell ref="M617:N617"/>
    <mergeCell ref="O617:P617"/>
    <mergeCell ref="Q617:R617"/>
    <mergeCell ref="S617:T617"/>
    <mergeCell ref="U617:V617"/>
    <mergeCell ref="W619:X619"/>
    <mergeCell ref="Y619:Z619"/>
    <mergeCell ref="AA619:AB619"/>
    <mergeCell ref="AC619:AD619"/>
    <mergeCell ref="AE619:AF619"/>
    <mergeCell ref="E620:F620"/>
    <mergeCell ref="G620:H620"/>
    <mergeCell ref="I620:J620"/>
    <mergeCell ref="K620:L620"/>
    <mergeCell ref="M620:N620"/>
    <mergeCell ref="O620:P620"/>
    <mergeCell ref="Q620:R620"/>
    <mergeCell ref="S620:T620"/>
    <mergeCell ref="U620:V620"/>
    <mergeCell ref="W620:X620"/>
    <mergeCell ref="Y620:Z620"/>
    <mergeCell ref="AA620:AB620"/>
    <mergeCell ref="AC620:AD620"/>
    <mergeCell ref="AE620:AF620"/>
    <mergeCell ref="E619:F619"/>
    <mergeCell ref="G619:H619"/>
    <mergeCell ref="I619:J619"/>
    <mergeCell ref="K619:L619"/>
    <mergeCell ref="M619:N619"/>
    <mergeCell ref="O619:P619"/>
    <mergeCell ref="Q619:R619"/>
    <mergeCell ref="S619:T619"/>
    <mergeCell ref="U619:V619"/>
    <mergeCell ref="W621:X621"/>
    <mergeCell ref="Y621:Z621"/>
    <mergeCell ref="AA621:AB621"/>
    <mergeCell ref="AC621:AD621"/>
    <mergeCell ref="AE621:AF621"/>
    <mergeCell ref="E622:F622"/>
    <mergeCell ref="G622:H622"/>
    <mergeCell ref="I622:J622"/>
    <mergeCell ref="K622:L622"/>
    <mergeCell ref="M622:N622"/>
    <mergeCell ref="O622:P622"/>
    <mergeCell ref="Q622:R622"/>
    <mergeCell ref="S622:T622"/>
    <mergeCell ref="U622:V622"/>
    <mergeCell ref="W622:X622"/>
    <mergeCell ref="Y622:Z622"/>
    <mergeCell ref="AA622:AB622"/>
    <mergeCell ref="AC622:AD622"/>
    <mergeCell ref="AE622:AF622"/>
    <mergeCell ref="E621:F621"/>
    <mergeCell ref="G621:H621"/>
    <mergeCell ref="I621:J621"/>
    <mergeCell ref="K621:L621"/>
    <mergeCell ref="M621:N621"/>
    <mergeCell ref="O621:P621"/>
    <mergeCell ref="Q621:R621"/>
    <mergeCell ref="S621:T621"/>
    <mergeCell ref="U621:V621"/>
    <mergeCell ref="W623:X623"/>
    <mergeCell ref="Y623:Z623"/>
    <mergeCell ref="AA623:AB623"/>
    <mergeCell ref="AC623:AD623"/>
    <mergeCell ref="AE623:AF623"/>
    <mergeCell ref="E624:F624"/>
    <mergeCell ref="G624:H624"/>
    <mergeCell ref="I624:J624"/>
    <mergeCell ref="K624:L624"/>
    <mergeCell ref="M624:N624"/>
    <mergeCell ref="O624:P624"/>
    <mergeCell ref="Q624:R624"/>
    <mergeCell ref="S624:T624"/>
    <mergeCell ref="U624:V624"/>
    <mergeCell ref="W624:X624"/>
    <mergeCell ref="Y624:Z624"/>
    <mergeCell ref="AA624:AB624"/>
    <mergeCell ref="AC624:AD624"/>
    <mergeCell ref="AE624:AF624"/>
    <mergeCell ref="E623:F623"/>
    <mergeCell ref="G623:H623"/>
    <mergeCell ref="I623:J623"/>
    <mergeCell ref="K623:L623"/>
    <mergeCell ref="M623:N623"/>
    <mergeCell ref="O623:P623"/>
    <mergeCell ref="Q623:R623"/>
    <mergeCell ref="S623:T623"/>
    <mergeCell ref="U623:V623"/>
    <mergeCell ref="W625:X625"/>
    <mergeCell ref="Y625:Z625"/>
    <mergeCell ref="AA625:AB625"/>
    <mergeCell ref="AC625:AD625"/>
    <mergeCell ref="AE625:AF625"/>
    <mergeCell ref="E626:F626"/>
    <mergeCell ref="G626:H626"/>
    <mergeCell ref="I626:J626"/>
    <mergeCell ref="K626:L626"/>
    <mergeCell ref="M626:N626"/>
    <mergeCell ref="O626:P626"/>
    <mergeCell ref="Q626:R626"/>
    <mergeCell ref="S626:T626"/>
    <mergeCell ref="U626:V626"/>
    <mergeCell ref="W626:X626"/>
    <mergeCell ref="Y626:Z626"/>
    <mergeCell ref="AA626:AB626"/>
    <mergeCell ref="AC626:AD626"/>
    <mergeCell ref="AE626:AF626"/>
    <mergeCell ref="E625:F625"/>
    <mergeCell ref="G625:H625"/>
    <mergeCell ref="I625:J625"/>
    <mergeCell ref="K625:L625"/>
    <mergeCell ref="M625:N625"/>
    <mergeCell ref="O625:P625"/>
    <mergeCell ref="Q625:R625"/>
    <mergeCell ref="S625:T625"/>
    <mergeCell ref="U625:V625"/>
    <mergeCell ref="W627:X627"/>
    <mergeCell ref="Y627:Z627"/>
    <mergeCell ref="AA627:AB627"/>
    <mergeCell ref="AC627:AD627"/>
    <mergeCell ref="AE627:AF627"/>
    <mergeCell ref="E628:F628"/>
    <mergeCell ref="G628:H628"/>
    <mergeCell ref="I628:J628"/>
    <mergeCell ref="K628:L628"/>
    <mergeCell ref="M628:N628"/>
    <mergeCell ref="O628:P628"/>
    <mergeCell ref="Q628:R628"/>
    <mergeCell ref="S628:T628"/>
    <mergeCell ref="U628:V628"/>
    <mergeCell ref="W628:X628"/>
    <mergeCell ref="Y628:Z628"/>
    <mergeCell ref="AA628:AB628"/>
    <mergeCell ref="AC628:AD628"/>
    <mergeCell ref="AE628:AF628"/>
    <mergeCell ref="E627:F627"/>
    <mergeCell ref="G627:H627"/>
    <mergeCell ref="I627:J627"/>
    <mergeCell ref="K627:L627"/>
    <mergeCell ref="M627:N627"/>
    <mergeCell ref="O627:P627"/>
    <mergeCell ref="Q627:R627"/>
    <mergeCell ref="S627:T627"/>
    <mergeCell ref="U627:V627"/>
    <mergeCell ref="W629:X629"/>
    <mergeCell ref="Y629:Z629"/>
    <mergeCell ref="AA629:AB629"/>
    <mergeCell ref="AC629:AD629"/>
    <mergeCell ref="AE629:AF629"/>
    <mergeCell ref="E630:F630"/>
    <mergeCell ref="G630:H630"/>
    <mergeCell ref="I630:J630"/>
    <mergeCell ref="K630:L630"/>
    <mergeCell ref="M630:N630"/>
    <mergeCell ref="O630:P630"/>
    <mergeCell ref="Q630:R630"/>
    <mergeCell ref="S630:T630"/>
    <mergeCell ref="U630:V630"/>
    <mergeCell ref="W630:X630"/>
    <mergeCell ref="Y630:Z630"/>
    <mergeCell ref="AA630:AB630"/>
    <mergeCell ref="AC630:AD630"/>
    <mergeCell ref="AE630:AF630"/>
    <mergeCell ref="E629:F629"/>
    <mergeCell ref="G629:H629"/>
    <mergeCell ref="I629:J629"/>
    <mergeCell ref="K629:L629"/>
    <mergeCell ref="M629:N629"/>
    <mergeCell ref="O629:P629"/>
    <mergeCell ref="Q629:R629"/>
    <mergeCell ref="S629:T629"/>
    <mergeCell ref="U629:V629"/>
    <mergeCell ref="W631:X631"/>
    <mergeCell ref="Y631:Z631"/>
    <mergeCell ref="AA631:AB631"/>
    <mergeCell ref="AC631:AD631"/>
    <mergeCell ref="AE631:AF631"/>
    <mergeCell ref="E632:F632"/>
    <mergeCell ref="G632:H632"/>
    <mergeCell ref="I632:J632"/>
    <mergeCell ref="K632:L632"/>
    <mergeCell ref="M632:N632"/>
    <mergeCell ref="O632:P632"/>
    <mergeCell ref="Q632:R632"/>
    <mergeCell ref="S632:T632"/>
    <mergeCell ref="U632:V632"/>
    <mergeCell ref="W632:X632"/>
    <mergeCell ref="Y632:Z632"/>
    <mergeCell ref="AA632:AB632"/>
    <mergeCell ref="AC632:AD632"/>
    <mergeCell ref="AE632:AF632"/>
    <mergeCell ref="E631:F631"/>
    <mergeCell ref="G631:H631"/>
    <mergeCell ref="I631:J631"/>
    <mergeCell ref="K631:L631"/>
    <mergeCell ref="M631:N631"/>
    <mergeCell ref="O631:P631"/>
    <mergeCell ref="Q631:R631"/>
    <mergeCell ref="S631:T631"/>
    <mergeCell ref="U631:V631"/>
    <mergeCell ref="W633:X633"/>
    <mergeCell ref="Y633:Z633"/>
    <mergeCell ref="AA633:AB633"/>
    <mergeCell ref="AC633:AD633"/>
    <mergeCell ref="AE633:AF633"/>
    <mergeCell ref="E634:F634"/>
    <mergeCell ref="G634:H634"/>
    <mergeCell ref="I634:J634"/>
    <mergeCell ref="K634:L634"/>
    <mergeCell ref="M634:N634"/>
    <mergeCell ref="O634:P634"/>
    <mergeCell ref="Q634:R634"/>
    <mergeCell ref="S634:T634"/>
    <mergeCell ref="U634:V634"/>
    <mergeCell ref="W634:X634"/>
    <mergeCell ref="Y634:Z634"/>
    <mergeCell ref="AA634:AB634"/>
    <mergeCell ref="AC634:AD634"/>
    <mergeCell ref="AE634:AF634"/>
    <mergeCell ref="E633:F633"/>
    <mergeCell ref="G633:H633"/>
    <mergeCell ref="I633:J633"/>
    <mergeCell ref="K633:L633"/>
    <mergeCell ref="M633:N633"/>
    <mergeCell ref="O633:P633"/>
    <mergeCell ref="Q633:R633"/>
    <mergeCell ref="S633:T633"/>
    <mergeCell ref="U633:V633"/>
    <mergeCell ref="W635:X635"/>
    <mergeCell ref="Y635:Z635"/>
    <mergeCell ref="AA635:AB635"/>
    <mergeCell ref="AC635:AD635"/>
    <mergeCell ref="AE635:AF635"/>
    <mergeCell ref="E636:F636"/>
    <mergeCell ref="G636:H636"/>
    <mergeCell ref="I636:J636"/>
    <mergeCell ref="K636:L636"/>
    <mergeCell ref="M636:N636"/>
    <mergeCell ref="O636:P636"/>
    <mergeCell ref="Q636:R636"/>
    <mergeCell ref="S636:T636"/>
    <mergeCell ref="U636:V636"/>
    <mergeCell ref="W636:X636"/>
    <mergeCell ref="Y636:Z636"/>
    <mergeCell ref="AA636:AB636"/>
    <mergeCell ref="AC636:AD636"/>
    <mergeCell ref="AE636:AF636"/>
    <mergeCell ref="E635:F635"/>
    <mergeCell ref="G635:H635"/>
    <mergeCell ref="I635:J635"/>
    <mergeCell ref="K635:L635"/>
    <mergeCell ref="M635:N635"/>
    <mergeCell ref="O635:P635"/>
    <mergeCell ref="Q635:R635"/>
    <mergeCell ref="S635:T635"/>
    <mergeCell ref="U635:V635"/>
    <mergeCell ref="W637:X637"/>
    <mergeCell ref="Y637:Z637"/>
    <mergeCell ref="AA637:AB637"/>
    <mergeCell ref="AC637:AD637"/>
    <mergeCell ref="AE637:AF637"/>
    <mergeCell ref="E638:F638"/>
    <mergeCell ref="G638:H638"/>
    <mergeCell ref="I638:J638"/>
    <mergeCell ref="K638:L638"/>
    <mergeCell ref="M638:N638"/>
    <mergeCell ref="O638:P638"/>
    <mergeCell ref="Q638:R638"/>
    <mergeCell ref="S638:T638"/>
    <mergeCell ref="U638:V638"/>
    <mergeCell ref="W638:X638"/>
    <mergeCell ref="Y638:Z638"/>
    <mergeCell ref="AA638:AB638"/>
    <mergeCell ref="AC638:AD638"/>
    <mergeCell ref="AE638:AF638"/>
    <mergeCell ref="E637:F637"/>
    <mergeCell ref="G637:H637"/>
    <mergeCell ref="I637:J637"/>
    <mergeCell ref="K637:L637"/>
    <mergeCell ref="M637:N637"/>
    <mergeCell ref="O637:P637"/>
    <mergeCell ref="Q637:R637"/>
    <mergeCell ref="S637:T637"/>
    <mergeCell ref="U637:V637"/>
    <mergeCell ref="W639:X639"/>
    <mergeCell ref="Y639:Z639"/>
    <mergeCell ref="AA639:AB639"/>
    <mergeCell ref="AC639:AD639"/>
    <mergeCell ref="AE639:AF639"/>
    <mergeCell ref="E640:F640"/>
    <mergeCell ref="G640:H640"/>
    <mergeCell ref="I640:J640"/>
    <mergeCell ref="K640:L640"/>
    <mergeCell ref="M640:N640"/>
    <mergeCell ref="O640:P640"/>
    <mergeCell ref="Q640:R640"/>
    <mergeCell ref="S640:T640"/>
    <mergeCell ref="U640:V640"/>
    <mergeCell ref="W640:X640"/>
    <mergeCell ref="Y640:Z640"/>
    <mergeCell ref="AA640:AB640"/>
    <mergeCell ref="AC640:AD640"/>
    <mergeCell ref="AE640:AF640"/>
    <mergeCell ref="E639:F639"/>
    <mergeCell ref="G639:H639"/>
    <mergeCell ref="I639:J639"/>
    <mergeCell ref="K639:L639"/>
    <mergeCell ref="M639:N639"/>
    <mergeCell ref="O639:P639"/>
    <mergeCell ref="Q639:R639"/>
    <mergeCell ref="S639:T639"/>
    <mergeCell ref="U639:V639"/>
    <mergeCell ref="W641:X641"/>
    <mergeCell ref="Y641:Z641"/>
    <mergeCell ref="AA641:AB641"/>
    <mergeCell ref="AC641:AD641"/>
    <mergeCell ref="AE641:AF641"/>
    <mergeCell ref="E642:F642"/>
    <mergeCell ref="G642:H642"/>
    <mergeCell ref="I642:J642"/>
    <mergeCell ref="K642:L642"/>
    <mergeCell ref="M642:N642"/>
    <mergeCell ref="O642:P642"/>
    <mergeCell ref="Q642:R642"/>
    <mergeCell ref="S642:T642"/>
    <mergeCell ref="U642:V642"/>
    <mergeCell ref="W642:X642"/>
    <mergeCell ref="Y642:Z642"/>
    <mergeCell ref="AA642:AB642"/>
    <mergeCell ref="AC642:AD642"/>
    <mergeCell ref="AE642:AF642"/>
    <mergeCell ref="E641:F641"/>
    <mergeCell ref="G641:H641"/>
    <mergeCell ref="I641:J641"/>
    <mergeCell ref="K641:L641"/>
    <mergeCell ref="M641:N641"/>
    <mergeCell ref="O641:P641"/>
    <mergeCell ref="Q641:R641"/>
    <mergeCell ref="S641:T641"/>
    <mergeCell ref="U641:V641"/>
    <mergeCell ref="W643:X643"/>
    <mergeCell ref="Y643:Z643"/>
    <mergeCell ref="AA643:AB643"/>
    <mergeCell ref="AC643:AD643"/>
    <mergeCell ref="AE643:AF643"/>
    <mergeCell ref="E644:F644"/>
    <mergeCell ref="G644:H644"/>
    <mergeCell ref="I644:J644"/>
    <mergeCell ref="K644:L644"/>
    <mergeCell ref="M644:N644"/>
    <mergeCell ref="O644:P644"/>
    <mergeCell ref="Q644:R644"/>
    <mergeCell ref="S644:T644"/>
    <mergeCell ref="U644:V644"/>
    <mergeCell ref="W644:X644"/>
    <mergeCell ref="Y644:Z644"/>
    <mergeCell ref="AA644:AB644"/>
    <mergeCell ref="AC644:AD644"/>
    <mergeCell ref="AE644:AF644"/>
    <mergeCell ref="E643:F643"/>
    <mergeCell ref="G643:H643"/>
    <mergeCell ref="I643:J643"/>
    <mergeCell ref="K643:L643"/>
    <mergeCell ref="M643:N643"/>
    <mergeCell ref="O643:P643"/>
    <mergeCell ref="Q643:R643"/>
    <mergeCell ref="S643:T643"/>
    <mergeCell ref="U643:V643"/>
    <mergeCell ref="W645:X645"/>
    <mergeCell ref="Y645:Z645"/>
    <mergeCell ref="AA645:AB645"/>
    <mergeCell ref="AC645:AD645"/>
    <mergeCell ref="AE645:AF645"/>
    <mergeCell ref="E646:F646"/>
    <mergeCell ref="G646:H646"/>
    <mergeCell ref="I646:J646"/>
    <mergeCell ref="K646:L646"/>
    <mergeCell ref="M646:N646"/>
    <mergeCell ref="O646:P646"/>
    <mergeCell ref="Q646:R646"/>
    <mergeCell ref="S646:T646"/>
    <mergeCell ref="U646:V646"/>
    <mergeCell ref="W646:X646"/>
    <mergeCell ref="Y646:Z646"/>
    <mergeCell ref="AA646:AB646"/>
    <mergeCell ref="AC646:AD646"/>
    <mergeCell ref="AE646:AF646"/>
    <mergeCell ref="E645:F645"/>
    <mergeCell ref="G645:H645"/>
    <mergeCell ref="I645:J645"/>
    <mergeCell ref="K645:L645"/>
    <mergeCell ref="M645:N645"/>
    <mergeCell ref="O645:P645"/>
    <mergeCell ref="Q645:R645"/>
    <mergeCell ref="S645:T645"/>
    <mergeCell ref="U645:V645"/>
    <mergeCell ref="W647:X647"/>
    <mergeCell ref="Y647:Z647"/>
    <mergeCell ref="AA647:AB647"/>
    <mergeCell ref="AC647:AD647"/>
    <mergeCell ref="AE647:AF647"/>
    <mergeCell ref="E648:F648"/>
    <mergeCell ref="G648:H648"/>
    <mergeCell ref="I648:J648"/>
    <mergeCell ref="K648:L648"/>
    <mergeCell ref="M648:N648"/>
    <mergeCell ref="O648:P648"/>
    <mergeCell ref="Q648:R648"/>
    <mergeCell ref="S648:T648"/>
    <mergeCell ref="U648:V648"/>
    <mergeCell ref="W648:X648"/>
    <mergeCell ref="Y648:Z648"/>
    <mergeCell ref="AA648:AB648"/>
    <mergeCell ref="AC648:AD648"/>
    <mergeCell ref="AE648:AF648"/>
    <mergeCell ref="E647:F647"/>
    <mergeCell ref="G647:H647"/>
    <mergeCell ref="I647:J647"/>
    <mergeCell ref="K647:L647"/>
    <mergeCell ref="M647:N647"/>
    <mergeCell ref="O647:P647"/>
    <mergeCell ref="Q647:R647"/>
    <mergeCell ref="S647:T647"/>
    <mergeCell ref="U647:V647"/>
    <mergeCell ref="W649:X649"/>
    <mergeCell ref="Y649:Z649"/>
    <mergeCell ref="AA649:AB649"/>
    <mergeCell ref="AC649:AD649"/>
    <mergeCell ref="AE649:AF649"/>
    <mergeCell ref="E650:F650"/>
    <mergeCell ref="G650:H650"/>
    <mergeCell ref="I650:J650"/>
    <mergeCell ref="K650:L650"/>
    <mergeCell ref="M650:N650"/>
    <mergeCell ref="O650:P650"/>
    <mergeCell ref="Q650:R650"/>
    <mergeCell ref="S650:T650"/>
    <mergeCell ref="U650:V650"/>
    <mergeCell ref="W650:X650"/>
    <mergeCell ref="Y650:Z650"/>
    <mergeCell ref="AA650:AB650"/>
    <mergeCell ref="AC650:AD650"/>
    <mergeCell ref="AE650:AF650"/>
    <mergeCell ref="E649:F649"/>
    <mergeCell ref="G649:H649"/>
    <mergeCell ref="I649:J649"/>
    <mergeCell ref="K649:L649"/>
    <mergeCell ref="M649:N649"/>
    <mergeCell ref="O649:P649"/>
    <mergeCell ref="Q649:R649"/>
    <mergeCell ref="S649:T649"/>
    <mergeCell ref="U649:V649"/>
    <mergeCell ref="W651:X651"/>
    <mergeCell ref="Y651:Z651"/>
    <mergeCell ref="AA651:AB651"/>
    <mergeCell ref="AC651:AD651"/>
    <mergeCell ref="AE651:AF651"/>
    <mergeCell ref="E652:F652"/>
    <mergeCell ref="G652:H652"/>
    <mergeCell ref="I652:J652"/>
    <mergeCell ref="K652:L652"/>
    <mergeCell ref="M652:N652"/>
    <mergeCell ref="O652:P652"/>
    <mergeCell ref="Q652:R652"/>
    <mergeCell ref="S652:T652"/>
    <mergeCell ref="U652:V652"/>
    <mergeCell ref="W652:X652"/>
    <mergeCell ref="Y652:Z652"/>
    <mergeCell ref="AA652:AB652"/>
    <mergeCell ref="AC652:AD652"/>
    <mergeCell ref="AE652:AF652"/>
    <mergeCell ref="E651:F651"/>
    <mergeCell ref="G651:H651"/>
    <mergeCell ref="I651:J651"/>
    <mergeCell ref="K651:L651"/>
    <mergeCell ref="M651:N651"/>
    <mergeCell ref="O651:P651"/>
    <mergeCell ref="Q651:R651"/>
    <mergeCell ref="S651:T651"/>
    <mergeCell ref="U651:V651"/>
    <mergeCell ref="W653:X653"/>
    <mergeCell ref="Y653:Z653"/>
    <mergeCell ref="AA653:AB653"/>
    <mergeCell ref="AC653:AD653"/>
    <mergeCell ref="AE653:AF653"/>
    <mergeCell ref="E654:F654"/>
    <mergeCell ref="G654:H654"/>
    <mergeCell ref="I654:J654"/>
    <mergeCell ref="K654:L654"/>
    <mergeCell ref="M654:N654"/>
    <mergeCell ref="O654:P654"/>
    <mergeCell ref="Q654:R654"/>
    <mergeCell ref="S654:T654"/>
    <mergeCell ref="U654:V654"/>
    <mergeCell ref="W654:X654"/>
    <mergeCell ref="Y654:Z654"/>
    <mergeCell ref="AA654:AB654"/>
    <mergeCell ref="AC654:AD654"/>
    <mergeCell ref="AE654:AF654"/>
    <mergeCell ref="E653:F653"/>
    <mergeCell ref="G653:H653"/>
    <mergeCell ref="I653:J653"/>
    <mergeCell ref="K653:L653"/>
    <mergeCell ref="M653:N653"/>
    <mergeCell ref="O653:P653"/>
    <mergeCell ref="Q653:R653"/>
    <mergeCell ref="S653:T653"/>
    <mergeCell ref="U653:V653"/>
    <mergeCell ref="W655:X655"/>
    <mergeCell ref="Y655:Z655"/>
    <mergeCell ref="AA655:AB655"/>
    <mergeCell ref="AC655:AD655"/>
    <mergeCell ref="AE655:AF655"/>
    <mergeCell ref="E656:F656"/>
    <mergeCell ref="G656:H656"/>
    <mergeCell ref="I656:J656"/>
    <mergeCell ref="K656:L656"/>
    <mergeCell ref="M656:N656"/>
    <mergeCell ref="O656:P656"/>
    <mergeCell ref="Q656:R656"/>
    <mergeCell ref="S656:T656"/>
    <mergeCell ref="U656:V656"/>
    <mergeCell ref="W656:X656"/>
    <mergeCell ref="Y656:Z656"/>
    <mergeCell ref="AA656:AB656"/>
    <mergeCell ref="AC656:AD656"/>
    <mergeCell ref="AE656:AF656"/>
    <mergeCell ref="E655:F655"/>
    <mergeCell ref="G655:H655"/>
    <mergeCell ref="I655:J655"/>
    <mergeCell ref="K655:L655"/>
    <mergeCell ref="M655:N655"/>
    <mergeCell ref="O655:P655"/>
    <mergeCell ref="Q655:R655"/>
    <mergeCell ref="S655:T655"/>
    <mergeCell ref="U655:V655"/>
    <mergeCell ref="W657:X657"/>
    <mergeCell ref="Y657:Z657"/>
    <mergeCell ref="AA657:AB657"/>
    <mergeCell ref="AC657:AD657"/>
    <mergeCell ref="AE657:AF657"/>
    <mergeCell ref="E658:F658"/>
    <mergeCell ref="G658:H658"/>
    <mergeCell ref="I658:J658"/>
    <mergeCell ref="K658:L658"/>
    <mergeCell ref="M658:N658"/>
    <mergeCell ref="O658:P658"/>
    <mergeCell ref="Q658:R658"/>
    <mergeCell ref="S658:T658"/>
    <mergeCell ref="U658:V658"/>
    <mergeCell ref="W658:X658"/>
    <mergeCell ref="Y658:Z658"/>
    <mergeCell ref="AA658:AB658"/>
    <mergeCell ref="AC658:AD658"/>
    <mergeCell ref="AE658:AF658"/>
    <mergeCell ref="E657:F657"/>
    <mergeCell ref="G657:H657"/>
    <mergeCell ref="I657:J657"/>
    <mergeCell ref="K657:L657"/>
    <mergeCell ref="M657:N657"/>
    <mergeCell ref="O657:P657"/>
    <mergeCell ref="Q657:R657"/>
    <mergeCell ref="S657:T657"/>
    <mergeCell ref="U657:V657"/>
    <mergeCell ref="W659:X659"/>
    <mergeCell ref="Y659:Z659"/>
    <mergeCell ref="AA659:AB659"/>
    <mergeCell ref="AC659:AD659"/>
    <mergeCell ref="AE659:AF659"/>
    <mergeCell ref="E660:F660"/>
    <mergeCell ref="G660:H660"/>
    <mergeCell ref="I660:J660"/>
    <mergeCell ref="K660:L660"/>
    <mergeCell ref="M660:N660"/>
    <mergeCell ref="O660:P660"/>
    <mergeCell ref="Q660:R660"/>
    <mergeCell ref="S660:T660"/>
    <mergeCell ref="U660:V660"/>
    <mergeCell ref="W660:X660"/>
    <mergeCell ref="Y660:Z660"/>
    <mergeCell ref="AA660:AB660"/>
    <mergeCell ref="AC660:AD660"/>
    <mergeCell ref="AE660:AF660"/>
    <mergeCell ref="E659:F659"/>
    <mergeCell ref="G659:H659"/>
    <mergeCell ref="I659:J659"/>
    <mergeCell ref="K659:L659"/>
    <mergeCell ref="M659:N659"/>
    <mergeCell ref="O659:P659"/>
    <mergeCell ref="Q659:R659"/>
    <mergeCell ref="S659:T659"/>
    <mergeCell ref="U659:V659"/>
    <mergeCell ref="W661:X661"/>
    <mergeCell ref="Y661:Z661"/>
    <mergeCell ref="AA661:AB661"/>
    <mergeCell ref="AC661:AD661"/>
    <mergeCell ref="AE661:AF661"/>
    <mergeCell ref="E662:F662"/>
    <mergeCell ref="G662:H662"/>
    <mergeCell ref="I662:J662"/>
    <mergeCell ref="K662:L662"/>
    <mergeCell ref="M662:N662"/>
    <mergeCell ref="O662:P662"/>
    <mergeCell ref="Q662:R662"/>
    <mergeCell ref="S662:T662"/>
    <mergeCell ref="U662:V662"/>
    <mergeCell ref="W662:X662"/>
    <mergeCell ref="Y662:Z662"/>
    <mergeCell ref="AA662:AB662"/>
    <mergeCell ref="AC662:AD662"/>
    <mergeCell ref="AE662:AF662"/>
    <mergeCell ref="E661:F661"/>
    <mergeCell ref="G661:H661"/>
    <mergeCell ref="I661:J661"/>
    <mergeCell ref="K661:L661"/>
    <mergeCell ref="M661:N661"/>
    <mergeCell ref="O661:P661"/>
    <mergeCell ref="Q661:R661"/>
    <mergeCell ref="S661:T661"/>
    <mergeCell ref="U661:V661"/>
    <mergeCell ref="W663:X663"/>
    <mergeCell ref="Y663:Z663"/>
    <mergeCell ref="AA663:AB663"/>
    <mergeCell ref="AC663:AD663"/>
    <mergeCell ref="AE663:AF663"/>
    <mergeCell ref="E664:F664"/>
    <mergeCell ref="G664:H664"/>
    <mergeCell ref="I664:J664"/>
    <mergeCell ref="K664:L664"/>
    <mergeCell ref="M664:N664"/>
    <mergeCell ref="O664:P664"/>
    <mergeCell ref="Q664:R664"/>
    <mergeCell ref="S664:T664"/>
    <mergeCell ref="U664:V664"/>
    <mergeCell ref="W664:X664"/>
    <mergeCell ref="Y664:Z664"/>
    <mergeCell ref="AA664:AB664"/>
    <mergeCell ref="AC664:AD664"/>
    <mergeCell ref="AE664:AF664"/>
    <mergeCell ref="E663:F663"/>
    <mergeCell ref="G663:H663"/>
    <mergeCell ref="I663:J663"/>
    <mergeCell ref="K663:L663"/>
    <mergeCell ref="M663:N663"/>
    <mergeCell ref="O663:P663"/>
    <mergeCell ref="Q663:R663"/>
    <mergeCell ref="S663:T663"/>
    <mergeCell ref="U663:V663"/>
    <mergeCell ref="W665:X665"/>
    <mergeCell ref="Y665:Z665"/>
    <mergeCell ref="AA665:AB665"/>
    <mergeCell ref="AC665:AD665"/>
    <mergeCell ref="AE665:AF665"/>
    <mergeCell ref="E666:F666"/>
    <mergeCell ref="G666:H666"/>
    <mergeCell ref="I666:J666"/>
    <mergeCell ref="K666:L666"/>
    <mergeCell ref="M666:N666"/>
    <mergeCell ref="O666:P666"/>
    <mergeCell ref="Q666:R666"/>
    <mergeCell ref="S666:T666"/>
    <mergeCell ref="U666:V666"/>
    <mergeCell ref="W666:X666"/>
    <mergeCell ref="Y666:Z666"/>
    <mergeCell ref="AA666:AB666"/>
    <mergeCell ref="AC666:AD666"/>
    <mergeCell ref="AE666:AF666"/>
    <mergeCell ref="E665:F665"/>
    <mergeCell ref="G665:H665"/>
    <mergeCell ref="I665:J665"/>
    <mergeCell ref="K665:L665"/>
    <mergeCell ref="M665:N665"/>
    <mergeCell ref="O665:P665"/>
    <mergeCell ref="Q665:R665"/>
    <mergeCell ref="S665:T665"/>
    <mergeCell ref="U665:V665"/>
    <mergeCell ref="W667:X667"/>
    <mergeCell ref="Y667:Z667"/>
    <mergeCell ref="AA667:AB667"/>
    <mergeCell ref="AC667:AD667"/>
    <mergeCell ref="AE667:AF667"/>
    <mergeCell ref="E668:F668"/>
    <mergeCell ref="G668:H668"/>
    <mergeCell ref="I668:J668"/>
    <mergeCell ref="K668:L668"/>
    <mergeCell ref="M668:N668"/>
    <mergeCell ref="O668:P668"/>
    <mergeCell ref="Q668:R668"/>
    <mergeCell ref="S668:T668"/>
    <mergeCell ref="U668:V668"/>
    <mergeCell ref="W668:X668"/>
    <mergeCell ref="Y668:Z668"/>
    <mergeCell ref="AA668:AB668"/>
    <mergeCell ref="AC668:AD668"/>
    <mergeCell ref="AE668:AF668"/>
    <mergeCell ref="E667:F667"/>
    <mergeCell ref="G667:H667"/>
    <mergeCell ref="I667:J667"/>
    <mergeCell ref="K667:L667"/>
    <mergeCell ref="M667:N667"/>
    <mergeCell ref="O667:P667"/>
    <mergeCell ref="Q667:R667"/>
    <mergeCell ref="S667:T667"/>
    <mergeCell ref="U667:V667"/>
    <mergeCell ref="W669:X669"/>
    <mergeCell ref="Y669:Z669"/>
    <mergeCell ref="AA669:AB669"/>
    <mergeCell ref="AC669:AD669"/>
    <mergeCell ref="AE669:AF669"/>
    <mergeCell ref="E670:F670"/>
    <mergeCell ref="G670:H670"/>
    <mergeCell ref="I670:J670"/>
    <mergeCell ref="K670:L670"/>
    <mergeCell ref="M670:N670"/>
    <mergeCell ref="O670:P670"/>
    <mergeCell ref="Q670:R670"/>
    <mergeCell ref="S670:T670"/>
    <mergeCell ref="U670:V670"/>
    <mergeCell ref="W670:X670"/>
    <mergeCell ref="Y670:Z670"/>
    <mergeCell ref="AA670:AB670"/>
    <mergeCell ref="AC670:AD670"/>
    <mergeCell ref="AE670:AF670"/>
    <mergeCell ref="E669:F669"/>
    <mergeCell ref="G669:H669"/>
    <mergeCell ref="I669:J669"/>
    <mergeCell ref="K669:L669"/>
    <mergeCell ref="M669:N669"/>
    <mergeCell ref="O669:P669"/>
    <mergeCell ref="Q669:R669"/>
    <mergeCell ref="S669:T669"/>
    <mergeCell ref="U669:V669"/>
    <mergeCell ref="W671:X671"/>
    <mergeCell ref="Y671:Z671"/>
    <mergeCell ref="AA671:AB671"/>
    <mergeCell ref="AC671:AD671"/>
    <mergeCell ref="AE671:AF671"/>
    <mergeCell ref="E672:F672"/>
    <mergeCell ref="G672:H672"/>
    <mergeCell ref="I672:J672"/>
    <mergeCell ref="K672:L672"/>
    <mergeCell ref="M672:N672"/>
    <mergeCell ref="O672:P672"/>
    <mergeCell ref="Q672:R672"/>
    <mergeCell ref="S672:T672"/>
    <mergeCell ref="U672:V672"/>
    <mergeCell ref="W672:X672"/>
    <mergeCell ref="Y672:Z672"/>
    <mergeCell ref="AA672:AB672"/>
    <mergeCell ref="AC672:AD672"/>
    <mergeCell ref="AE672:AF672"/>
    <mergeCell ref="E671:F671"/>
    <mergeCell ref="G671:H671"/>
    <mergeCell ref="I671:J671"/>
    <mergeCell ref="K671:L671"/>
    <mergeCell ref="M671:N671"/>
    <mergeCell ref="O671:P671"/>
    <mergeCell ref="Q671:R671"/>
    <mergeCell ref="S671:T671"/>
    <mergeCell ref="U671:V671"/>
    <mergeCell ref="W673:X673"/>
    <mergeCell ref="Y673:Z673"/>
    <mergeCell ref="AA673:AB673"/>
    <mergeCell ref="AC673:AD673"/>
    <mergeCell ref="AE673:AF673"/>
    <mergeCell ref="E674:F674"/>
    <mergeCell ref="G674:H674"/>
    <mergeCell ref="I674:J674"/>
    <mergeCell ref="K674:L674"/>
    <mergeCell ref="M674:N674"/>
    <mergeCell ref="O674:P674"/>
    <mergeCell ref="Q674:R674"/>
    <mergeCell ref="S674:T674"/>
    <mergeCell ref="U674:V674"/>
    <mergeCell ref="W674:X674"/>
    <mergeCell ref="Y674:Z674"/>
    <mergeCell ref="AA674:AB674"/>
    <mergeCell ref="AC674:AD674"/>
    <mergeCell ref="AE674:AF674"/>
    <mergeCell ref="E673:F673"/>
    <mergeCell ref="G673:H673"/>
    <mergeCell ref="I673:J673"/>
    <mergeCell ref="K673:L673"/>
    <mergeCell ref="M673:N673"/>
    <mergeCell ref="O673:P673"/>
    <mergeCell ref="Q673:R673"/>
    <mergeCell ref="S673:T673"/>
    <mergeCell ref="U673:V673"/>
    <mergeCell ref="W675:X675"/>
    <mergeCell ref="Y675:Z675"/>
    <mergeCell ref="AA675:AB675"/>
    <mergeCell ref="AC675:AD675"/>
    <mergeCell ref="AE675:AF675"/>
    <mergeCell ref="E676:F676"/>
    <mergeCell ref="G676:H676"/>
    <mergeCell ref="I676:J676"/>
    <mergeCell ref="K676:L676"/>
    <mergeCell ref="M676:N676"/>
    <mergeCell ref="O676:P676"/>
    <mergeCell ref="Q676:R676"/>
    <mergeCell ref="S676:T676"/>
    <mergeCell ref="U676:V676"/>
    <mergeCell ref="W676:X676"/>
    <mergeCell ref="Y676:Z676"/>
    <mergeCell ref="AA676:AB676"/>
    <mergeCell ref="AC676:AD676"/>
    <mergeCell ref="AE676:AF676"/>
    <mergeCell ref="E675:F675"/>
    <mergeCell ref="G675:H675"/>
    <mergeCell ref="I675:J675"/>
    <mergeCell ref="K675:L675"/>
    <mergeCell ref="M675:N675"/>
    <mergeCell ref="O675:P675"/>
    <mergeCell ref="Q675:R675"/>
    <mergeCell ref="S675:T675"/>
    <mergeCell ref="U675:V675"/>
    <mergeCell ref="W677:X677"/>
    <mergeCell ref="Y677:Z677"/>
    <mergeCell ref="AA677:AB677"/>
    <mergeCell ref="AC677:AD677"/>
    <mergeCell ref="AE677:AF677"/>
    <mergeCell ref="E678:F678"/>
    <mergeCell ref="G678:H678"/>
    <mergeCell ref="I678:J678"/>
    <mergeCell ref="K678:L678"/>
    <mergeCell ref="M678:N678"/>
    <mergeCell ref="O678:P678"/>
    <mergeCell ref="Q678:R678"/>
    <mergeCell ref="S678:T678"/>
    <mergeCell ref="U678:V678"/>
    <mergeCell ref="W678:X678"/>
    <mergeCell ref="Y678:Z678"/>
    <mergeCell ref="AA678:AB678"/>
    <mergeCell ref="AC678:AD678"/>
    <mergeCell ref="AE678:AF678"/>
    <mergeCell ref="E677:F677"/>
    <mergeCell ref="G677:H677"/>
    <mergeCell ref="I677:J677"/>
    <mergeCell ref="K677:L677"/>
    <mergeCell ref="M677:N677"/>
    <mergeCell ref="O677:P677"/>
    <mergeCell ref="Q677:R677"/>
    <mergeCell ref="S677:T677"/>
    <mergeCell ref="U677:V677"/>
    <mergeCell ref="W679:X679"/>
    <mergeCell ref="Y679:Z679"/>
    <mergeCell ref="AA679:AB679"/>
    <mergeCell ref="AC679:AD679"/>
    <mergeCell ref="AE679:AF679"/>
    <mergeCell ref="E680:F680"/>
    <mergeCell ref="G680:H680"/>
    <mergeCell ref="I680:J680"/>
    <mergeCell ref="K680:L680"/>
    <mergeCell ref="M680:N680"/>
    <mergeCell ref="O680:P680"/>
    <mergeCell ref="Q680:R680"/>
    <mergeCell ref="S680:T680"/>
    <mergeCell ref="U680:V680"/>
    <mergeCell ref="W680:X680"/>
    <mergeCell ref="Y680:Z680"/>
    <mergeCell ref="AA680:AB680"/>
    <mergeCell ref="AC680:AD680"/>
    <mergeCell ref="AE680:AF680"/>
    <mergeCell ref="E679:F679"/>
    <mergeCell ref="G679:H679"/>
    <mergeCell ref="I679:J679"/>
    <mergeCell ref="K679:L679"/>
    <mergeCell ref="M679:N679"/>
    <mergeCell ref="O679:P679"/>
    <mergeCell ref="Q679:R679"/>
    <mergeCell ref="S679:T679"/>
    <mergeCell ref="U679:V679"/>
    <mergeCell ref="W681:X681"/>
    <mergeCell ref="Y681:Z681"/>
    <mergeCell ref="AA681:AB681"/>
    <mergeCell ref="AC681:AD681"/>
    <mergeCell ref="AE681:AF681"/>
    <mergeCell ref="E682:F682"/>
    <mergeCell ref="G682:H682"/>
    <mergeCell ref="I682:J682"/>
    <mergeCell ref="K682:L682"/>
    <mergeCell ref="M682:N682"/>
    <mergeCell ref="O682:P682"/>
    <mergeCell ref="Q682:R682"/>
    <mergeCell ref="S682:T682"/>
    <mergeCell ref="U682:V682"/>
    <mergeCell ref="W682:X682"/>
    <mergeCell ref="Y682:Z682"/>
    <mergeCell ref="AA682:AB682"/>
    <mergeCell ref="AC682:AD682"/>
    <mergeCell ref="AE682:AF682"/>
    <mergeCell ref="E681:F681"/>
    <mergeCell ref="G681:H681"/>
    <mergeCell ref="I681:J681"/>
    <mergeCell ref="K681:L681"/>
    <mergeCell ref="M681:N681"/>
    <mergeCell ref="O681:P681"/>
    <mergeCell ref="Q681:R681"/>
    <mergeCell ref="S681:T681"/>
    <mergeCell ref="U681:V681"/>
    <mergeCell ref="W683:X683"/>
    <mergeCell ref="Y683:Z683"/>
    <mergeCell ref="AA683:AB683"/>
    <mergeCell ref="AC683:AD683"/>
    <mergeCell ref="AE683:AF683"/>
    <mergeCell ref="E684:F684"/>
    <mergeCell ref="G684:H684"/>
    <mergeCell ref="I684:J684"/>
    <mergeCell ref="K684:L684"/>
    <mergeCell ref="M684:N684"/>
    <mergeCell ref="O684:P684"/>
    <mergeCell ref="Q684:R684"/>
    <mergeCell ref="S684:T684"/>
    <mergeCell ref="U684:V684"/>
    <mergeCell ref="W684:X684"/>
    <mergeCell ref="Y684:Z684"/>
    <mergeCell ref="AA684:AB684"/>
    <mergeCell ref="AC684:AD684"/>
    <mergeCell ref="AE684:AF684"/>
    <mergeCell ref="E683:F683"/>
    <mergeCell ref="G683:H683"/>
    <mergeCell ref="I683:J683"/>
    <mergeCell ref="K683:L683"/>
    <mergeCell ref="M683:N683"/>
    <mergeCell ref="O683:P683"/>
    <mergeCell ref="Q683:R683"/>
    <mergeCell ref="S683:T683"/>
    <mergeCell ref="U683:V683"/>
    <mergeCell ref="W685:X685"/>
    <mergeCell ref="Y685:Z685"/>
    <mergeCell ref="AA685:AB685"/>
    <mergeCell ref="AC685:AD685"/>
    <mergeCell ref="AE685:AF685"/>
    <mergeCell ref="E686:F686"/>
    <mergeCell ref="G686:H686"/>
    <mergeCell ref="I686:J686"/>
    <mergeCell ref="K686:L686"/>
    <mergeCell ref="M686:N686"/>
    <mergeCell ref="O686:P686"/>
    <mergeCell ref="Q686:R686"/>
    <mergeCell ref="S686:T686"/>
    <mergeCell ref="U686:V686"/>
    <mergeCell ref="W686:X686"/>
    <mergeCell ref="Y686:Z686"/>
    <mergeCell ref="AA686:AB686"/>
    <mergeCell ref="AC686:AD686"/>
    <mergeCell ref="AE686:AF686"/>
    <mergeCell ref="E685:F685"/>
    <mergeCell ref="G685:H685"/>
    <mergeCell ref="I685:J685"/>
    <mergeCell ref="K685:L685"/>
    <mergeCell ref="M685:N685"/>
    <mergeCell ref="O685:P685"/>
    <mergeCell ref="Q685:R685"/>
    <mergeCell ref="S685:T685"/>
    <mergeCell ref="U685:V685"/>
    <mergeCell ref="W687:X687"/>
    <mergeCell ref="Y687:Z687"/>
    <mergeCell ref="AA687:AB687"/>
    <mergeCell ref="AC687:AD687"/>
    <mergeCell ref="AE687:AF687"/>
    <mergeCell ref="E688:F688"/>
    <mergeCell ref="G688:H688"/>
    <mergeCell ref="I688:J688"/>
    <mergeCell ref="K688:L688"/>
    <mergeCell ref="M688:N688"/>
    <mergeCell ref="O688:P688"/>
    <mergeCell ref="Q688:R688"/>
    <mergeCell ref="S688:T688"/>
    <mergeCell ref="U688:V688"/>
    <mergeCell ref="W688:X688"/>
    <mergeCell ref="Y688:Z688"/>
    <mergeCell ref="AA688:AB688"/>
    <mergeCell ref="AC688:AD688"/>
    <mergeCell ref="AE688:AF688"/>
    <mergeCell ref="E687:F687"/>
    <mergeCell ref="G687:H687"/>
    <mergeCell ref="I687:J687"/>
    <mergeCell ref="K687:L687"/>
    <mergeCell ref="M687:N687"/>
    <mergeCell ref="O687:P687"/>
    <mergeCell ref="Q687:R687"/>
    <mergeCell ref="S687:T687"/>
    <mergeCell ref="U687:V687"/>
    <mergeCell ref="W689:X689"/>
    <mergeCell ref="Y689:Z689"/>
    <mergeCell ref="AA689:AB689"/>
    <mergeCell ref="AC689:AD689"/>
    <mergeCell ref="AE689:AF689"/>
    <mergeCell ref="E690:F690"/>
    <mergeCell ref="G690:H690"/>
    <mergeCell ref="I690:J690"/>
    <mergeCell ref="K690:L690"/>
    <mergeCell ref="M690:N690"/>
    <mergeCell ref="O690:P690"/>
    <mergeCell ref="Q690:R690"/>
    <mergeCell ref="S690:T690"/>
    <mergeCell ref="U690:V690"/>
    <mergeCell ref="W690:X690"/>
    <mergeCell ref="Y690:Z690"/>
    <mergeCell ref="AA690:AB690"/>
    <mergeCell ref="AC690:AD690"/>
    <mergeCell ref="AE690:AF690"/>
    <mergeCell ref="E689:F689"/>
    <mergeCell ref="G689:H689"/>
    <mergeCell ref="I689:J689"/>
    <mergeCell ref="K689:L689"/>
    <mergeCell ref="M689:N689"/>
    <mergeCell ref="O689:P689"/>
    <mergeCell ref="Q689:R689"/>
    <mergeCell ref="S689:T689"/>
    <mergeCell ref="U689:V689"/>
    <mergeCell ref="W691:X691"/>
    <mergeCell ref="Y691:Z691"/>
    <mergeCell ref="AA691:AB691"/>
    <mergeCell ref="AC691:AD691"/>
    <mergeCell ref="AE691:AF691"/>
    <mergeCell ref="E692:F692"/>
    <mergeCell ref="G692:H692"/>
    <mergeCell ref="I692:J692"/>
    <mergeCell ref="K692:L692"/>
    <mergeCell ref="M692:N692"/>
    <mergeCell ref="O692:P692"/>
    <mergeCell ref="Q692:R692"/>
    <mergeCell ref="S692:T692"/>
    <mergeCell ref="U692:V692"/>
    <mergeCell ref="W692:X692"/>
    <mergeCell ref="Y692:Z692"/>
    <mergeCell ref="AA692:AB692"/>
    <mergeCell ref="AC692:AD692"/>
    <mergeCell ref="AE692:AF692"/>
    <mergeCell ref="E691:F691"/>
    <mergeCell ref="G691:H691"/>
    <mergeCell ref="I691:J691"/>
    <mergeCell ref="K691:L691"/>
    <mergeCell ref="M691:N691"/>
    <mergeCell ref="O691:P691"/>
    <mergeCell ref="Q691:R691"/>
    <mergeCell ref="S691:T691"/>
    <mergeCell ref="U691:V691"/>
    <mergeCell ref="W693:X693"/>
    <mergeCell ref="Y693:Z693"/>
    <mergeCell ref="AA693:AB693"/>
    <mergeCell ref="AC693:AD693"/>
    <mergeCell ref="AE693:AF693"/>
    <mergeCell ref="E694:F694"/>
    <mergeCell ref="G694:H694"/>
    <mergeCell ref="I694:J694"/>
    <mergeCell ref="K694:L694"/>
    <mergeCell ref="M694:N694"/>
    <mergeCell ref="O694:P694"/>
    <mergeCell ref="Q694:R694"/>
    <mergeCell ref="S694:T694"/>
    <mergeCell ref="U694:V694"/>
    <mergeCell ref="W694:X694"/>
    <mergeCell ref="Y694:Z694"/>
    <mergeCell ref="AA694:AB694"/>
    <mergeCell ref="AC694:AD694"/>
    <mergeCell ref="AE694:AF694"/>
    <mergeCell ref="E693:F693"/>
    <mergeCell ref="G693:H693"/>
    <mergeCell ref="I693:J693"/>
    <mergeCell ref="K693:L693"/>
    <mergeCell ref="M693:N693"/>
    <mergeCell ref="O693:P693"/>
    <mergeCell ref="Q693:R693"/>
    <mergeCell ref="S693:T693"/>
    <mergeCell ref="U693:V693"/>
    <mergeCell ref="W695:X695"/>
    <mergeCell ref="Y695:Z695"/>
    <mergeCell ref="AA695:AB695"/>
    <mergeCell ref="AC695:AD695"/>
    <mergeCell ref="AE695:AF695"/>
    <mergeCell ref="E696:F696"/>
    <mergeCell ref="G696:H696"/>
    <mergeCell ref="I696:J696"/>
    <mergeCell ref="K696:L696"/>
    <mergeCell ref="M696:N696"/>
    <mergeCell ref="O696:P696"/>
    <mergeCell ref="Q696:R696"/>
    <mergeCell ref="S696:T696"/>
    <mergeCell ref="U696:V696"/>
    <mergeCell ref="W696:X696"/>
    <mergeCell ref="Y696:Z696"/>
    <mergeCell ref="AA696:AB696"/>
    <mergeCell ref="AC696:AD696"/>
    <mergeCell ref="AE696:AF696"/>
    <mergeCell ref="E695:F695"/>
    <mergeCell ref="G695:H695"/>
    <mergeCell ref="I695:J695"/>
    <mergeCell ref="K695:L695"/>
    <mergeCell ref="M695:N695"/>
    <mergeCell ref="O695:P695"/>
    <mergeCell ref="Q695:R695"/>
    <mergeCell ref="S695:T695"/>
    <mergeCell ref="U695:V695"/>
    <mergeCell ref="W697:X697"/>
    <mergeCell ref="Y697:Z697"/>
    <mergeCell ref="AA697:AB697"/>
    <mergeCell ref="AC697:AD697"/>
    <mergeCell ref="AE697:AF697"/>
    <mergeCell ref="E698:F698"/>
    <mergeCell ref="G698:H698"/>
    <mergeCell ref="I698:J698"/>
    <mergeCell ref="K698:L698"/>
    <mergeCell ref="M698:N698"/>
    <mergeCell ref="O698:P698"/>
    <mergeCell ref="Q698:R698"/>
    <mergeCell ref="S698:T698"/>
    <mergeCell ref="U698:V698"/>
    <mergeCell ref="W698:X698"/>
    <mergeCell ref="Y698:Z698"/>
    <mergeCell ref="AA698:AB698"/>
    <mergeCell ref="AC698:AD698"/>
    <mergeCell ref="AE698:AF698"/>
    <mergeCell ref="E697:F697"/>
    <mergeCell ref="G697:H697"/>
    <mergeCell ref="I697:J697"/>
    <mergeCell ref="K697:L697"/>
    <mergeCell ref="M697:N697"/>
    <mergeCell ref="O697:P697"/>
    <mergeCell ref="Q697:R697"/>
    <mergeCell ref="S697:T697"/>
    <mergeCell ref="U697:V697"/>
    <mergeCell ref="W699:X699"/>
    <mergeCell ref="Y699:Z699"/>
    <mergeCell ref="AA699:AB699"/>
    <mergeCell ref="AC699:AD699"/>
    <mergeCell ref="AE699:AF699"/>
    <mergeCell ref="E700:F700"/>
    <mergeCell ref="G700:H700"/>
    <mergeCell ref="I700:J700"/>
    <mergeCell ref="K700:L700"/>
    <mergeCell ref="M700:N700"/>
    <mergeCell ref="O700:P700"/>
    <mergeCell ref="Q700:R700"/>
    <mergeCell ref="S700:T700"/>
    <mergeCell ref="U700:V700"/>
    <mergeCell ref="W700:X700"/>
    <mergeCell ref="Y700:Z700"/>
    <mergeCell ref="AA700:AB700"/>
    <mergeCell ref="AC700:AD700"/>
    <mergeCell ref="AE700:AF700"/>
    <mergeCell ref="E699:F699"/>
    <mergeCell ref="G699:H699"/>
    <mergeCell ref="I699:J699"/>
    <mergeCell ref="K699:L699"/>
    <mergeCell ref="M699:N699"/>
    <mergeCell ref="O699:P699"/>
    <mergeCell ref="Q699:R699"/>
    <mergeCell ref="S699:T699"/>
    <mergeCell ref="U699:V699"/>
    <mergeCell ref="W701:X701"/>
    <mergeCell ref="Y701:Z701"/>
    <mergeCell ref="AA701:AB701"/>
    <mergeCell ref="AC701:AD701"/>
    <mergeCell ref="AE701:AF701"/>
    <mergeCell ref="E702:F702"/>
    <mergeCell ref="G702:H702"/>
    <mergeCell ref="I702:J702"/>
    <mergeCell ref="K702:L702"/>
    <mergeCell ref="M702:N702"/>
    <mergeCell ref="O702:P702"/>
    <mergeCell ref="Q702:R702"/>
    <mergeCell ref="S702:T702"/>
    <mergeCell ref="U702:V702"/>
    <mergeCell ref="W702:X702"/>
    <mergeCell ref="Y702:Z702"/>
    <mergeCell ref="AA702:AB702"/>
    <mergeCell ref="AC702:AD702"/>
    <mergeCell ref="AE702:AF702"/>
    <mergeCell ref="E701:F701"/>
    <mergeCell ref="G701:H701"/>
    <mergeCell ref="I701:J701"/>
    <mergeCell ref="K701:L701"/>
    <mergeCell ref="M701:N701"/>
    <mergeCell ref="O701:P701"/>
    <mergeCell ref="Q701:R701"/>
    <mergeCell ref="S701:T701"/>
    <mergeCell ref="U701:V701"/>
    <mergeCell ref="W703:X703"/>
    <mergeCell ref="Y703:Z703"/>
    <mergeCell ref="AA703:AB703"/>
    <mergeCell ref="AC703:AD703"/>
    <mergeCell ref="AE703:AF703"/>
    <mergeCell ref="E704:F704"/>
    <mergeCell ref="G704:H704"/>
    <mergeCell ref="I704:J704"/>
    <mergeCell ref="K704:L704"/>
    <mergeCell ref="M704:N704"/>
    <mergeCell ref="O704:P704"/>
    <mergeCell ref="Q704:R704"/>
    <mergeCell ref="S704:T704"/>
    <mergeCell ref="U704:V704"/>
    <mergeCell ref="W704:X704"/>
    <mergeCell ref="Y704:Z704"/>
    <mergeCell ref="AA704:AB704"/>
    <mergeCell ref="AC704:AD704"/>
    <mergeCell ref="AE704:AF704"/>
    <mergeCell ref="E703:F703"/>
    <mergeCell ref="G703:H703"/>
    <mergeCell ref="I703:J703"/>
    <mergeCell ref="K703:L703"/>
    <mergeCell ref="M703:N703"/>
    <mergeCell ref="O703:P703"/>
    <mergeCell ref="Q703:R703"/>
    <mergeCell ref="S703:T703"/>
    <mergeCell ref="U703:V703"/>
    <mergeCell ref="W705:X705"/>
    <mergeCell ref="Y705:Z705"/>
    <mergeCell ref="AA705:AB705"/>
    <mergeCell ref="AC705:AD705"/>
    <mergeCell ref="AE705:AF705"/>
    <mergeCell ref="E706:F706"/>
    <mergeCell ref="G706:H706"/>
    <mergeCell ref="I706:J706"/>
    <mergeCell ref="K706:L706"/>
    <mergeCell ref="M706:N706"/>
    <mergeCell ref="O706:P706"/>
    <mergeCell ref="Q706:R706"/>
    <mergeCell ref="S706:T706"/>
    <mergeCell ref="U706:V706"/>
    <mergeCell ref="W706:X706"/>
    <mergeCell ref="Y706:Z706"/>
    <mergeCell ref="AA706:AB706"/>
    <mergeCell ref="AC706:AD706"/>
    <mergeCell ref="AE706:AF706"/>
    <mergeCell ref="E705:F705"/>
    <mergeCell ref="G705:H705"/>
    <mergeCell ref="I705:J705"/>
    <mergeCell ref="K705:L705"/>
    <mergeCell ref="M705:N705"/>
    <mergeCell ref="O705:P705"/>
    <mergeCell ref="Q705:R705"/>
    <mergeCell ref="S705:T705"/>
    <mergeCell ref="U705:V705"/>
    <mergeCell ref="W707:X707"/>
    <mergeCell ref="Y707:Z707"/>
    <mergeCell ref="AA707:AB707"/>
    <mergeCell ref="AC707:AD707"/>
    <mergeCell ref="AE707:AF707"/>
    <mergeCell ref="E708:F708"/>
    <mergeCell ref="G708:H708"/>
    <mergeCell ref="I708:J708"/>
    <mergeCell ref="K708:L708"/>
    <mergeCell ref="M708:N708"/>
    <mergeCell ref="O708:P708"/>
    <mergeCell ref="Q708:R708"/>
    <mergeCell ref="S708:T708"/>
    <mergeCell ref="U708:V708"/>
    <mergeCell ref="W708:X708"/>
    <mergeCell ref="Y708:Z708"/>
    <mergeCell ref="AA708:AB708"/>
    <mergeCell ref="AC708:AD708"/>
    <mergeCell ref="AE708:AF708"/>
    <mergeCell ref="E707:F707"/>
    <mergeCell ref="G707:H707"/>
    <mergeCell ref="I707:J707"/>
    <mergeCell ref="K707:L707"/>
    <mergeCell ref="M707:N707"/>
    <mergeCell ref="O707:P707"/>
    <mergeCell ref="Q707:R707"/>
    <mergeCell ref="S707:T707"/>
    <mergeCell ref="U707:V707"/>
    <mergeCell ref="W709:X709"/>
    <mergeCell ref="Y709:Z709"/>
    <mergeCell ref="AA709:AB709"/>
    <mergeCell ref="AC709:AD709"/>
    <mergeCell ref="AE709:AF709"/>
    <mergeCell ref="E710:F710"/>
    <mergeCell ref="G710:H710"/>
    <mergeCell ref="I710:J710"/>
    <mergeCell ref="K710:L710"/>
    <mergeCell ref="M710:N710"/>
    <mergeCell ref="O710:P710"/>
    <mergeCell ref="Q710:R710"/>
    <mergeCell ref="S710:T710"/>
    <mergeCell ref="U710:V710"/>
    <mergeCell ref="W710:X710"/>
    <mergeCell ref="Y710:Z710"/>
    <mergeCell ref="AA710:AB710"/>
    <mergeCell ref="AC710:AD710"/>
    <mergeCell ref="AE710:AF710"/>
    <mergeCell ref="E709:F709"/>
    <mergeCell ref="G709:H709"/>
    <mergeCell ref="I709:J709"/>
    <mergeCell ref="K709:L709"/>
    <mergeCell ref="M709:N709"/>
    <mergeCell ref="O709:P709"/>
    <mergeCell ref="Q709:R709"/>
    <mergeCell ref="S709:T709"/>
    <mergeCell ref="U709:V709"/>
    <mergeCell ref="W711:X711"/>
    <mergeCell ref="Y711:Z711"/>
    <mergeCell ref="AA711:AB711"/>
    <mergeCell ref="AC711:AD711"/>
    <mergeCell ref="AE711:AF711"/>
    <mergeCell ref="E712:F712"/>
    <mergeCell ref="G712:H712"/>
    <mergeCell ref="I712:J712"/>
    <mergeCell ref="K712:L712"/>
    <mergeCell ref="M712:N712"/>
    <mergeCell ref="O712:P712"/>
    <mergeCell ref="Q712:R712"/>
    <mergeCell ref="S712:T712"/>
    <mergeCell ref="U712:V712"/>
    <mergeCell ref="W712:X712"/>
    <mergeCell ref="Y712:Z712"/>
    <mergeCell ref="AA712:AB712"/>
    <mergeCell ref="AC712:AD712"/>
    <mergeCell ref="AE712:AF712"/>
    <mergeCell ref="E711:F711"/>
    <mergeCell ref="G711:H711"/>
    <mergeCell ref="I711:J711"/>
    <mergeCell ref="K711:L711"/>
    <mergeCell ref="M711:N711"/>
    <mergeCell ref="O711:P711"/>
    <mergeCell ref="Q711:R711"/>
    <mergeCell ref="S711:T711"/>
    <mergeCell ref="U711:V711"/>
    <mergeCell ref="W713:X713"/>
    <mergeCell ref="Y713:Z713"/>
    <mergeCell ref="AA713:AB713"/>
    <mergeCell ref="AC713:AD713"/>
    <mergeCell ref="AE713:AF713"/>
    <mergeCell ref="E714:F714"/>
    <mergeCell ref="G714:H714"/>
    <mergeCell ref="I714:J714"/>
    <mergeCell ref="K714:L714"/>
    <mergeCell ref="M714:N714"/>
    <mergeCell ref="O714:P714"/>
    <mergeCell ref="Q714:R714"/>
    <mergeCell ref="S714:T714"/>
    <mergeCell ref="U714:V714"/>
    <mergeCell ref="W714:X714"/>
    <mergeCell ref="Y714:Z714"/>
    <mergeCell ref="AA714:AB714"/>
    <mergeCell ref="AC714:AD714"/>
    <mergeCell ref="AE714:AF714"/>
    <mergeCell ref="E713:F713"/>
    <mergeCell ref="G713:H713"/>
    <mergeCell ref="I713:J713"/>
    <mergeCell ref="K713:L713"/>
    <mergeCell ref="M713:N713"/>
    <mergeCell ref="O713:P713"/>
    <mergeCell ref="Q713:R713"/>
    <mergeCell ref="S713:T713"/>
    <mergeCell ref="U713:V713"/>
    <mergeCell ref="W715:X715"/>
    <mergeCell ref="Y715:Z715"/>
    <mergeCell ref="AA715:AB715"/>
    <mergeCell ref="AC715:AD715"/>
    <mergeCell ref="AE715:AF715"/>
    <mergeCell ref="E716:F716"/>
    <mergeCell ref="G716:H716"/>
    <mergeCell ref="I716:J716"/>
    <mergeCell ref="K716:L716"/>
    <mergeCell ref="M716:N716"/>
    <mergeCell ref="O716:P716"/>
    <mergeCell ref="Q716:R716"/>
    <mergeCell ref="S716:T716"/>
    <mergeCell ref="U716:V716"/>
    <mergeCell ref="W716:X716"/>
    <mergeCell ref="Y716:Z716"/>
    <mergeCell ref="AA716:AB716"/>
    <mergeCell ref="AC716:AD716"/>
    <mergeCell ref="AE716:AF716"/>
    <mergeCell ref="E715:F715"/>
    <mergeCell ref="G715:H715"/>
    <mergeCell ref="I715:J715"/>
    <mergeCell ref="K715:L715"/>
    <mergeCell ref="M715:N715"/>
    <mergeCell ref="O715:P715"/>
    <mergeCell ref="Q715:R715"/>
    <mergeCell ref="S715:T715"/>
    <mergeCell ref="U715:V715"/>
    <mergeCell ref="W717:X717"/>
    <mergeCell ref="Y717:Z717"/>
    <mergeCell ref="AA717:AB717"/>
    <mergeCell ref="AC717:AD717"/>
    <mergeCell ref="AE717:AF717"/>
    <mergeCell ref="E718:F718"/>
    <mergeCell ref="G718:H718"/>
    <mergeCell ref="I718:J718"/>
    <mergeCell ref="K718:L718"/>
    <mergeCell ref="M718:N718"/>
    <mergeCell ref="O718:P718"/>
    <mergeCell ref="Q718:R718"/>
    <mergeCell ref="S718:T718"/>
    <mergeCell ref="U718:V718"/>
    <mergeCell ref="W718:X718"/>
    <mergeCell ref="Y718:Z718"/>
    <mergeCell ref="AA718:AB718"/>
    <mergeCell ref="AC718:AD718"/>
    <mergeCell ref="AE718:AF718"/>
    <mergeCell ref="E717:F717"/>
    <mergeCell ref="G717:H717"/>
    <mergeCell ref="I717:J717"/>
    <mergeCell ref="K717:L717"/>
    <mergeCell ref="M717:N717"/>
    <mergeCell ref="O717:P717"/>
    <mergeCell ref="Q717:R717"/>
    <mergeCell ref="S717:T717"/>
    <mergeCell ref="U717:V717"/>
    <mergeCell ref="W719:X719"/>
    <mergeCell ref="Y719:Z719"/>
    <mergeCell ref="AA719:AB719"/>
    <mergeCell ref="AC719:AD719"/>
    <mergeCell ref="AE719:AF719"/>
    <mergeCell ref="E720:F720"/>
    <mergeCell ref="G720:H720"/>
    <mergeCell ref="I720:J720"/>
    <mergeCell ref="K720:L720"/>
    <mergeCell ref="M720:N720"/>
    <mergeCell ref="O720:P720"/>
    <mergeCell ref="Q720:R720"/>
    <mergeCell ref="S720:T720"/>
    <mergeCell ref="U720:V720"/>
    <mergeCell ref="W720:X720"/>
    <mergeCell ref="Y720:Z720"/>
    <mergeCell ref="AA720:AB720"/>
    <mergeCell ref="AC720:AD720"/>
    <mergeCell ref="AE720:AF720"/>
    <mergeCell ref="E719:F719"/>
    <mergeCell ref="G719:H719"/>
    <mergeCell ref="I719:J719"/>
    <mergeCell ref="K719:L719"/>
    <mergeCell ref="M719:N719"/>
    <mergeCell ref="O719:P719"/>
    <mergeCell ref="Q719:R719"/>
    <mergeCell ref="S719:T719"/>
    <mergeCell ref="U719:V719"/>
    <mergeCell ref="W721:X721"/>
    <mergeCell ref="Y721:Z721"/>
    <mergeCell ref="AA721:AB721"/>
    <mergeCell ref="AC721:AD721"/>
    <mergeCell ref="AE721:AF721"/>
    <mergeCell ref="E722:F722"/>
    <mergeCell ref="G722:H722"/>
    <mergeCell ref="I722:J722"/>
    <mergeCell ref="K722:L722"/>
    <mergeCell ref="M722:N722"/>
    <mergeCell ref="O722:P722"/>
    <mergeCell ref="Q722:R722"/>
    <mergeCell ref="S722:T722"/>
    <mergeCell ref="U722:V722"/>
    <mergeCell ref="W722:X722"/>
    <mergeCell ref="Y722:Z722"/>
    <mergeCell ref="AA722:AB722"/>
    <mergeCell ref="AC722:AD722"/>
    <mergeCell ref="AE722:AF722"/>
    <mergeCell ref="E721:F721"/>
    <mergeCell ref="G721:H721"/>
    <mergeCell ref="I721:J721"/>
    <mergeCell ref="K721:L721"/>
    <mergeCell ref="M721:N721"/>
    <mergeCell ref="O721:P721"/>
    <mergeCell ref="Q721:R721"/>
    <mergeCell ref="S721:T721"/>
    <mergeCell ref="U721:V721"/>
    <mergeCell ref="W723:X723"/>
    <mergeCell ref="Y723:Z723"/>
    <mergeCell ref="AA723:AB723"/>
    <mergeCell ref="AC723:AD723"/>
    <mergeCell ref="AE723:AF723"/>
    <mergeCell ref="E724:F724"/>
    <mergeCell ref="G724:H724"/>
    <mergeCell ref="I724:J724"/>
    <mergeCell ref="K724:L724"/>
    <mergeCell ref="M724:N724"/>
    <mergeCell ref="O724:P724"/>
    <mergeCell ref="Q724:R724"/>
    <mergeCell ref="S724:T724"/>
    <mergeCell ref="U724:V724"/>
    <mergeCell ref="W724:X724"/>
    <mergeCell ref="Y724:Z724"/>
    <mergeCell ref="AA724:AB724"/>
    <mergeCell ref="AC724:AD724"/>
    <mergeCell ref="AE724:AF724"/>
    <mergeCell ref="E723:F723"/>
    <mergeCell ref="G723:H723"/>
    <mergeCell ref="I723:J723"/>
    <mergeCell ref="K723:L723"/>
    <mergeCell ref="M723:N723"/>
    <mergeCell ref="O723:P723"/>
    <mergeCell ref="Q723:R723"/>
    <mergeCell ref="S723:T723"/>
    <mergeCell ref="U723:V723"/>
    <mergeCell ref="W725:X725"/>
    <mergeCell ref="Y725:Z725"/>
    <mergeCell ref="AA725:AB725"/>
    <mergeCell ref="AC725:AD725"/>
    <mergeCell ref="AE725:AF725"/>
    <mergeCell ref="E726:F726"/>
    <mergeCell ref="G726:H726"/>
    <mergeCell ref="I726:J726"/>
    <mergeCell ref="K726:L726"/>
    <mergeCell ref="M726:N726"/>
    <mergeCell ref="O726:P726"/>
    <mergeCell ref="Q726:R726"/>
    <mergeCell ref="S726:T726"/>
    <mergeCell ref="U726:V726"/>
    <mergeCell ref="W726:X726"/>
    <mergeCell ref="Y726:Z726"/>
    <mergeCell ref="AA726:AB726"/>
    <mergeCell ref="AC726:AD726"/>
    <mergeCell ref="AE726:AF726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7:X727"/>
    <mergeCell ref="Y727:Z727"/>
    <mergeCell ref="AA727:AB727"/>
    <mergeCell ref="AC727:AD727"/>
    <mergeCell ref="AE727:AF727"/>
    <mergeCell ref="E728:F728"/>
    <mergeCell ref="G728:H728"/>
    <mergeCell ref="I728:J728"/>
    <mergeCell ref="K728:L728"/>
    <mergeCell ref="M728:N728"/>
    <mergeCell ref="O728:P728"/>
    <mergeCell ref="Q728:R728"/>
    <mergeCell ref="S728:T728"/>
    <mergeCell ref="U728:V728"/>
    <mergeCell ref="W728:X728"/>
    <mergeCell ref="Y728:Z728"/>
    <mergeCell ref="AA728:AB728"/>
    <mergeCell ref="AC728:AD728"/>
    <mergeCell ref="AE728:AF728"/>
    <mergeCell ref="E727:F727"/>
    <mergeCell ref="G727:H727"/>
    <mergeCell ref="I727:J727"/>
    <mergeCell ref="K727:L727"/>
    <mergeCell ref="M727:N727"/>
    <mergeCell ref="O727:P727"/>
    <mergeCell ref="Q727:R727"/>
    <mergeCell ref="S727:T727"/>
    <mergeCell ref="U727:V727"/>
    <mergeCell ref="W729:X729"/>
    <mergeCell ref="Y729:Z729"/>
    <mergeCell ref="AA729:AB729"/>
    <mergeCell ref="AC729:AD729"/>
    <mergeCell ref="AE729:AF729"/>
    <mergeCell ref="E730:F730"/>
    <mergeCell ref="G730:H730"/>
    <mergeCell ref="I730:J730"/>
    <mergeCell ref="K730:L730"/>
    <mergeCell ref="M730:N730"/>
    <mergeCell ref="O730:P730"/>
    <mergeCell ref="Q730:R730"/>
    <mergeCell ref="S730:T730"/>
    <mergeCell ref="U730:V730"/>
    <mergeCell ref="W730:X730"/>
    <mergeCell ref="Y730:Z730"/>
    <mergeCell ref="AA730:AB730"/>
    <mergeCell ref="AC730:AD730"/>
    <mergeCell ref="AE730:AF730"/>
    <mergeCell ref="E729:F729"/>
    <mergeCell ref="G729:H729"/>
    <mergeCell ref="I729:J729"/>
    <mergeCell ref="K729:L729"/>
    <mergeCell ref="M729:N729"/>
    <mergeCell ref="O729:P729"/>
    <mergeCell ref="Q729:R729"/>
    <mergeCell ref="S729:T729"/>
    <mergeCell ref="U729:V729"/>
    <mergeCell ref="W731:X731"/>
    <mergeCell ref="Y731:Z731"/>
    <mergeCell ref="AA731:AB731"/>
    <mergeCell ref="AC731:AD731"/>
    <mergeCell ref="AE731:AF731"/>
    <mergeCell ref="E732:F732"/>
    <mergeCell ref="G732:H732"/>
    <mergeCell ref="I732:J732"/>
    <mergeCell ref="K732:L732"/>
    <mergeCell ref="M732:N732"/>
    <mergeCell ref="O732:P732"/>
    <mergeCell ref="Q732:R732"/>
    <mergeCell ref="S732:T732"/>
    <mergeCell ref="U732:V732"/>
    <mergeCell ref="W732:X732"/>
    <mergeCell ref="Y732:Z732"/>
    <mergeCell ref="AA732:AB732"/>
    <mergeCell ref="AC732:AD732"/>
    <mergeCell ref="AE732:AF732"/>
    <mergeCell ref="E731:F731"/>
    <mergeCell ref="G731:H731"/>
    <mergeCell ref="I731:J731"/>
    <mergeCell ref="K731:L731"/>
    <mergeCell ref="M731:N731"/>
    <mergeCell ref="O731:P731"/>
    <mergeCell ref="Q731:R731"/>
    <mergeCell ref="S731:T731"/>
    <mergeCell ref="U731:V731"/>
    <mergeCell ref="W733:X733"/>
    <mergeCell ref="Y733:Z733"/>
    <mergeCell ref="AA733:AB733"/>
    <mergeCell ref="AC733:AD733"/>
    <mergeCell ref="AE733:AF733"/>
    <mergeCell ref="E734:F734"/>
    <mergeCell ref="G734:H734"/>
    <mergeCell ref="I734:J734"/>
    <mergeCell ref="K734:L734"/>
    <mergeCell ref="M734:N734"/>
    <mergeCell ref="O734:P734"/>
    <mergeCell ref="Q734:R734"/>
    <mergeCell ref="S734:T734"/>
    <mergeCell ref="U734:V734"/>
    <mergeCell ref="W734:X734"/>
    <mergeCell ref="Y734:Z734"/>
    <mergeCell ref="AA734:AB734"/>
    <mergeCell ref="AC734:AD734"/>
    <mergeCell ref="AE734:AF734"/>
    <mergeCell ref="E733:F733"/>
    <mergeCell ref="G733:H733"/>
    <mergeCell ref="I733:J733"/>
    <mergeCell ref="K733:L733"/>
    <mergeCell ref="M733:N733"/>
    <mergeCell ref="O733:P733"/>
    <mergeCell ref="Q733:R733"/>
    <mergeCell ref="S733:T733"/>
    <mergeCell ref="U733:V733"/>
    <mergeCell ref="W735:X735"/>
    <mergeCell ref="Y735:Z735"/>
    <mergeCell ref="AA735:AB735"/>
    <mergeCell ref="AC735:AD735"/>
    <mergeCell ref="AE735:AF735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E735:F735"/>
    <mergeCell ref="G735:H735"/>
    <mergeCell ref="I735:J735"/>
    <mergeCell ref="K735:L735"/>
    <mergeCell ref="M735:N735"/>
    <mergeCell ref="O735:P735"/>
    <mergeCell ref="Q735:R735"/>
    <mergeCell ref="S735:T735"/>
    <mergeCell ref="U735:V735"/>
    <mergeCell ref="W737:X737"/>
    <mergeCell ref="Y737:Z737"/>
    <mergeCell ref="AA737:AB737"/>
    <mergeCell ref="AC737:AD737"/>
    <mergeCell ref="AE737:AF737"/>
    <mergeCell ref="E738:F738"/>
    <mergeCell ref="G738:H738"/>
    <mergeCell ref="I738:J738"/>
    <mergeCell ref="K738:L738"/>
    <mergeCell ref="M738:N738"/>
    <mergeCell ref="O738:P738"/>
    <mergeCell ref="Q738:R738"/>
    <mergeCell ref="S738:T738"/>
    <mergeCell ref="U738:V738"/>
    <mergeCell ref="W738:X738"/>
    <mergeCell ref="Y738:Z738"/>
    <mergeCell ref="AA738:AB738"/>
    <mergeCell ref="AC738:AD738"/>
    <mergeCell ref="AE738:AF738"/>
    <mergeCell ref="E737:F737"/>
    <mergeCell ref="G737:H737"/>
    <mergeCell ref="I737:J737"/>
    <mergeCell ref="K737:L737"/>
    <mergeCell ref="M737:N737"/>
    <mergeCell ref="O737:P737"/>
    <mergeCell ref="Q737:R737"/>
    <mergeCell ref="S737:T737"/>
    <mergeCell ref="U737:V737"/>
    <mergeCell ref="W739:X739"/>
    <mergeCell ref="Y739:Z739"/>
    <mergeCell ref="AA739:AB739"/>
    <mergeCell ref="AC739:AD739"/>
    <mergeCell ref="AE739:AF739"/>
    <mergeCell ref="E740:F740"/>
    <mergeCell ref="G740:H740"/>
    <mergeCell ref="I740:J740"/>
    <mergeCell ref="K740:L740"/>
    <mergeCell ref="M740:N740"/>
    <mergeCell ref="O740:P740"/>
    <mergeCell ref="Q740:R740"/>
    <mergeCell ref="S740:T740"/>
    <mergeCell ref="U740:V740"/>
    <mergeCell ref="W740:X740"/>
    <mergeCell ref="Y740:Z740"/>
    <mergeCell ref="AA740:AB740"/>
    <mergeCell ref="AC740:AD740"/>
    <mergeCell ref="AE740:AF740"/>
    <mergeCell ref="E739:F739"/>
    <mergeCell ref="G739:H739"/>
    <mergeCell ref="I739:J739"/>
    <mergeCell ref="K739:L739"/>
    <mergeCell ref="M739:N739"/>
    <mergeCell ref="O739:P739"/>
    <mergeCell ref="Q739:R739"/>
    <mergeCell ref="S739:T739"/>
    <mergeCell ref="U739:V739"/>
    <mergeCell ref="W741:X741"/>
    <mergeCell ref="Y741:Z741"/>
    <mergeCell ref="AA741:AB741"/>
    <mergeCell ref="AC741:AD741"/>
    <mergeCell ref="AE741:AF741"/>
    <mergeCell ref="E742:F742"/>
    <mergeCell ref="G742:H742"/>
    <mergeCell ref="I742:J742"/>
    <mergeCell ref="K742:L742"/>
    <mergeCell ref="M742:N742"/>
    <mergeCell ref="O742:P742"/>
    <mergeCell ref="Q742:R742"/>
    <mergeCell ref="S742:T742"/>
    <mergeCell ref="U742:V742"/>
    <mergeCell ref="W742:X742"/>
    <mergeCell ref="Y742:Z742"/>
    <mergeCell ref="AA742:AB742"/>
    <mergeCell ref="AC742:AD742"/>
    <mergeCell ref="AE742:AF742"/>
    <mergeCell ref="E741:F741"/>
    <mergeCell ref="G741:H741"/>
    <mergeCell ref="I741:J741"/>
    <mergeCell ref="K741:L741"/>
    <mergeCell ref="M741:N741"/>
    <mergeCell ref="O741:P741"/>
    <mergeCell ref="Q741:R741"/>
    <mergeCell ref="S741:T741"/>
    <mergeCell ref="U741:V741"/>
    <mergeCell ref="W743:X743"/>
    <mergeCell ref="Y743:Z743"/>
    <mergeCell ref="AA743:AB743"/>
    <mergeCell ref="AC743:AD743"/>
    <mergeCell ref="AE743:AF743"/>
    <mergeCell ref="E744:F744"/>
    <mergeCell ref="G744:H744"/>
    <mergeCell ref="I744:J744"/>
    <mergeCell ref="K744:L744"/>
    <mergeCell ref="M744:N744"/>
    <mergeCell ref="O744:P744"/>
    <mergeCell ref="Q744:R744"/>
    <mergeCell ref="S744:T744"/>
    <mergeCell ref="U744:V744"/>
    <mergeCell ref="W744:X744"/>
    <mergeCell ref="Y744:Z744"/>
    <mergeCell ref="AA744:AB744"/>
    <mergeCell ref="AC744:AD744"/>
    <mergeCell ref="AE744:AF744"/>
    <mergeCell ref="E743:F743"/>
    <mergeCell ref="G743:H743"/>
    <mergeCell ref="I743:J743"/>
    <mergeCell ref="K743:L743"/>
    <mergeCell ref="M743:N743"/>
    <mergeCell ref="O743:P743"/>
    <mergeCell ref="Q743:R743"/>
    <mergeCell ref="S743:T743"/>
    <mergeCell ref="U743:V743"/>
    <mergeCell ref="K750:L750"/>
    <mergeCell ref="M750:N750"/>
    <mergeCell ref="O750:P750"/>
    <mergeCell ref="Q750:R750"/>
    <mergeCell ref="S750:T750"/>
    <mergeCell ref="U750:V750"/>
    <mergeCell ref="W750:X750"/>
    <mergeCell ref="Y750:Z750"/>
    <mergeCell ref="AA750:AB750"/>
    <mergeCell ref="AC750:AD750"/>
    <mergeCell ref="AE750:AF750"/>
    <mergeCell ref="E749:F749"/>
    <mergeCell ref="G749:H749"/>
    <mergeCell ref="I749:J749"/>
    <mergeCell ref="K749:L749"/>
    <mergeCell ref="M749:N749"/>
    <mergeCell ref="O749:P749"/>
    <mergeCell ref="Q749:R749"/>
    <mergeCell ref="S749:T749"/>
    <mergeCell ref="U749:V749"/>
    <mergeCell ref="W745:X745"/>
    <mergeCell ref="Y745:Z745"/>
    <mergeCell ref="AA745:AB745"/>
    <mergeCell ref="AC745:AD745"/>
    <mergeCell ref="AE745:AF745"/>
    <mergeCell ref="E746:F746"/>
    <mergeCell ref="G746:H746"/>
    <mergeCell ref="I746:J746"/>
    <mergeCell ref="K746:L746"/>
    <mergeCell ref="M746:N746"/>
    <mergeCell ref="O746:P746"/>
    <mergeCell ref="Q746:R746"/>
    <mergeCell ref="S746:T746"/>
    <mergeCell ref="U746:V746"/>
    <mergeCell ref="W746:X746"/>
    <mergeCell ref="Y746:Z746"/>
    <mergeCell ref="AA746:AB746"/>
    <mergeCell ref="AC746:AD746"/>
    <mergeCell ref="AE746:AF746"/>
    <mergeCell ref="E745:F745"/>
    <mergeCell ref="G745:H745"/>
    <mergeCell ref="I745:J745"/>
    <mergeCell ref="K745:L745"/>
    <mergeCell ref="M745:N745"/>
    <mergeCell ref="O745:P745"/>
    <mergeCell ref="Q745:R745"/>
    <mergeCell ref="S745:T745"/>
    <mergeCell ref="U745:V745"/>
    <mergeCell ref="W747:X747"/>
    <mergeCell ref="Y747:Z747"/>
    <mergeCell ref="AA747:AB747"/>
    <mergeCell ref="AC747:AD747"/>
    <mergeCell ref="AE747:AF747"/>
    <mergeCell ref="AC752:AD752"/>
    <mergeCell ref="AE752:AF752"/>
    <mergeCell ref="E751:F751"/>
    <mergeCell ref="G751:H751"/>
    <mergeCell ref="I751:J751"/>
    <mergeCell ref="K751:L751"/>
    <mergeCell ref="M751:N751"/>
    <mergeCell ref="O751:P751"/>
    <mergeCell ref="Q751:R751"/>
    <mergeCell ref="S751:T751"/>
    <mergeCell ref="U751:V751"/>
    <mergeCell ref="AE753:AF753"/>
    <mergeCell ref="E754:F754"/>
    <mergeCell ref="G754:H754"/>
    <mergeCell ref="I754:J754"/>
    <mergeCell ref="K754:L754"/>
    <mergeCell ref="M754:N754"/>
    <mergeCell ref="O754:P754"/>
    <mergeCell ref="Q754:R754"/>
    <mergeCell ref="S754:T754"/>
    <mergeCell ref="U754:V754"/>
    <mergeCell ref="W754:X754"/>
    <mergeCell ref="Y754:Z754"/>
    <mergeCell ref="AA754:AB754"/>
    <mergeCell ref="AC754:AD754"/>
    <mergeCell ref="AE754:AF754"/>
    <mergeCell ref="E753:F753"/>
    <mergeCell ref="G753:H753"/>
    <mergeCell ref="I753:J753"/>
    <mergeCell ref="K753:L753"/>
    <mergeCell ref="M753:N753"/>
    <mergeCell ref="O753:P753"/>
    <mergeCell ref="Q753:R753"/>
    <mergeCell ref="S753:T753"/>
    <mergeCell ref="U753:V753"/>
    <mergeCell ref="C757:AF758"/>
    <mergeCell ref="E755:F755"/>
    <mergeCell ref="G755:H755"/>
    <mergeCell ref="I755:J755"/>
    <mergeCell ref="K755:L755"/>
    <mergeCell ref="M755:N755"/>
    <mergeCell ref="O755:P755"/>
    <mergeCell ref="Q755:R755"/>
    <mergeCell ref="S755:T755"/>
    <mergeCell ref="U755:V755"/>
    <mergeCell ref="W753:X753"/>
    <mergeCell ref="Y753:Z753"/>
    <mergeCell ref="AA753:AB753"/>
    <mergeCell ref="AC753:AD753"/>
    <mergeCell ref="E748:F748"/>
    <mergeCell ref="G748:H748"/>
    <mergeCell ref="I748:J748"/>
    <mergeCell ref="K748:L748"/>
    <mergeCell ref="M748:N748"/>
    <mergeCell ref="O748:P748"/>
    <mergeCell ref="Q748:R748"/>
    <mergeCell ref="S748:T748"/>
    <mergeCell ref="U748:V748"/>
    <mergeCell ref="W748:X748"/>
    <mergeCell ref="Y748:Z748"/>
    <mergeCell ref="AA748:AB748"/>
    <mergeCell ref="AC748:AD748"/>
    <mergeCell ref="AE748:AF748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9:X749"/>
    <mergeCell ref="Y749:Z749"/>
    <mergeCell ref="AA749:AB749"/>
    <mergeCell ref="AC749:AD749"/>
    <mergeCell ref="AE749:AF749"/>
    <mergeCell ref="E750:F750"/>
    <mergeCell ref="G750:H750"/>
    <mergeCell ref="I750:J750"/>
    <mergeCell ref="W751:X751"/>
    <mergeCell ref="Y751:Z751"/>
    <mergeCell ref="AA751:AB751"/>
    <mergeCell ref="AC751:AD751"/>
    <mergeCell ref="AE751:AF751"/>
    <mergeCell ref="E752:F752"/>
    <mergeCell ref="G752:H752"/>
    <mergeCell ref="I752:J752"/>
    <mergeCell ref="K752:L752"/>
    <mergeCell ref="M752:N752"/>
    <mergeCell ref="O752:P752"/>
    <mergeCell ref="Q752:R752"/>
    <mergeCell ref="S752:T752"/>
    <mergeCell ref="U752:V752"/>
    <mergeCell ref="W752:X752"/>
    <mergeCell ref="Y752:Z752"/>
    <mergeCell ref="AA752:AB752"/>
    <mergeCell ref="W755:X755"/>
    <mergeCell ref="Y755:Z755"/>
    <mergeCell ref="C764:D764"/>
    <mergeCell ref="E764:F764"/>
    <mergeCell ref="G764:H764"/>
    <mergeCell ref="I764:J764"/>
    <mergeCell ref="K764:L764"/>
    <mergeCell ref="M764:N764"/>
    <mergeCell ref="O764:P764"/>
    <mergeCell ref="Q764:R764"/>
    <mergeCell ref="S764:T764"/>
    <mergeCell ref="U764:V764"/>
    <mergeCell ref="W764:X764"/>
    <mergeCell ref="Y764:Z764"/>
    <mergeCell ref="AA764:AB764"/>
    <mergeCell ref="AC764:AD764"/>
    <mergeCell ref="AE764:AF764"/>
    <mergeCell ref="C763:D763"/>
    <mergeCell ref="E763:F763"/>
    <mergeCell ref="G763:H763"/>
    <mergeCell ref="I763:J763"/>
    <mergeCell ref="K763:L763"/>
    <mergeCell ref="M763:N763"/>
    <mergeCell ref="O763:P763"/>
    <mergeCell ref="Q763:R763"/>
    <mergeCell ref="S763:T763"/>
    <mergeCell ref="C762:D762"/>
    <mergeCell ref="E762:F762"/>
    <mergeCell ref="G762:H762"/>
    <mergeCell ref="I762:J762"/>
    <mergeCell ref="K762:L762"/>
    <mergeCell ref="M762:N762"/>
    <mergeCell ref="O762:P762"/>
    <mergeCell ref="O761:P761"/>
    <mergeCell ref="Q761:R761"/>
    <mergeCell ref="S761:T761"/>
    <mergeCell ref="U761:V761"/>
    <mergeCell ref="W761:X761"/>
    <mergeCell ref="Y761:Z761"/>
    <mergeCell ref="AA761:AB761"/>
    <mergeCell ref="AC761:AD761"/>
    <mergeCell ref="AE761:AF761"/>
    <mergeCell ref="AA755:AB755"/>
    <mergeCell ref="AC755:AD755"/>
    <mergeCell ref="AE755:AF755"/>
    <mergeCell ref="Q762:R762"/>
    <mergeCell ref="S762:T762"/>
    <mergeCell ref="U762:V762"/>
    <mergeCell ref="W762:X762"/>
    <mergeCell ref="Y762:Z762"/>
    <mergeCell ref="AA762:AB762"/>
    <mergeCell ref="AC762:AD762"/>
    <mergeCell ref="AE762:AF762"/>
    <mergeCell ref="E759:AF759"/>
    <mergeCell ref="I761:J761"/>
    <mergeCell ref="K761:L761"/>
    <mergeCell ref="M761:N761"/>
    <mergeCell ref="C780:D780"/>
    <mergeCell ref="G783:H783"/>
    <mergeCell ref="I783:J783"/>
    <mergeCell ref="K783:L783"/>
    <mergeCell ref="M783:N783"/>
    <mergeCell ref="O783:P783"/>
    <mergeCell ref="Q783:R783"/>
    <mergeCell ref="S783:T783"/>
    <mergeCell ref="U783:V783"/>
    <mergeCell ref="W783:X783"/>
    <mergeCell ref="Y783:Z783"/>
    <mergeCell ref="AA783:AB783"/>
    <mergeCell ref="AC783:AD783"/>
    <mergeCell ref="AE783:AF783"/>
    <mergeCell ref="C782:D782"/>
    <mergeCell ref="Q778:R778"/>
    <mergeCell ref="S778:T778"/>
    <mergeCell ref="U778:V778"/>
    <mergeCell ref="W778:X778"/>
    <mergeCell ref="Y778:Z778"/>
    <mergeCell ref="AA778:AB778"/>
    <mergeCell ref="AC778:AD778"/>
    <mergeCell ref="AE778:AF778"/>
    <mergeCell ref="U763:V763"/>
    <mergeCell ref="W763:X763"/>
    <mergeCell ref="Y763:Z763"/>
    <mergeCell ref="AA763:AB763"/>
    <mergeCell ref="AC763:AD763"/>
    <mergeCell ref="AE763:AF763"/>
    <mergeCell ref="C759:D760"/>
    <mergeCell ref="C761:D761"/>
    <mergeCell ref="E760:F760"/>
    <mergeCell ref="G760:H760"/>
    <mergeCell ref="I760:J760"/>
    <mergeCell ref="K760:L760"/>
    <mergeCell ref="M760:N760"/>
    <mergeCell ref="O760:P760"/>
    <mergeCell ref="Q760:R760"/>
    <mergeCell ref="S760:T760"/>
    <mergeCell ref="U760:V760"/>
    <mergeCell ref="W760:X760"/>
    <mergeCell ref="Y760:Z760"/>
    <mergeCell ref="AA760:AB760"/>
    <mergeCell ref="AC760:AD760"/>
    <mergeCell ref="AE760:AF760"/>
    <mergeCell ref="E761:F761"/>
    <mergeCell ref="G761:H761"/>
    <mergeCell ref="W780:X780"/>
    <mergeCell ref="Y780:Z780"/>
    <mergeCell ref="AA780:AB780"/>
    <mergeCell ref="AC780:AD780"/>
    <mergeCell ref="AE780:AF780"/>
    <mergeCell ref="K781:L781"/>
    <mergeCell ref="M781:N781"/>
    <mergeCell ref="O781:P781"/>
    <mergeCell ref="Q781:R781"/>
    <mergeCell ref="S781:T781"/>
    <mergeCell ref="U781:V781"/>
    <mergeCell ref="W781:X781"/>
    <mergeCell ref="Y781:Z781"/>
    <mergeCell ref="AA781:AB781"/>
    <mergeCell ref="AC781:AD781"/>
    <mergeCell ref="AE781:AF781"/>
    <mergeCell ref="C775:AF776"/>
    <mergeCell ref="U765:V765"/>
    <mergeCell ref="W765:X765"/>
    <mergeCell ref="Y765:Z765"/>
    <mergeCell ref="AA765:AB765"/>
    <mergeCell ref="AC765:AD765"/>
    <mergeCell ref="AE765:AF765"/>
    <mergeCell ref="C766:D766"/>
    <mergeCell ref="E766:F766"/>
    <mergeCell ref="G766:H766"/>
    <mergeCell ref="I766:J766"/>
    <mergeCell ref="K766:L766"/>
    <mergeCell ref="M766:N766"/>
    <mergeCell ref="O766:P766"/>
    <mergeCell ref="Q766:R766"/>
    <mergeCell ref="S766:T766"/>
    <mergeCell ref="U766:V766"/>
    <mergeCell ref="W766:X766"/>
    <mergeCell ref="Y766:Z766"/>
    <mergeCell ref="AA766:AB766"/>
    <mergeCell ref="AC766:AD766"/>
    <mergeCell ref="AE766:AF766"/>
    <mergeCell ref="C765:D765"/>
    <mergeCell ref="E765:F765"/>
    <mergeCell ref="G765:H765"/>
    <mergeCell ref="I765:J765"/>
    <mergeCell ref="K765:L765"/>
    <mergeCell ref="M765:N765"/>
    <mergeCell ref="O765:P765"/>
    <mergeCell ref="Q765:R765"/>
    <mergeCell ref="S765:T765"/>
    <mergeCell ref="C777:D778"/>
    <mergeCell ref="E777:AF777"/>
    <mergeCell ref="E778:F778"/>
    <mergeCell ref="G778:H778"/>
    <mergeCell ref="I778:J778"/>
    <mergeCell ref="K778:L778"/>
    <mergeCell ref="M778:N778"/>
    <mergeCell ref="O778:P778"/>
    <mergeCell ref="C779:D779"/>
    <mergeCell ref="E779:F779"/>
    <mergeCell ref="G779:H779"/>
    <mergeCell ref="I779:J779"/>
    <mergeCell ref="K779:L779"/>
    <mergeCell ref="M779:N779"/>
    <mergeCell ref="O779:P779"/>
    <mergeCell ref="Q779:R779"/>
    <mergeCell ref="S779:T779"/>
    <mergeCell ref="U779:V779"/>
    <mergeCell ref="W779:X779"/>
    <mergeCell ref="I782:J782"/>
    <mergeCell ref="K782:L782"/>
    <mergeCell ref="M782:N782"/>
    <mergeCell ref="O782:P782"/>
    <mergeCell ref="Q782:R782"/>
    <mergeCell ref="S782:T782"/>
    <mergeCell ref="U782:V782"/>
    <mergeCell ref="W782:X782"/>
    <mergeCell ref="Y782:Z782"/>
    <mergeCell ref="AA782:AB782"/>
    <mergeCell ref="AC782:AD782"/>
    <mergeCell ref="AE782:AF782"/>
    <mergeCell ref="C785:D785"/>
    <mergeCell ref="E785:F785"/>
    <mergeCell ref="G785:H785"/>
    <mergeCell ref="I785:J785"/>
    <mergeCell ref="K785:L785"/>
    <mergeCell ref="M785:N785"/>
    <mergeCell ref="O785:P785"/>
    <mergeCell ref="Q785:R785"/>
    <mergeCell ref="S785:T785"/>
    <mergeCell ref="U785:V785"/>
    <mergeCell ref="W785:X785"/>
    <mergeCell ref="Y785:Z785"/>
    <mergeCell ref="AA785:AB785"/>
    <mergeCell ref="AC785:AD785"/>
    <mergeCell ref="AE785:AF785"/>
    <mergeCell ref="C784:D784"/>
    <mergeCell ref="E784:F784"/>
    <mergeCell ref="G784:H784"/>
    <mergeCell ref="I784:J784"/>
    <mergeCell ref="K784:L784"/>
    <mergeCell ref="Q786:R786"/>
    <mergeCell ref="S786:T786"/>
    <mergeCell ref="U786:V786"/>
    <mergeCell ref="W786:X786"/>
    <mergeCell ref="Y786:Z786"/>
    <mergeCell ref="AA786:AB786"/>
    <mergeCell ref="AC786:AD786"/>
    <mergeCell ref="AE786:AF786"/>
    <mergeCell ref="C783:D783"/>
    <mergeCell ref="E783:F783"/>
    <mergeCell ref="M784:N784"/>
    <mergeCell ref="O784:P784"/>
    <mergeCell ref="Q784:R784"/>
    <mergeCell ref="S784:T784"/>
    <mergeCell ref="U784:V784"/>
    <mergeCell ref="W784:X784"/>
    <mergeCell ref="Y784:Z784"/>
    <mergeCell ref="AA784:AB784"/>
    <mergeCell ref="AC784:AD784"/>
    <mergeCell ref="AE784:AF784"/>
    <mergeCell ref="AE793:AF793"/>
    <mergeCell ref="E789:AF789"/>
    <mergeCell ref="E790:F790"/>
    <mergeCell ref="G790:H790"/>
    <mergeCell ref="I790:J790"/>
    <mergeCell ref="K790:L790"/>
    <mergeCell ref="M790:N790"/>
    <mergeCell ref="O790:P790"/>
    <mergeCell ref="Q790:R790"/>
    <mergeCell ref="S790:T790"/>
    <mergeCell ref="U790:V790"/>
    <mergeCell ref="W790:X790"/>
    <mergeCell ref="Y790:Z790"/>
    <mergeCell ref="AA790:AB790"/>
    <mergeCell ref="AC790:AD790"/>
    <mergeCell ref="AE790:AF790"/>
    <mergeCell ref="C787:D787"/>
    <mergeCell ref="E787:F787"/>
    <mergeCell ref="G787:H787"/>
    <mergeCell ref="I787:J787"/>
    <mergeCell ref="K787:L787"/>
    <mergeCell ref="M787:N787"/>
    <mergeCell ref="O787:P787"/>
    <mergeCell ref="Q787:R787"/>
    <mergeCell ref="S787:T787"/>
    <mergeCell ref="U787:V787"/>
    <mergeCell ref="W787:X787"/>
    <mergeCell ref="Y787:Z787"/>
    <mergeCell ref="AA787:AB787"/>
    <mergeCell ref="AC787:AD787"/>
    <mergeCell ref="AE787:AF787"/>
    <mergeCell ref="C786:D786"/>
    <mergeCell ref="E786:F786"/>
    <mergeCell ref="G786:H786"/>
    <mergeCell ref="I786:J786"/>
    <mergeCell ref="K786:L786"/>
    <mergeCell ref="M786:N786"/>
    <mergeCell ref="O786:P786"/>
    <mergeCell ref="Y779:Z779"/>
    <mergeCell ref="AA779:AB779"/>
    <mergeCell ref="AC779:AD779"/>
    <mergeCell ref="AE779:AF779"/>
    <mergeCell ref="C781:D781"/>
    <mergeCell ref="C792:D792"/>
    <mergeCell ref="E792:F792"/>
    <mergeCell ref="G792:H792"/>
    <mergeCell ref="I792:J792"/>
    <mergeCell ref="K792:L792"/>
    <mergeCell ref="M792:N792"/>
    <mergeCell ref="O792:P792"/>
    <mergeCell ref="Q792:R792"/>
    <mergeCell ref="S792:T792"/>
    <mergeCell ref="U792:V792"/>
    <mergeCell ref="W792:X792"/>
    <mergeCell ref="Y792:Z792"/>
    <mergeCell ref="AA792:AB792"/>
    <mergeCell ref="AC792:AD792"/>
    <mergeCell ref="AE792:AF792"/>
    <mergeCell ref="C793:D793"/>
    <mergeCell ref="E793:F793"/>
    <mergeCell ref="G793:H793"/>
    <mergeCell ref="I793:J793"/>
    <mergeCell ref="K793:L793"/>
    <mergeCell ref="M793:N793"/>
    <mergeCell ref="E781:F781"/>
    <mergeCell ref="G781:H781"/>
    <mergeCell ref="I781:J781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E782:F782"/>
    <mergeCell ref="G782:H782"/>
    <mergeCell ref="C791:D791"/>
    <mergeCell ref="E791:F791"/>
    <mergeCell ref="G791:H791"/>
    <mergeCell ref="I791:J791"/>
    <mergeCell ref="K791:L791"/>
    <mergeCell ref="M791:N791"/>
    <mergeCell ref="O791:P791"/>
    <mergeCell ref="Q791:R791"/>
    <mergeCell ref="S791:T791"/>
    <mergeCell ref="U791:V791"/>
    <mergeCell ref="W791:X791"/>
    <mergeCell ref="Y791:Z791"/>
    <mergeCell ref="AA791:AB791"/>
    <mergeCell ref="AC791:AD791"/>
    <mergeCell ref="AE791:AF791"/>
    <mergeCell ref="C789:D790"/>
    <mergeCell ref="O793:P793"/>
    <mergeCell ref="Q793:R793"/>
    <mergeCell ref="S793:T793"/>
    <mergeCell ref="U793:V793"/>
    <mergeCell ref="W793:X793"/>
    <mergeCell ref="Y793:Z793"/>
    <mergeCell ref="AA793:AB793"/>
    <mergeCell ref="AC793:AD793"/>
    <mergeCell ref="C794:D794"/>
    <mergeCell ref="E794:F794"/>
    <mergeCell ref="G794:H794"/>
    <mergeCell ref="I794:J794"/>
    <mergeCell ref="K794:L794"/>
    <mergeCell ref="M794:N794"/>
    <mergeCell ref="O794:P794"/>
    <mergeCell ref="Q794:R794"/>
    <mergeCell ref="S794:T794"/>
    <mergeCell ref="U794:V794"/>
    <mergeCell ref="W794:X794"/>
    <mergeCell ref="Y794:Z794"/>
    <mergeCell ref="AA794:AB794"/>
    <mergeCell ref="AC794:AD794"/>
    <mergeCell ref="AE794:AF794"/>
    <mergeCell ref="C795:D795"/>
    <mergeCell ref="E795:F795"/>
    <mergeCell ref="G795:H795"/>
    <mergeCell ref="C796:D796"/>
    <mergeCell ref="E796:F796"/>
    <mergeCell ref="G796:H796"/>
    <mergeCell ref="I796:J796"/>
    <mergeCell ref="K796:L796"/>
    <mergeCell ref="M796:N796"/>
    <mergeCell ref="O796:P796"/>
    <mergeCell ref="Q796:R796"/>
    <mergeCell ref="S796:T796"/>
    <mergeCell ref="U796:V796"/>
    <mergeCell ref="W796:X796"/>
    <mergeCell ref="Y796:Z796"/>
    <mergeCell ref="AA796:AB796"/>
    <mergeCell ref="AC796:AD796"/>
    <mergeCell ref="AE796:AF796"/>
    <mergeCell ref="I795:J795"/>
    <mergeCell ref="K795:L795"/>
    <mergeCell ref="M795:N795"/>
    <mergeCell ref="O795:P795"/>
    <mergeCell ref="Q795:R795"/>
    <mergeCell ref="S795:T795"/>
    <mergeCell ref="U795:V795"/>
    <mergeCell ref="W795:X795"/>
    <mergeCell ref="Y795:Z795"/>
    <mergeCell ref="AA795:AB795"/>
    <mergeCell ref="AC795:AD795"/>
    <mergeCell ref="AE795:AF795"/>
    <mergeCell ref="C797:D797"/>
    <mergeCell ref="E797:F797"/>
    <mergeCell ref="G797:H797"/>
    <mergeCell ref="I797:J797"/>
    <mergeCell ref="K797:L797"/>
    <mergeCell ref="M797:N797"/>
    <mergeCell ref="O797:P797"/>
    <mergeCell ref="Q797:R797"/>
    <mergeCell ref="S797:T797"/>
    <mergeCell ref="U797:V797"/>
    <mergeCell ref="W797:X797"/>
    <mergeCell ref="Y797:Z797"/>
    <mergeCell ref="AA797:AB797"/>
    <mergeCell ref="AC797:AD797"/>
    <mergeCell ref="AE797:AF797"/>
    <mergeCell ref="C798:D798"/>
    <mergeCell ref="E798:F798"/>
    <mergeCell ref="G798:H798"/>
    <mergeCell ref="I798:J798"/>
    <mergeCell ref="K798:L798"/>
    <mergeCell ref="M798:N798"/>
    <mergeCell ref="O798:P798"/>
    <mergeCell ref="Q798:R798"/>
    <mergeCell ref="S798:T798"/>
    <mergeCell ref="U798:V798"/>
    <mergeCell ref="W798:X798"/>
    <mergeCell ref="Y798:Z798"/>
    <mergeCell ref="AA798:AB798"/>
    <mergeCell ref="AC798:AD798"/>
    <mergeCell ref="AE798:AF798"/>
    <mergeCell ref="C799:D799"/>
    <mergeCell ref="E799:F799"/>
    <mergeCell ref="G799:H799"/>
    <mergeCell ref="I799:J799"/>
    <mergeCell ref="K799:L799"/>
    <mergeCell ref="M799:N799"/>
    <mergeCell ref="O799:P799"/>
    <mergeCell ref="Q799:R799"/>
    <mergeCell ref="S799:T799"/>
    <mergeCell ref="U799:V799"/>
    <mergeCell ref="W799:X799"/>
    <mergeCell ref="Y799:Z799"/>
    <mergeCell ref="AA799:AB799"/>
    <mergeCell ref="AC799:AD799"/>
    <mergeCell ref="AE799:AF799"/>
    <mergeCell ref="G333:H333"/>
    <mergeCell ref="G334:H334"/>
    <mergeCell ref="G335:H335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70:H370"/>
    <mergeCell ref="G371:H371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AG221:AH225"/>
    <mergeCell ref="AG226:AH226"/>
    <mergeCell ref="AG227:AH227"/>
    <mergeCell ref="AG228:AH228"/>
    <mergeCell ref="AG229:AH229"/>
    <mergeCell ref="AG230:AH230"/>
    <mergeCell ref="AG231:AH231"/>
    <mergeCell ref="AG232:AH232"/>
    <mergeCell ref="AG233:AH233"/>
    <mergeCell ref="AG234:AH234"/>
    <mergeCell ref="AG235:AH235"/>
    <mergeCell ref="AG236:AH236"/>
    <mergeCell ref="AG237:AH237"/>
    <mergeCell ref="AG238:AH238"/>
    <mergeCell ref="AG239:AH239"/>
    <mergeCell ref="AG240:AH240"/>
    <mergeCell ref="AG241:AH241"/>
    <mergeCell ref="AG242:AH242"/>
    <mergeCell ref="AG243:AH243"/>
    <mergeCell ref="AG244:AH244"/>
    <mergeCell ref="AG245:AH245"/>
    <mergeCell ref="AG246:AH246"/>
    <mergeCell ref="AG247:AH247"/>
    <mergeCell ref="AG248:AH248"/>
    <mergeCell ref="AG249:AH249"/>
    <mergeCell ref="AG250:AH250"/>
    <mergeCell ref="AG251:AH251"/>
    <mergeCell ref="AG252:AH252"/>
    <mergeCell ref="AG253:AH253"/>
    <mergeCell ref="AG254:AH254"/>
    <mergeCell ref="AG255:AH255"/>
    <mergeCell ref="AG256:AH256"/>
    <mergeCell ref="AG257:AH257"/>
    <mergeCell ref="AG258:AH258"/>
    <mergeCell ref="AG259:AH259"/>
    <mergeCell ref="AG260:AH260"/>
    <mergeCell ref="AG261:AH261"/>
    <mergeCell ref="AG262:AH262"/>
    <mergeCell ref="AG263:AH263"/>
    <mergeCell ref="AG264:AH264"/>
    <mergeCell ref="AG265:AH265"/>
    <mergeCell ref="AG266:AH266"/>
    <mergeCell ref="AG267:AH267"/>
    <mergeCell ref="AG268:AH268"/>
    <mergeCell ref="AG269:AH269"/>
    <mergeCell ref="AG270:AH270"/>
    <mergeCell ref="AG271:AH271"/>
    <mergeCell ref="AG272:AH272"/>
    <mergeCell ref="AG360:AH360"/>
    <mergeCell ref="AG361:AH361"/>
    <mergeCell ref="AG362:AH362"/>
    <mergeCell ref="AG363:AH363"/>
    <mergeCell ref="AG364:AH364"/>
    <mergeCell ref="AG365:AH365"/>
    <mergeCell ref="AG366:AH366"/>
    <mergeCell ref="AG367:AH367"/>
    <mergeCell ref="AG368:AH368"/>
    <mergeCell ref="AG369:AH369"/>
    <mergeCell ref="AG370:AH370"/>
    <mergeCell ref="AG371:AH371"/>
    <mergeCell ref="AG303:AH303"/>
    <mergeCell ref="AG304:AH304"/>
    <mergeCell ref="AG305:AH305"/>
    <mergeCell ref="AG306:AH306"/>
    <mergeCell ref="AG307:AH307"/>
    <mergeCell ref="AG308:AH308"/>
    <mergeCell ref="AG309:AH309"/>
    <mergeCell ref="AG310:AH310"/>
    <mergeCell ref="AG311:AH311"/>
    <mergeCell ref="AG312:AH312"/>
    <mergeCell ref="AG313:AH313"/>
    <mergeCell ref="AG314:AH314"/>
    <mergeCell ref="AG315:AH315"/>
    <mergeCell ref="AG316:AH316"/>
    <mergeCell ref="AG317:AH317"/>
    <mergeCell ref="AG318:AH318"/>
    <mergeCell ref="AG319:AH319"/>
    <mergeCell ref="AG320:AH320"/>
    <mergeCell ref="AG321:AH321"/>
    <mergeCell ref="AG322:AH322"/>
    <mergeCell ref="AG323:AH323"/>
    <mergeCell ref="AG324:AH324"/>
    <mergeCell ref="AG325:AH325"/>
    <mergeCell ref="AG326:AH326"/>
    <mergeCell ref="AG327:AH327"/>
    <mergeCell ref="AG328:AH328"/>
    <mergeCell ref="AG329:AH329"/>
    <mergeCell ref="AG330:AH330"/>
    <mergeCell ref="AG331:AH331"/>
    <mergeCell ref="AG332:AH332"/>
    <mergeCell ref="AG333:AH333"/>
    <mergeCell ref="AG334:AH334"/>
    <mergeCell ref="AG335:AH335"/>
    <mergeCell ref="AG412:AH412"/>
    <mergeCell ref="AG413:AH413"/>
    <mergeCell ref="AG414:AH414"/>
    <mergeCell ref="AG415:AH415"/>
    <mergeCell ref="AG416:AH416"/>
    <mergeCell ref="AG417:AH417"/>
    <mergeCell ref="AG418:AH418"/>
    <mergeCell ref="AG419:AH419"/>
    <mergeCell ref="AG420:AH420"/>
    <mergeCell ref="AG421:AH421"/>
    <mergeCell ref="AG422:AH422"/>
    <mergeCell ref="AG423:AH423"/>
    <mergeCell ref="AG424:AH424"/>
    <mergeCell ref="AG425:AH425"/>
    <mergeCell ref="B2:BF2"/>
    <mergeCell ref="AG376:AH376"/>
    <mergeCell ref="AG377:AH377"/>
    <mergeCell ref="AG378:AH378"/>
    <mergeCell ref="AG379:AH379"/>
    <mergeCell ref="AG380:AH380"/>
    <mergeCell ref="AG381:AH381"/>
    <mergeCell ref="AG382:AH382"/>
    <mergeCell ref="AG383:AH383"/>
    <mergeCell ref="AG384:AH384"/>
    <mergeCell ref="AG385:AH385"/>
    <mergeCell ref="AG386:AH386"/>
    <mergeCell ref="AG387:AH387"/>
    <mergeCell ref="AG388:AH388"/>
    <mergeCell ref="AG389:AH389"/>
    <mergeCell ref="AG390:AH390"/>
    <mergeCell ref="AG391:AH391"/>
    <mergeCell ref="AG392:AH392"/>
    <mergeCell ref="AG393:AH393"/>
    <mergeCell ref="AG394:AH394"/>
    <mergeCell ref="AG395:AH395"/>
    <mergeCell ref="AG396:AH396"/>
    <mergeCell ref="AG397:AH397"/>
    <mergeCell ref="AG398:AH398"/>
    <mergeCell ref="AG399:AH399"/>
    <mergeCell ref="AG400:AH400"/>
    <mergeCell ref="AG401:AH401"/>
    <mergeCell ref="AG402:AH402"/>
    <mergeCell ref="AG403:AH403"/>
    <mergeCell ref="AG404:AH404"/>
    <mergeCell ref="AG405:AH405"/>
    <mergeCell ref="AG406:AH406"/>
    <mergeCell ref="AG407:AH407"/>
    <mergeCell ref="AG408:AH408"/>
    <mergeCell ref="AG339:AH339"/>
    <mergeCell ref="AG340:AH340"/>
    <mergeCell ref="AG341:AH341"/>
    <mergeCell ref="AG342:AH342"/>
    <mergeCell ref="AG343:AH343"/>
    <mergeCell ref="AG344:AH344"/>
    <mergeCell ref="AG345:AH345"/>
    <mergeCell ref="AG346:AH346"/>
    <mergeCell ref="AG347:AH347"/>
    <mergeCell ref="AG348:AH348"/>
    <mergeCell ref="AG349:AH349"/>
    <mergeCell ref="AG350:AH350"/>
    <mergeCell ref="AG351:AH351"/>
    <mergeCell ref="AG352:AH352"/>
    <mergeCell ref="AG353:AH353"/>
    <mergeCell ref="AG354:AH3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2015-05-07T04:58:38Z</dcterms:created>
  <dcterms:modified xsi:type="dcterms:W3CDTF">2021-01-31T20:19:36Z</dcterms:modified>
</cp:coreProperties>
</file>