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urca\Desktop\"/>
    </mc:Choice>
  </mc:AlternateContent>
  <xr:revisionPtr revIDLastSave="0" documentId="13_ncr:1_{C1EF6283-1BDF-47EA-A924-02B4A0A61779}" xr6:coauthVersionLast="47" xr6:coauthVersionMax="47" xr10:uidLastSave="{00000000-0000-0000-0000-000000000000}"/>
  <bookViews>
    <workbookView xWindow="-120" yWindow="-120" windowWidth="29040" windowHeight="15840" xr2:uid="{2334813C-A07F-48B5-92AB-4FD23B8DFD43}"/>
  </bookViews>
  <sheets>
    <sheet name="ekonomik_gerber" sheetId="2" r:id="rId1"/>
    <sheet name="degisken_gerber" sheetId="1" r:id="rId2"/>
    <sheet name="basit_kiris" sheetId="3" r:id="rId3"/>
    <sheet name="2_aciklikta_mafsal" sheetId="4" r:id="rId4"/>
    <sheet name="3_aciklikta_mafs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28" i="5" l="1"/>
  <c r="AG228" i="5"/>
  <c r="Z228" i="5"/>
  <c r="X228" i="5"/>
  <c r="AI227" i="5"/>
  <c r="AG227" i="5"/>
  <c r="Z227" i="5"/>
  <c r="X227" i="5"/>
  <c r="AO224" i="5"/>
  <c r="AD224" i="5"/>
  <c r="S224" i="5"/>
  <c r="AE217" i="5"/>
  <c r="AD226" i="5" s="1"/>
  <c r="BH143" i="5"/>
  <c r="BF143" i="5"/>
  <c r="AY143" i="5"/>
  <c r="AW143" i="5"/>
  <c r="BH142" i="5"/>
  <c r="BF142" i="5"/>
  <c r="AY142" i="5"/>
  <c r="AW142" i="5"/>
  <c r="AG143" i="5"/>
  <c r="AE143" i="5"/>
  <c r="X143" i="5"/>
  <c r="V143" i="5"/>
  <c r="AG142" i="5"/>
  <c r="AE142" i="5"/>
  <c r="X142" i="5"/>
  <c r="V142" i="5"/>
  <c r="AP142" i="5"/>
  <c r="AN142" i="5"/>
  <c r="BL139" i="5"/>
  <c r="BB139" i="5"/>
  <c r="AS139" i="5"/>
  <c r="AJ139" i="5"/>
  <c r="AA139" i="5"/>
  <c r="R139" i="5"/>
  <c r="AP132" i="5"/>
  <c r="AP141" i="5" s="1"/>
  <c r="Z58" i="5"/>
  <c r="T58" i="5"/>
  <c r="V58" i="5"/>
  <c r="V57" i="5"/>
  <c r="T57" i="5"/>
  <c r="X229" i="5" l="1"/>
  <c r="Z229" i="5"/>
  <c r="AG229" i="5" s="1"/>
  <c r="AY144" i="5"/>
  <c r="BF144" i="5" s="1"/>
  <c r="AW144" i="5"/>
  <c r="V144" i="5"/>
  <c r="X144" i="5"/>
  <c r="V59" i="5"/>
  <c r="Z59" i="5" s="1"/>
  <c r="T59" i="5"/>
  <c r="AG230" i="5" l="1"/>
  <c r="AI230" i="5"/>
  <c r="BH145" i="5"/>
  <c r="BF145" i="5"/>
  <c r="AY145" i="5" s="1"/>
  <c r="AE144" i="5"/>
  <c r="AE145" i="5" s="1"/>
  <c r="X54" i="5"/>
  <c r="Q54" i="5"/>
  <c r="BB457" i="3"/>
  <c r="BB444" i="3"/>
  <c r="AJ454" i="3"/>
  <c r="X454" i="3"/>
  <c r="AI377" i="3"/>
  <c r="X377" i="3"/>
  <c r="AI300" i="3"/>
  <c r="X300" i="3"/>
  <c r="AI223" i="3"/>
  <c r="X223" i="3"/>
  <c r="AE146" i="3"/>
  <c r="V146" i="3"/>
  <c r="AC69" i="3"/>
  <c r="U69" i="3"/>
  <c r="Z212" i="4"/>
  <c r="X212" i="4"/>
  <c r="Z211" i="4"/>
  <c r="X211" i="4"/>
  <c r="S208" i="4"/>
  <c r="Y201" i="4"/>
  <c r="Y210" i="4" s="1"/>
  <c r="AI135" i="4"/>
  <c r="Z135" i="4"/>
  <c r="X135" i="4"/>
  <c r="Z134" i="4"/>
  <c r="X134" i="4"/>
  <c r="AD131" i="4"/>
  <c r="S131" i="4"/>
  <c r="BA131" i="4"/>
  <c r="AT135" i="4"/>
  <c r="X58" i="4"/>
  <c r="V58" i="4"/>
  <c r="X57" i="4"/>
  <c r="V57" i="4"/>
  <c r="Z230" i="5" l="1"/>
  <c r="AY146" i="5"/>
  <c r="AW146" i="5"/>
  <c r="X145" i="5"/>
  <c r="AG145" i="5"/>
  <c r="AB57" i="5"/>
  <c r="AB58" i="5"/>
  <c r="Z57" i="5"/>
  <c r="AD54" i="5"/>
  <c r="Z213" i="4"/>
  <c r="Z214" i="4" s="1"/>
  <c r="X213" i="4"/>
  <c r="X214" i="4" s="1"/>
  <c r="AK134" i="4"/>
  <c r="AK135" i="4"/>
  <c r="AF208" i="4"/>
  <c r="AV135" i="4"/>
  <c r="AV134" i="4"/>
  <c r="AJ133" i="4"/>
  <c r="AI134" i="4"/>
  <c r="AT134" i="4"/>
  <c r="X136" i="4"/>
  <c r="X137" i="4" s="1"/>
  <c r="Z136" i="4"/>
  <c r="Z137" i="4" s="1"/>
  <c r="AI145" i="4" s="1"/>
  <c r="Y138" i="4" s="1"/>
  <c r="AJ124" i="4"/>
  <c r="AO131" i="4"/>
  <c r="X59" i="4"/>
  <c r="X60" i="4" s="1"/>
  <c r="AE68" i="4" s="1"/>
  <c r="W61" i="4" s="1"/>
  <c r="V59" i="4"/>
  <c r="V60" i="4" s="1"/>
  <c r="U213" i="4" l="1"/>
  <c r="R230" i="4" s="1"/>
  <c r="F228" i="4" s="1"/>
  <c r="X222" i="4"/>
  <c r="M215" i="4" s="1"/>
  <c r="U214" i="4"/>
  <c r="O220" i="4" s="1"/>
  <c r="Y224" i="4"/>
  <c r="AB214" i="4"/>
  <c r="AA220" i="4" s="1"/>
  <c r="AB213" i="4"/>
  <c r="AE230" i="4" s="1"/>
  <c r="AJ222" i="4"/>
  <c r="Y215" i="4" s="1"/>
  <c r="X145" i="4"/>
  <c r="M138" i="4" s="1"/>
  <c r="Y147" i="4"/>
  <c r="Z231" i="5"/>
  <c r="AG231" i="5" s="1"/>
  <c r="AI232" i="5" s="1"/>
  <c r="X231" i="5"/>
  <c r="BF146" i="5"/>
  <c r="V146" i="5"/>
  <c r="X146" i="5"/>
  <c r="AE146" i="5" s="1"/>
  <c r="AG147" i="5" s="1"/>
  <c r="AT136" i="4"/>
  <c r="AT137" i="4" s="1"/>
  <c r="AQ136" i="4" s="1"/>
  <c r="AO153" i="4" s="1"/>
  <c r="AK136" i="4"/>
  <c r="AK137" i="4" s="1"/>
  <c r="AM136" i="4" s="1"/>
  <c r="AP54" i="5"/>
  <c r="AN58" i="5"/>
  <c r="AN57" i="5"/>
  <c r="AR58" i="5"/>
  <c r="Z60" i="5"/>
  <c r="AB60" i="5"/>
  <c r="AJ54" i="5"/>
  <c r="AL58" i="5"/>
  <c r="AL57" i="5"/>
  <c r="BL58" i="5"/>
  <c r="BO54" i="5"/>
  <c r="AR57" i="5"/>
  <c r="W70" i="4"/>
  <c r="V68" i="4"/>
  <c r="M61" i="4" s="1"/>
  <c r="AI136" i="4"/>
  <c r="AI137" i="4" s="1"/>
  <c r="AF136" i="4" s="1"/>
  <c r="AV136" i="4"/>
  <c r="AV137" i="4" s="1"/>
  <c r="AB137" i="4"/>
  <c r="AA143" i="4" s="1"/>
  <c r="AB136" i="4"/>
  <c r="AD153" i="4" s="1"/>
  <c r="U137" i="4"/>
  <c r="O143" i="4" s="1"/>
  <c r="U136" i="4"/>
  <c r="R153" i="4" s="1"/>
  <c r="S60" i="4"/>
  <c r="O66" i="4" s="1"/>
  <c r="Z59" i="4"/>
  <c r="AA76" i="4" s="1"/>
  <c r="Z60" i="4"/>
  <c r="Y66" i="4" s="1"/>
  <c r="S59" i="4"/>
  <c r="Q76" i="4" s="1"/>
  <c r="F221" i="4" l="1"/>
  <c r="AM137" i="4"/>
  <c r="AL143" i="4" s="1"/>
  <c r="AT145" i="4"/>
  <c r="AJ138" i="4" s="1"/>
  <c r="AG232" i="5"/>
  <c r="Z232" i="5" s="1"/>
  <c r="X233" i="5" s="1"/>
  <c r="BF147" i="5"/>
  <c r="AY147" i="5" s="1"/>
  <c r="BH147" i="5"/>
  <c r="AE147" i="5"/>
  <c r="X147" i="5" s="1"/>
  <c r="X148" i="5" s="1"/>
  <c r="AU147" i="4"/>
  <c r="AQ137" i="4"/>
  <c r="AX136" i="4"/>
  <c r="AZ153" i="4" s="1"/>
  <c r="F152" i="4" s="1"/>
  <c r="BF145" i="4"/>
  <c r="AU138" i="4" s="1"/>
  <c r="F139" i="4" s="1"/>
  <c r="AX137" i="4"/>
  <c r="AW143" i="4" s="1"/>
  <c r="V60" i="5"/>
  <c r="AT57" i="5"/>
  <c r="AT58" i="5"/>
  <c r="AL59" i="5"/>
  <c r="AN59" i="5"/>
  <c r="AR59" i="5" s="1"/>
  <c r="AV54" i="5"/>
  <c r="AF137" i="4"/>
  <c r="Z233" i="5" l="1"/>
  <c r="AG233" i="5" s="1"/>
  <c r="AI234" i="5" s="1"/>
  <c r="AY148" i="5"/>
  <c r="BF148" i="5" s="1"/>
  <c r="AW148" i="5"/>
  <c r="V148" i="5"/>
  <c r="AE148" i="5"/>
  <c r="AG149" i="5" s="1"/>
  <c r="BB54" i="5"/>
  <c r="BJ58" i="5"/>
  <c r="BF57" i="5"/>
  <c r="BF58" i="5"/>
  <c r="BJ57" i="5"/>
  <c r="BL57" i="5"/>
  <c r="AT60" i="5"/>
  <c r="AR60" i="5"/>
  <c r="AN60" i="5" s="1"/>
  <c r="BD57" i="5"/>
  <c r="BD58" i="5"/>
  <c r="T61" i="5"/>
  <c r="V61" i="5"/>
  <c r="Z61" i="5" s="1"/>
  <c r="BH54" i="5"/>
  <c r="AP47" i="5"/>
  <c r="AP56" i="5" s="1"/>
  <c r="AA54" i="4"/>
  <c r="R54" i="4"/>
  <c r="AK457" i="3"/>
  <c r="AH457" i="3"/>
  <c r="V457" i="3"/>
  <c r="Q457" i="3"/>
  <c r="N457" i="3"/>
  <c r="AC445" i="3"/>
  <c r="Q445" i="3"/>
  <c r="N445" i="3"/>
  <c r="V445" i="3" s="1"/>
  <c r="R461" i="3"/>
  <c r="M447" i="3"/>
  <c r="S439" i="3"/>
  <c r="AF439" i="3"/>
  <c r="AK380" i="3"/>
  <c r="AH380" i="3"/>
  <c r="Q380" i="3"/>
  <c r="N380" i="3"/>
  <c r="AH368" i="3"/>
  <c r="N368" i="3"/>
  <c r="AK368" i="3"/>
  <c r="Q368" i="3"/>
  <c r="AD384" i="3"/>
  <c r="Y370" i="3"/>
  <c r="M370" i="3"/>
  <c r="AO362" i="3"/>
  <c r="AK303" i="3"/>
  <c r="AH303" i="3"/>
  <c r="Q303" i="3"/>
  <c r="N303" i="3"/>
  <c r="AK291" i="3"/>
  <c r="AH291" i="3"/>
  <c r="Q291" i="3"/>
  <c r="N291" i="3"/>
  <c r="AD307" i="3"/>
  <c r="R307" i="3"/>
  <c r="Y293" i="3"/>
  <c r="M293" i="3"/>
  <c r="S285" i="3"/>
  <c r="AD285" i="3"/>
  <c r="AJ293" i="3"/>
  <c r="AK226" i="3"/>
  <c r="AH226" i="3"/>
  <c r="Q226" i="3"/>
  <c r="N226" i="3"/>
  <c r="AK214" i="3"/>
  <c r="AH214" i="3"/>
  <c r="Q214" i="3"/>
  <c r="N214" i="3"/>
  <c r="AD230" i="3"/>
  <c r="R230" i="3"/>
  <c r="Y216" i="3"/>
  <c r="M216" i="3"/>
  <c r="Y891" i="2"/>
  <c r="Y900" i="2" s="1"/>
  <c r="AE798" i="2"/>
  <c r="AE705" i="2"/>
  <c r="AJ612" i="2"/>
  <c r="AP519" i="2"/>
  <c r="AP425" i="2"/>
  <c r="AP331" i="2"/>
  <c r="AP236" i="2"/>
  <c r="AP142" i="2"/>
  <c r="AP47" i="2"/>
  <c r="Y891" i="1"/>
  <c r="AJ612" i="1"/>
  <c r="AJ621" i="1" s="1"/>
  <c r="AD208" i="3"/>
  <c r="BM208" i="3"/>
  <c r="AU216" i="3"/>
  <c r="BE223" i="3" s="1"/>
  <c r="S208" i="3"/>
  <c r="AK149" i="3"/>
  <c r="AH149" i="3"/>
  <c r="Q149" i="3"/>
  <c r="N149" i="3"/>
  <c r="AK137" i="3"/>
  <c r="AH137" i="3"/>
  <c r="Q137" i="3"/>
  <c r="N137" i="3"/>
  <c r="W139" i="3"/>
  <c r="M139" i="3"/>
  <c r="AA153" i="3"/>
  <c r="R153" i="3"/>
  <c r="AA131" i="3"/>
  <c r="AF139" i="3"/>
  <c r="R131" i="3"/>
  <c r="AK60" i="3"/>
  <c r="AH60" i="3"/>
  <c r="Q60" i="3"/>
  <c r="N60" i="3"/>
  <c r="AK72" i="3"/>
  <c r="AH72" i="3"/>
  <c r="Q72" i="3"/>
  <c r="N72" i="3"/>
  <c r="Z76" i="3"/>
  <c r="Q76" i="3"/>
  <c r="V62" i="3"/>
  <c r="M62" i="3"/>
  <c r="Z54" i="3"/>
  <c r="AH76" i="3"/>
  <c r="Q54" i="3"/>
  <c r="L89" i="2"/>
  <c r="G89" i="2"/>
  <c r="D89" i="2"/>
  <c r="L183" i="2"/>
  <c r="G183" i="2"/>
  <c r="D183" i="2"/>
  <c r="L278" i="2"/>
  <c r="G278" i="2"/>
  <c r="D278" i="2"/>
  <c r="L372" i="2"/>
  <c r="G372" i="2"/>
  <c r="D372" i="2"/>
  <c r="L466" i="2"/>
  <c r="G466" i="2"/>
  <c r="D466" i="2"/>
  <c r="L559" i="2"/>
  <c r="G559" i="2"/>
  <c r="D559" i="2"/>
  <c r="L652" i="2"/>
  <c r="D652" i="2"/>
  <c r="G652" i="2"/>
  <c r="L745" i="2"/>
  <c r="G745" i="2"/>
  <c r="D745" i="2"/>
  <c r="G838" i="2"/>
  <c r="D838" i="2"/>
  <c r="V367" i="2"/>
  <c r="X432" i="2"/>
  <c r="X450" i="2" s="1"/>
  <c r="S423" i="2"/>
  <c r="AY446" i="2"/>
  <c r="AC446" i="2"/>
  <c r="BJ437" i="2"/>
  <c r="AN437" i="2"/>
  <c r="Q437" i="2"/>
  <c r="AP423" i="2"/>
  <c r="X243" i="2"/>
  <c r="X261" i="2" s="1"/>
  <c r="S234" i="2"/>
  <c r="R243" i="2"/>
  <c r="S261" i="2" s="1"/>
  <c r="BB257" i="2"/>
  <c r="AJ257" i="2"/>
  <c r="Q257" i="2"/>
  <c r="BK248" i="2"/>
  <c r="AS248" i="2"/>
  <c r="AA248" i="2"/>
  <c r="AJ234" i="2"/>
  <c r="BE441" i="1"/>
  <c r="BJ437" i="1"/>
  <c r="AY446" i="1"/>
  <c r="AT450" i="1"/>
  <c r="AN437" i="1"/>
  <c r="AN441" i="1"/>
  <c r="AI441" i="1"/>
  <c r="AD432" i="1"/>
  <c r="AC450" i="1" s="1"/>
  <c r="X450" i="1"/>
  <c r="AC446" i="1"/>
  <c r="Q437" i="1"/>
  <c r="S432" i="1"/>
  <c r="R441" i="1" s="1"/>
  <c r="BM432" i="1"/>
  <c r="BK441" i="1" s="1"/>
  <c r="AO432" i="1"/>
  <c r="AA248" i="1"/>
  <c r="AG252" i="1"/>
  <c r="AJ257" i="1"/>
  <c r="AP261" i="1"/>
  <c r="AY252" i="1"/>
  <c r="AS248" i="1"/>
  <c r="AB243" i="1"/>
  <c r="AB252" i="1" s="1"/>
  <c r="BH261" i="1"/>
  <c r="X261" i="1"/>
  <c r="BB257" i="1"/>
  <c r="Q257" i="1"/>
  <c r="BK248" i="1"/>
  <c r="R243" i="1"/>
  <c r="S261" i="1" s="1"/>
  <c r="BM243" i="1"/>
  <c r="BM252" i="1" s="1"/>
  <c r="AK243" i="1"/>
  <c r="AK261" i="1" s="1"/>
  <c r="X805" i="2"/>
  <c r="AK805" i="2" s="1"/>
  <c r="AK822" i="2" s="1"/>
  <c r="AE889" i="2"/>
  <c r="Z898" i="2" s="1"/>
  <c r="Z915" i="2" s="1"/>
  <c r="L838" i="2"/>
  <c r="S796" i="2"/>
  <c r="Z712" i="2"/>
  <c r="AI712" i="2" s="1"/>
  <c r="AI729" i="2" s="1"/>
  <c r="S703" i="2"/>
  <c r="S712" i="2" s="1"/>
  <c r="S729" i="2" s="1"/>
  <c r="Z619" i="2"/>
  <c r="Z636" i="2" s="1"/>
  <c r="S610" i="2"/>
  <c r="S619" i="2" s="1"/>
  <c r="S636" i="2" s="1"/>
  <c r="X526" i="2"/>
  <c r="X543" i="2" s="1"/>
  <c r="S517" i="2"/>
  <c r="AP528" i="2" s="1"/>
  <c r="S329" i="2"/>
  <c r="BM329" i="2" s="1"/>
  <c r="X338" i="2"/>
  <c r="X355" i="2" s="1"/>
  <c r="AE798" i="1"/>
  <c r="AD807" i="1" s="1"/>
  <c r="AE705" i="1"/>
  <c r="AD714" i="1" s="1"/>
  <c r="Q140" i="2"/>
  <c r="BN140" i="2" s="1"/>
  <c r="U149" i="2"/>
  <c r="U166" i="2" s="1"/>
  <c r="W54" i="2"/>
  <c r="AE54" i="2" s="1"/>
  <c r="AE72" i="2" s="1"/>
  <c r="W63" i="2"/>
  <c r="Q45" i="2"/>
  <c r="Q911" i="2"/>
  <c r="AD902" i="2"/>
  <c r="AC818" i="2"/>
  <c r="AO809" i="2"/>
  <c r="Q809" i="2"/>
  <c r="AD805" i="2"/>
  <c r="AD822" i="2" s="1"/>
  <c r="AN725" i="2"/>
  <c r="Q725" i="2"/>
  <c r="AC716" i="2"/>
  <c r="AN632" i="2"/>
  <c r="Q632" i="2"/>
  <c r="AZ623" i="2"/>
  <c r="AC623" i="2"/>
  <c r="AY539" i="2"/>
  <c r="AC539" i="2"/>
  <c r="BK530" i="2"/>
  <c r="AN530" i="2"/>
  <c r="Q530" i="2"/>
  <c r="AE526" i="2"/>
  <c r="AD543" i="2" s="1"/>
  <c r="BB351" i="2"/>
  <c r="AJ351" i="2"/>
  <c r="Q351" i="2"/>
  <c r="BK342" i="2"/>
  <c r="AR342" i="2"/>
  <c r="Z342" i="2"/>
  <c r="AJ329" i="2"/>
  <c r="BE162" i="2"/>
  <c r="AO162" i="2"/>
  <c r="Y162" i="2"/>
  <c r="BN153" i="2"/>
  <c r="AW153" i="2"/>
  <c r="AG153" i="2"/>
  <c r="Q153" i="2"/>
  <c r="AH140" i="2"/>
  <c r="Z149" i="2"/>
  <c r="AA166" i="2" s="1"/>
  <c r="BE68" i="2"/>
  <c r="AO68" i="2"/>
  <c r="Y68" i="2"/>
  <c r="BN59" i="2"/>
  <c r="AW59" i="2"/>
  <c r="AG59" i="2"/>
  <c r="Q59" i="2"/>
  <c r="AH45" i="2"/>
  <c r="W63" i="1"/>
  <c r="Q59" i="1"/>
  <c r="Y68" i="1"/>
  <c r="AE72" i="1"/>
  <c r="AG59" i="1"/>
  <c r="AM63" i="1"/>
  <c r="AO68" i="1"/>
  <c r="AU72" i="1"/>
  <c r="BC63" i="1"/>
  <c r="AW59" i="1"/>
  <c r="Q54" i="1"/>
  <c r="Q63" i="1" s="1"/>
  <c r="BK72" i="1"/>
  <c r="BE68" i="1"/>
  <c r="BN59" i="1"/>
  <c r="AI54" i="1"/>
  <c r="AI63" i="1" s="1"/>
  <c r="AK543" i="1"/>
  <c r="X543" i="1"/>
  <c r="BN153" i="1"/>
  <c r="BE162" i="1"/>
  <c r="BA166" i="1"/>
  <c r="AW153" i="1"/>
  <c r="AO162" i="1"/>
  <c r="AK166" i="1"/>
  <c r="AG153" i="1"/>
  <c r="AE166" i="1"/>
  <c r="Y162" i="1"/>
  <c r="U166" i="1"/>
  <c r="Q153" i="1"/>
  <c r="P149" i="1"/>
  <c r="Q157" i="1" s="1"/>
  <c r="BK166" i="1"/>
  <c r="AU166" i="1"/>
  <c r="BK342" i="1"/>
  <c r="BB351" i="1"/>
  <c r="AW355" i="1"/>
  <c r="AJ351" i="1"/>
  <c r="AE355" i="1"/>
  <c r="X355" i="1"/>
  <c r="Q351" i="1"/>
  <c r="AR342" i="1"/>
  <c r="Z342" i="1"/>
  <c r="R338" i="1"/>
  <c r="S355" i="1" s="1"/>
  <c r="AD902" i="1"/>
  <c r="Y900" i="1"/>
  <c r="Z915" i="1"/>
  <c r="Q911" i="1"/>
  <c r="S898" i="1"/>
  <c r="S915" i="1" s="1"/>
  <c r="AF898" i="1"/>
  <c r="AF906" i="1" s="1"/>
  <c r="AC818" i="1"/>
  <c r="AK822" i="1"/>
  <c r="X822" i="1"/>
  <c r="AO809" i="1"/>
  <c r="Q809" i="1"/>
  <c r="S805" i="1"/>
  <c r="R813" i="1" s="1"/>
  <c r="AD805" i="1"/>
  <c r="AD822" i="1" s="1"/>
  <c r="AI729" i="1"/>
  <c r="Z729" i="1"/>
  <c r="AN725" i="1"/>
  <c r="Q725" i="1"/>
  <c r="AC716" i="1"/>
  <c r="S712" i="1"/>
  <c r="S729" i="1" s="1"/>
  <c r="Z636" i="1"/>
  <c r="Q632" i="1"/>
  <c r="AN632" i="1"/>
  <c r="AZ623" i="1"/>
  <c r="AV636" i="1"/>
  <c r="AI636" i="1"/>
  <c r="AC623" i="1"/>
  <c r="S619" i="1"/>
  <c r="S636" i="1" s="1"/>
  <c r="AO619" i="1"/>
  <c r="AO636" i="1" s="1"/>
  <c r="AC539" i="1"/>
  <c r="AY539" i="1"/>
  <c r="BK530" i="1"/>
  <c r="Q530" i="1"/>
  <c r="AN530" i="1"/>
  <c r="BG543" i="1"/>
  <c r="AT543" i="1"/>
  <c r="AP519" i="1" l="1"/>
  <c r="AP528" i="1" s="1"/>
  <c r="AN146" i="3"/>
  <c r="AT300" i="3"/>
  <c r="AG234" i="5"/>
  <c r="Z234" i="5" s="1"/>
  <c r="Z235" i="5" s="1"/>
  <c r="AG235" i="5" s="1"/>
  <c r="BH149" i="5"/>
  <c r="BF149" i="5"/>
  <c r="AY149" i="5" s="1"/>
  <c r="AY150" i="5" s="1"/>
  <c r="BF150" i="5" s="1"/>
  <c r="AE149" i="5"/>
  <c r="X149" i="5" s="1"/>
  <c r="V150" i="5" s="1"/>
  <c r="V152" i="5" s="1"/>
  <c r="AN61" i="5"/>
  <c r="AR61" i="5" s="1"/>
  <c r="AL61" i="5"/>
  <c r="Z62" i="5"/>
  <c r="V62" i="5" s="1"/>
  <c r="AB62" i="5"/>
  <c r="BD59" i="5"/>
  <c r="BF59" i="5"/>
  <c r="BJ59" i="5" s="1"/>
  <c r="AJ54" i="4"/>
  <c r="AP457" i="3"/>
  <c r="AN57" i="4"/>
  <c r="AN58" i="4"/>
  <c r="BL54" i="4"/>
  <c r="BH58" i="4"/>
  <c r="AF445" i="3"/>
  <c r="AK445" i="3" s="1"/>
  <c r="Y447" i="3"/>
  <c r="AD461" i="3"/>
  <c r="Y432" i="3"/>
  <c r="Y441" i="3" s="1"/>
  <c r="V368" i="3"/>
  <c r="AP384" i="3"/>
  <c r="BB383" i="3" s="1"/>
  <c r="AP368" i="3"/>
  <c r="AE355" i="3"/>
  <c r="AD364" i="3" s="1"/>
  <c r="AJ370" i="3"/>
  <c r="V380" i="3"/>
  <c r="AP380" i="3"/>
  <c r="AP303" i="3"/>
  <c r="AZ230" i="3"/>
  <c r="V291" i="3"/>
  <c r="R384" i="3"/>
  <c r="S362" i="3"/>
  <c r="AD362" i="3"/>
  <c r="AP291" i="3"/>
  <c r="V303" i="3"/>
  <c r="AP226" i="3"/>
  <c r="AO285" i="3"/>
  <c r="V226" i="3"/>
  <c r="AO307" i="3"/>
  <c r="AP149" i="3"/>
  <c r="AO230" i="3"/>
  <c r="BL230" i="3"/>
  <c r="BF216" i="3"/>
  <c r="BQ223" i="3" s="1"/>
  <c r="AP201" i="3"/>
  <c r="AP210" i="3" s="1"/>
  <c r="AP214" i="3"/>
  <c r="AP60" i="3"/>
  <c r="V214" i="3"/>
  <c r="AP72" i="3"/>
  <c r="AJ216" i="3"/>
  <c r="AZ208" i="3"/>
  <c r="AO208" i="3"/>
  <c r="V60" i="3"/>
  <c r="AJ153" i="3"/>
  <c r="V149" i="3"/>
  <c r="V137" i="3"/>
  <c r="AP137" i="3"/>
  <c r="AJ131" i="3"/>
  <c r="AD62" i="3"/>
  <c r="AL62" i="3"/>
  <c r="AS69" i="3" s="1"/>
  <c r="V72" i="3"/>
  <c r="AH54" i="3"/>
  <c r="AI432" i="2"/>
  <c r="AI441" i="2" s="1"/>
  <c r="S432" i="2"/>
  <c r="R441" i="2" s="1"/>
  <c r="M443" i="2" s="1"/>
  <c r="M455" i="2" s="1"/>
  <c r="BM423" i="2"/>
  <c r="BM432" i="2" s="1"/>
  <c r="BK441" i="2" s="1"/>
  <c r="AP434" i="2"/>
  <c r="BA423" i="2"/>
  <c r="AG243" i="2"/>
  <c r="AK243" i="2" s="1"/>
  <c r="AK261" i="2" s="1"/>
  <c r="R338" i="2"/>
  <c r="S355" i="2" s="1"/>
  <c r="AB243" i="2"/>
  <c r="AB252" i="2" s="1"/>
  <c r="BM234" i="2"/>
  <c r="AP245" i="2"/>
  <c r="AS234" i="2"/>
  <c r="AP703" i="2"/>
  <c r="AO712" i="2" s="1"/>
  <c r="AO729" i="2" s="1"/>
  <c r="AE338" i="2"/>
  <c r="AE355" i="2" s="1"/>
  <c r="AI619" i="2"/>
  <c r="AE149" i="2"/>
  <c r="AE166" i="2" s="1"/>
  <c r="BM517" i="2"/>
  <c r="AK149" i="2"/>
  <c r="AK526" i="2"/>
  <c r="BA610" i="2"/>
  <c r="AP340" i="2"/>
  <c r="AD712" i="2"/>
  <c r="AD720" i="2" s="1"/>
  <c r="Z722" i="2" s="1"/>
  <c r="M443" i="1"/>
  <c r="W443" i="1" s="1"/>
  <c r="W445" i="1" s="1"/>
  <c r="M455" i="1"/>
  <c r="M159" i="1"/>
  <c r="M171" i="1" s="1"/>
  <c r="BH254" i="1"/>
  <c r="X822" i="2"/>
  <c r="S805" i="2"/>
  <c r="R813" i="2" s="1"/>
  <c r="M815" i="2" s="1"/>
  <c r="M827" i="2" s="1"/>
  <c r="S898" i="2"/>
  <c r="S915" i="2" s="1"/>
  <c r="AF898" i="2"/>
  <c r="AF906" i="2" s="1"/>
  <c r="Z908" i="2" s="1"/>
  <c r="AP796" i="2"/>
  <c r="AO805" i="2" s="1"/>
  <c r="AQ813" i="2" s="1"/>
  <c r="AK815" i="2" s="1"/>
  <c r="AD807" i="2"/>
  <c r="Z729" i="2"/>
  <c r="AD714" i="2"/>
  <c r="AJ621" i="2"/>
  <c r="S526" i="2"/>
  <c r="R534" i="2" s="1"/>
  <c r="AP151" i="2"/>
  <c r="P149" i="2"/>
  <c r="Q157" i="2" s="1"/>
  <c r="M159" i="2" s="1"/>
  <c r="AM54" i="2"/>
  <c r="AM63" i="2" s="1"/>
  <c r="AI54" i="2"/>
  <c r="AI63" i="2" s="1"/>
  <c r="BN45" i="2"/>
  <c r="AP56" i="2"/>
  <c r="Q54" i="2"/>
  <c r="Q63" i="2" s="1"/>
  <c r="AS329" i="2"/>
  <c r="AJ338" i="2"/>
  <c r="AK355" i="2" s="1"/>
  <c r="AA54" i="2"/>
  <c r="AA72" i="2" s="1"/>
  <c r="AP140" i="2"/>
  <c r="AP610" i="2"/>
  <c r="AH149" i="2"/>
  <c r="AH157" i="2" s="1"/>
  <c r="AF159" i="2" s="1"/>
  <c r="AP45" i="2"/>
  <c r="AA338" i="2"/>
  <c r="AA346" i="2" s="1"/>
  <c r="Y348" i="2" s="1"/>
  <c r="AP517" i="2"/>
  <c r="AA54" i="1"/>
  <c r="AA72" i="1" s="1"/>
  <c r="AQ54" i="1"/>
  <c r="AQ72" i="1" s="1"/>
  <c r="Z149" i="1"/>
  <c r="AA166" i="1" s="1"/>
  <c r="S526" i="1"/>
  <c r="R534" i="1" s="1"/>
  <c r="AP149" i="1"/>
  <c r="AQ166" i="1" s="1"/>
  <c r="AH149" i="1"/>
  <c r="AH157" i="1" s="1"/>
  <c r="AF159" i="1" s="1"/>
  <c r="BM338" i="1"/>
  <c r="BM346" i="1" s="1"/>
  <c r="BH348" i="1" s="1"/>
  <c r="BH350" i="1" s="1"/>
  <c r="AJ338" i="1"/>
  <c r="AK355" i="1" s="1"/>
  <c r="AA338" i="1"/>
  <c r="AA346" i="1" s="1"/>
  <c r="Y348" i="1" s="1"/>
  <c r="X350" i="1" s="1"/>
  <c r="M357" i="1" s="1"/>
  <c r="AS338" i="1"/>
  <c r="AS346" i="1" s="1"/>
  <c r="AQ348" i="1" s="1"/>
  <c r="BB338" i="1"/>
  <c r="BC355" i="1" s="1"/>
  <c r="AP355" i="1"/>
  <c r="BH355" i="1"/>
  <c r="AO805" i="1"/>
  <c r="AQ813" i="1" s="1"/>
  <c r="AK815" i="1" s="1"/>
  <c r="Z908" i="1"/>
  <c r="AK908" i="1" s="1"/>
  <c r="M815" i="1"/>
  <c r="AO712" i="1"/>
  <c r="AO729" i="1" s="1"/>
  <c r="AD712" i="1"/>
  <c r="AD720" i="1" s="1"/>
  <c r="Z722" i="1" s="1"/>
  <c r="AD619" i="1"/>
  <c r="AD627" i="1" s="1"/>
  <c r="Z629" i="1" s="1"/>
  <c r="BM526" i="1"/>
  <c r="BM534" i="1" s="1"/>
  <c r="BG536" i="1" s="1"/>
  <c r="BA526" i="1"/>
  <c r="AZ543" i="1" s="1"/>
  <c r="AE526" i="1"/>
  <c r="AD543" i="1" s="1"/>
  <c r="AP526" i="1"/>
  <c r="AO534" i="1" s="1"/>
  <c r="AZ432" i="1" l="1"/>
  <c r="AY450" i="1" s="1"/>
  <c r="AP425" i="1"/>
  <c r="AP434" i="1" s="1"/>
  <c r="AP331" i="1"/>
  <c r="AP340" i="1" s="1"/>
  <c r="AT243" i="1"/>
  <c r="AT252" i="1" s="1"/>
  <c r="AK69" i="3"/>
  <c r="AT223" i="3"/>
  <c r="F218" i="3"/>
  <c r="F229" i="3"/>
  <c r="AU377" i="3"/>
  <c r="BB370" i="3" s="1"/>
  <c r="X235" i="5"/>
  <c r="X237" i="5" s="1"/>
  <c r="Y249" i="5" s="1"/>
  <c r="Z237" i="5"/>
  <c r="AG236" i="5"/>
  <c r="AG237" i="5" s="1"/>
  <c r="AI236" i="5"/>
  <c r="AI237" i="5" s="1"/>
  <c r="W163" i="5"/>
  <c r="V161" i="5"/>
  <c r="M154" i="5" s="1"/>
  <c r="AW150" i="5"/>
  <c r="AW152" i="5" s="1"/>
  <c r="AY152" i="5"/>
  <c r="BF151" i="5"/>
  <c r="BF152" i="5" s="1"/>
  <c r="BH151" i="5"/>
  <c r="BH152" i="5" s="1"/>
  <c r="T152" i="5"/>
  <c r="O159" i="5" s="1"/>
  <c r="T151" i="5"/>
  <c r="Q169" i="5" s="1"/>
  <c r="X150" i="5"/>
  <c r="AE150" i="5" s="1"/>
  <c r="AG151" i="5" s="1"/>
  <c r="AG152" i="5" s="1"/>
  <c r="AN161" i="5" s="1"/>
  <c r="AF154" i="5" s="1"/>
  <c r="BL60" i="5"/>
  <c r="BJ60" i="5"/>
  <c r="BF60" i="5" s="1"/>
  <c r="T63" i="5"/>
  <c r="V63" i="5"/>
  <c r="Z63" i="5" s="1"/>
  <c r="AT62" i="5"/>
  <c r="AR62" i="5"/>
  <c r="AN62" i="5" s="1"/>
  <c r="AP47" i="4"/>
  <c r="AP56" i="4" s="1"/>
  <c r="BF57" i="4"/>
  <c r="BH57" i="4"/>
  <c r="AS54" i="4"/>
  <c r="AP58" i="4"/>
  <c r="AP57" i="4"/>
  <c r="BB54" i="4"/>
  <c r="AZ307" i="3"/>
  <c r="BM305" i="3" s="1"/>
  <c r="AU293" i="3"/>
  <c r="BA285" i="3"/>
  <c r="AJ287" i="3"/>
  <c r="AJ278" i="3"/>
  <c r="BL131" i="3"/>
  <c r="BL153" i="3"/>
  <c r="BG139" i="3"/>
  <c r="BQ146" i="3" s="1"/>
  <c r="AS131" i="3"/>
  <c r="AS153" i="3"/>
  <c r="AO139" i="3"/>
  <c r="AP124" i="3"/>
  <c r="AP133" i="3" s="1"/>
  <c r="AP54" i="3"/>
  <c r="AP76" i="3"/>
  <c r="BO54" i="3"/>
  <c r="BN76" i="3"/>
  <c r="BJ62" i="3"/>
  <c r="BR69" i="3" s="1"/>
  <c r="AD432" i="2"/>
  <c r="AC450" i="2" s="1"/>
  <c r="AT432" i="2"/>
  <c r="W443" i="2"/>
  <c r="W445" i="2" s="1"/>
  <c r="Y452" i="2" s="1"/>
  <c r="X462" i="2"/>
  <c r="P463" i="2" s="1"/>
  <c r="AP338" i="2"/>
  <c r="AW338" i="2" s="1"/>
  <c r="AG252" i="2"/>
  <c r="AP243" i="2"/>
  <c r="AT243" i="2" s="1"/>
  <c r="AT252" i="2" s="1"/>
  <c r="BB234" i="2"/>
  <c r="AI636" i="2"/>
  <c r="AV619" i="2"/>
  <c r="AV636" i="2" s="1"/>
  <c r="AU149" i="2"/>
  <c r="AK166" i="2"/>
  <c r="AK543" i="2"/>
  <c r="AT526" i="2"/>
  <c r="AP526" i="2" s="1"/>
  <c r="AO534" i="2" s="1"/>
  <c r="AD619" i="2"/>
  <c r="AD627" i="2" s="1"/>
  <c r="Z629" i="2" s="1"/>
  <c r="AH629" i="2" s="1"/>
  <c r="AH631" i="2" s="1"/>
  <c r="T159" i="1"/>
  <c r="T161" i="1" s="1"/>
  <c r="Y452" i="1"/>
  <c r="AH452" i="1" s="1"/>
  <c r="AH436" i="1" s="1"/>
  <c r="AJ443" i="1" s="1"/>
  <c r="X462" i="1"/>
  <c r="P463" i="1" s="1"/>
  <c r="BC243" i="1"/>
  <c r="BR254" i="1"/>
  <c r="BH256" i="1"/>
  <c r="W815" i="2"/>
  <c r="W817" i="2" s="1"/>
  <c r="M536" i="2"/>
  <c r="M171" i="2"/>
  <c r="U178" i="2" s="1"/>
  <c r="O179" i="2" s="1"/>
  <c r="T159" i="2"/>
  <c r="T161" i="2" s="1"/>
  <c r="AU54" i="2"/>
  <c r="BC54" i="2" s="1"/>
  <c r="AX45" i="2"/>
  <c r="AQ54" i="2"/>
  <c r="AQ72" i="2" s="1"/>
  <c r="AX140" i="2"/>
  <c r="AP149" i="2"/>
  <c r="AQ166" i="2" s="1"/>
  <c r="AF161" i="2"/>
  <c r="AJ159" i="2"/>
  <c r="AJ161" i="2" s="1"/>
  <c r="X350" i="2"/>
  <c r="AD348" i="2"/>
  <c r="AD350" i="2" s="1"/>
  <c r="BA517" i="2"/>
  <c r="Z724" i="2"/>
  <c r="AH722" i="2"/>
  <c r="AH724" i="2" s="1"/>
  <c r="AK817" i="2"/>
  <c r="AV815" i="2"/>
  <c r="X834" i="2"/>
  <c r="P835" i="2" s="1"/>
  <c r="AO619" i="2"/>
  <c r="AO636" i="2" s="1"/>
  <c r="Z910" i="2"/>
  <c r="AK908" i="2"/>
  <c r="BB329" i="2"/>
  <c r="AD348" i="1"/>
  <c r="AD350" i="1" s="1"/>
  <c r="M536" i="1"/>
  <c r="W536" i="1" s="1"/>
  <c r="W538" i="1" s="1"/>
  <c r="U178" i="1"/>
  <c r="O179" i="1" s="1"/>
  <c r="T179" i="1" s="1"/>
  <c r="AJ159" i="1"/>
  <c r="AJ161" i="1" s="1"/>
  <c r="AF161" i="1"/>
  <c r="AP142" i="1"/>
  <c r="AP151" i="1" s="1"/>
  <c r="AX149" i="1"/>
  <c r="AX157" i="1" s="1"/>
  <c r="AV159" i="1" s="1"/>
  <c r="AV161" i="1" s="1"/>
  <c r="BO149" i="1"/>
  <c r="BO157" i="1" s="1"/>
  <c r="BL159" i="1" s="1"/>
  <c r="BR348" i="1"/>
  <c r="AV348" i="1"/>
  <c r="AV350" i="1" s="1"/>
  <c r="AX357" i="1" s="1"/>
  <c r="AP350" i="1"/>
  <c r="W357" i="1"/>
  <c r="M360" i="1"/>
  <c r="W815" i="1"/>
  <c r="W817" i="1" s="1"/>
  <c r="M827" i="1"/>
  <c r="X834" i="1" s="1"/>
  <c r="AV815" i="1"/>
  <c r="AK817" i="1"/>
  <c r="Z910" i="1"/>
  <c r="Z724" i="1"/>
  <c r="AH722" i="1"/>
  <c r="AH724" i="1" s="1"/>
  <c r="BA619" i="1"/>
  <c r="BB627" i="1" s="1"/>
  <c r="AV629" i="1" s="1"/>
  <c r="AV631" i="1" s="1"/>
  <c r="AH629" i="1"/>
  <c r="AH631" i="1" s="1"/>
  <c r="Z631" i="1"/>
  <c r="AK536" i="1"/>
  <c r="AS536" i="1" s="1"/>
  <c r="AS538" i="1" s="1"/>
  <c r="BR536" i="1"/>
  <c r="BG538" i="1"/>
  <c r="AP236" i="1" l="1"/>
  <c r="AP245" i="1" s="1"/>
  <c r="AY54" i="1"/>
  <c r="AY63" i="1" s="1"/>
  <c r="AW146" i="3"/>
  <c r="BF300" i="3"/>
  <c r="BM294" i="3"/>
  <c r="AJ249" i="5"/>
  <c r="AI246" i="5"/>
  <c r="AC236" i="5"/>
  <c r="AD255" i="5" s="1"/>
  <c r="AC237" i="5"/>
  <c r="AA244" i="5" s="1"/>
  <c r="X246" i="5"/>
  <c r="M239" i="5" s="1"/>
  <c r="V237" i="5"/>
  <c r="O244" i="5" s="1"/>
  <c r="V236" i="5"/>
  <c r="R255" i="5" s="1"/>
  <c r="F252" i="5" s="1"/>
  <c r="Y239" i="5"/>
  <c r="AK236" i="5"/>
  <c r="AP255" i="5" s="1"/>
  <c r="AK237" i="5"/>
  <c r="AL244" i="5" s="1"/>
  <c r="AU246" i="5"/>
  <c r="AJ239" i="5" s="1"/>
  <c r="AE151" i="5"/>
  <c r="AE152" i="5" s="1"/>
  <c r="X152" i="5"/>
  <c r="BJ152" i="5"/>
  <c r="BI159" i="5" s="1"/>
  <c r="BQ161" i="5"/>
  <c r="BG154" i="5" s="1"/>
  <c r="BJ151" i="5"/>
  <c r="BM169" i="5" s="1"/>
  <c r="BB152" i="5"/>
  <c r="AZ159" i="5" s="1"/>
  <c r="BG163" i="5"/>
  <c r="BF161" i="5"/>
  <c r="AX154" i="5" s="1"/>
  <c r="AF163" i="5"/>
  <c r="AE161" i="5"/>
  <c r="W154" i="5" s="1"/>
  <c r="BB151" i="5"/>
  <c r="BB169" i="5" s="1"/>
  <c r="AU152" i="5"/>
  <c r="AQ159" i="5" s="1"/>
  <c r="AX163" i="5"/>
  <c r="AU151" i="5"/>
  <c r="AR169" i="5" s="1"/>
  <c r="AW161" i="5"/>
  <c r="AO154" i="5" s="1"/>
  <c r="AI152" i="5"/>
  <c r="AH159" i="5" s="1"/>
  <c r="AI151" i="5"/>
  <c r="AK169" i="5" s="1"/>
  <c r="BF58" i="4"/>
  <c r="BH59" i="4" s="1"/>
  <c r="BH60" i="4" s="1"/>
  <c r="BQ68" i="4" s="1"/>
  <c r="BG61" i="4" s="1"/>
  <c r="Z64" i="5"/>
  <c r="V64" i="5" s="1"/>
  <c r="AB64" i="5"/>
  <c r="BF61" i="5"/>
  <c r="BJ61" i="5" s="1"/>
  <c r="BD61" i="5"/>
  <c r="AN63" i="5"/>
  <c r="AR63" i="5" s="1"/>
  <c r="AL63" i="5"/>
  <c r="AP59" i="4"/>
  <c r="AP60" i="4" s="1"/>
  <c r="AR60" i="4" s="1"/>
  <c r="AQ66" i="4" s="1"/>
  <c r="AN59" i="4"/>
  <c r="AN60" i="4" s="1"/>
  <c r="AP47" i="3"/>
  <c r="AP56" i="3" s="1"/>
  <c r="BB131" i="3"/>
  <c r="BB153" i="3"/>
  <c r="F152" i="3" s="1"/>
  <c r="AX139" i="3"/>
  <c r="BF146" i="3" s="1"/>
  <c r="AX54" i="3"/>
  <c r="AX76" i="3"/>
  <c r="AT62" i="3"/>
  <c r="BA69" i="3" s="1"/>
  <c r="BF54" i="3"/>
  <c r="BF76" i="3"/>
  <c r="BB62" i="3"/>
  <c r="BI69" i="3" s="1"/>
  <c r="AT450" i="2"/>
  <c r="BE432" i="2"/>
  <c r="AO432" i="2"/>
  <c r="AN441" i="2" s="1"/>
  <c r="Y455" i="2"/>
  <c r="AI462" i="2" s="1"/>
  <c r="V463" i="2"/>
  <c r="R471" i="2"/>
  <c r="AH452" i="2"/>
  <c r="AH436" i="2" s="1"/>
  <c r="AP355" i="2"/>
  <c r="AP261" i="2"/>
  <c r="AY243" i="2"/>
  <c r="BC243" i="2" s="1"/>
  <c r="BC261" i="2" s="1"/>
  <c r="AU72" i="2"/>
  <c r="AT543" i="2"/>
  <c r="BG526" i="2"/>
  <c r="BG543" i="2" s="1"/>
  <c r="Z631" i="2"/>
  <c r="M638" i="2" s="1"/>
  <c r="M641" i="2" s="1"/>
  <c r="AW355" i="2"/>
  <c r="BH338" i="2"/>
  <c r="BH355" i="2" s="1"/>
  <c r="AU166" i="2"/>
  <c r="BA149" i="2"/>
  <c r="AS338" i="2"/>
  <c r="AS346" i="2" s="1"/>
  <c r="AQ348" i="2" s="1"/>
  <c r="AP350" i="2" s="1"/>
  <c r="V463" i="1"/>
  <c r="R471" i="1"/>
  <c r="AS443" i="1"/>
  <c r="AS445" i="1" s="1"/>
  <c r="AU452" i="1" s="1"/>
  <c r="BD452" i="1" s="1"/>
  <c r="BD436" i="1" s="1"/>
  <c r="BF443" i="1" s="1"/>
  <c r="Y455" i="1"/>
  <c r="V168" i="1"/>
  <c r="AD168" i="1" s="1"/>
  <c r="BC261" i="1"/>
  <c r="M548" i="2"/>
  <c r="W536" i="2"/>
  <c r="W538" i="2" s="1"/>
  <c r="BC63" i="2"/>
  <c r="BK54" i="2"/>
  <c r="BK72" i="2" s="1"/>
  <c r="T179" i="2"/>
  <c r="S177" i="2" s="1"/>
  <c r="P188" i="2"/>
  <c r="V835" i="2"/>
  <c r="V833" i="2" s="1"/>
  <c r="Q843" i="2"/>
  <c r="M917" i="2"/>
  <c r="M920" i="2" s="1"/>
  <c r="BA619" i="2"/>
  <c r="BB627" i="2" s="1"/>
  <c r="AV629" i="2" s="1"/>
  <c r="BF45" i="2"/>
  <c r="AY54" i="2"/>
  <c r="AY63" i="2" s="1"/>
  <c r="BA526" i="2"/>
  <c r="AZ543" i="2" s="1"/>
  <c r="AK536" i="2"/>
  <c r="BF140" i="2"/>
  <c r="V168" i="2"/>
  <c r="V171" i="2" s="1"/>
  <c r="M357" i="2"/>
  <c r="M360" i="2" s="1"/>
  <c r="BB338" i="2"/>
  <c r="BC355" i="2" s="1"/>
  <c r="AJ731" i="2"/>
  <c r="Y824" i="2"/>
  <c r="Y827" i="2" s="1"/>
  <c r="M731" i="2"/>
  <c r="M734" i="2" s="1"/>
  <c r="AF357" i="1"/>
  <c r="AO357" i="1" s="1"/>
  <c r="AL168" i="1"/>
  <c r="AT168" i="1" s="1"/>
  <c r="BG54" i="1"/>
  <c r="BO54" i="1"/>
  <c r="BO63" i="1" s="1"/>
  <c r="BL65" i="1" s="1"/>
  <c r="M548" i="1"/>
  <c r="U182" i="1"/>
  <c r="P188" i="1"/>
  <c r="S177" i="1"/>
  <c r="BF149" i="1"/>
  <c r="BG166" i="1" s="1"/>
  <c r="BS159" i="1"/>
  <c r="BL161" i="1"/>
  <c r="AZ159" i="1"/>
  <c r="AZ161" i="1" s="1"/>
  <c r="V171" i="1"/>
  <c r="BG629" i="1"/>
  <c r="BG357" i="1"/>
  <c r="V367" i="1"/>
  <c r="W360" i="1" s="1"/>
  <c r="P835" i="1"/>
  <c r="V835" i="1" s="1"/>
  <c r="V833" i="1" s="1"/>
  <c r="Y824" i="1"/>
  <c r="AJ824" i="1" s="1"/>
  <c r="M917" i="1"/>
  <c r="M920" i="1" s="1"/>
  <c r="AJ731" i="1"/>
  <c r="AV731" i="1" s="1"/>
  <c r="M731" i="1"/>
  <c r="M734" i="1" s="1"/>
  <c r="AJ638" i="1"/>
  <c r="M638" i="1"/>
  <c r="AK538" i="1"/>
  <c r="Y545" i="1" s="1"/>
  <c r="AU545" i="1"/>
  <c r="AA152" i="5" l="1"/>
  <c r="Y159" i="5" s="1"/>
  <c r="AP47" i="1"/>
  <c r="AP56" i="1" s="1"/>
  <c r="F75" i="3"/>
  <c r="F64" i="3"/>
  <c r="F141" i="3"/>
  <c r="F155" i="5"/>
  <c r="F240" i="5"/>
  <c r="AA151" i="5"/>
  <c r="AA169" i="5" s="1"/>
  <c r="F168" i="5" s="1"/>
  <c r="BF59" i="4"/>
  <c r="BF60" i="4" s="1"/>
  <c r="BF68" i="4" s="1"/>
  <c r="AX61" i="4" s="1"/>
  <c r="AR64" i="5"/>
  <c r="AN64" i="5" s="1"/>
  <c r="AT64" i="5"/>
  <c r="BL62" i="5"/>
  <c r="BJ62" i="5"/>
  <c r="BF62" i="5" s="1"/>
  <c r="V65" i="5"/>
  <c r="Z65" i="5" s="1"/>
  <c r="T65" i="5"/>
  <c r="T67" i="5" s="1"/>
  <c r="AO70" i="4"/>
  <c r="AN68" i="4"/>
  <c r="AF61" i="4" s="1"/>
  <c r="AR59" i="4"/>
  <c r="AS76" i="4" s="1"/>
  <c r="AW68" i="4"/>
  <c r="AO61" i="4" s="1"/>
  <c r="X555" i="1"/>
  <c r="BJ59" i="4"/>
  <c r="BM76" i="4" s="1"/>
  <c r="BJ60" i="4"/>
  <c r="BI66" i="4" s="1"/>
  <c r="AK59" i="4"/>
  <c r="AJ76" i="4" s="1"/>
  <c r="AK60" i="4"/>
  <c r="AH66" i="4" s="1"/>
  <c r="AF357" i="2"/>
  <c r="AO357" i="2" s="1"/>
  <c r="BE441" i="2"/>
  <c r="AZ432" i="2"/>
  <c r="AY450" i="2" s="1"/>
  <c r="V461" i="2"/>
  <c r="AJ443" i="2"/>
  <c r="AJ455" i="2" s="1"/>
  <c r="X465" i="2"/>
  <c r="AA463" i="2"/>
  <c r="AD471" i="2" s="1"/>
  <c r="BH243" i="2"/>
  <c r="AY252" i="2"/>
  <c r="BO54" i="2"/>
  <c r="BO63" i="2" s="1"/>
  <c r="BL65" i="2" s="1"/>
  <c r="BL67" i="2" s="1"/>
  <c r="BM338" i="2"/>
  <c r="BM346" i="2" s="1"/>
  <c r="BH348" i="2" s="1"/>
  <c r="BH350" i="2" s="1"/>
  <c r="BA166" i="2"/>
  <c r="BK149" i="2"/>
  <c r="AV348" i="2"/>
  <c r="AV350" i="2" s="1"/>
  <c r="AX149" i="2"/>
  <c r="AX157" i="2" s="1"/>
  <c r="AV159" i="2" s="1"/>
  <c r="AZ159" i="2" s="1"/>
  <c r="AZ161" i="2" s="1"/>
  <c r="BR443" i="1"/>
  <c r="V461" i="1"/>
  <c r="X465" i="1"/>
  <c r="AI462" i="1"/>
  <c r="AA463" i="1" s="1"/>
  <c r="AY263" i="1"/>
  <c r="Y917" i="2"/>
  <c r="Y731" i="2"/>
  <c r="X555" i="2"/>
  <c r="P556" i="2" s="1"/>
  <c r="V556" i="2" s="1"/>
  <c r="AD168" i="2"/>
  <c r="BM526" i="2"/>
  <c r="BM534" i="2" s="1"/>
  <c r="AV731" i="2"/>
  <c r="AK538" i="2"/>
  <c r="AS536" i="2"/>
  <c r="AS538" i="2" s="1"/>
  <c r="X927" i="2"/>
  <c r="P928" i="2" s="1"/>
  <c r="V928" i="2" s="1"/>
  <c r="O368" i="2"/>
  <c r="T368" i="2" s="1"/>
  <c r="AI834" i="2"/>
  <c r="AB835" i="2" s="1"/>
  <c r="AG835" i="2" s="1"/>
  <c r="W357" i="2"/>
  <c r="AJ824" i="2"/>
  <c r="U182" i="2"/>
  <c r="AC178" i="2"/>
  <c r="X179" i="2" s="1"/>
  <c r="BG54" i="2"/>
  <c r="BG72" i="2" s="1"/>
  <c r="X837" i="2"/>
  <c r="X648" i="2"/>
  <c r="P649" i="2" s="1"/>
  <c r="X741" i="2"/>
  <c r="P742" i="2" s="1"/>
  <c r="AV631" i="2"/>
  <c r="BG629" i="2"/>
  <c r="Y638" i="2"/>
  <c r="BF149" i="2"/>
  <c r="BG166" i="2" s="1"/>
  <c r="BG72" i="1"/>
  <c r="BL67" i="1"/>
  <c r="BS65" i="1"/>
  <c r="AC178" i="1"/>
  <c r="X179" i="1" s="1"/>
  <c r="O368" i="1"/>
  <c r="T368" i="1" s="1"/>
  <c r="BB168" i="1"/>
  <c r="AE367" i="1"/>
  <c r="Y368" i="1" s="1"/>
  <c r="Q843" i="1"/>
  <c r="Y827" i="1"/>
  <c r="AI834" i="1" s="1"/>
  <c r="X927" i="1"/>
  <c r="P928" i="1" s="1"/>
  <c r="Y917" i="1"/>
  <c r="X837" i="1"/>
  <c r="Y731" i="1"/>
  <c r="X741" i="1"/>
  <c r="P742" i="1" s="1"/>
  <c r="Y638" i="1"/>
  <c r="M641" i="1"/>
  <c r="AU638" i="1"/>
  <c r="Y548" i="1"/>
  <c r="AI555" i="1" s="1"/>
  <c r="P556" i="1"/>
  <c r="V556" i="1" s="1"/>
  <c r="V554" i="1" s="1"/>
  <c r="AJ545" i="1"/>
  <c r="BF545" i="1"/>
  <c r="BC59" i="4" l="1"/>
  <c r="BB76" i="4" s="1"/>
  <c r="BG70" i="4"/>
  <c r="F76" i="4" s="1"/>
  <c r="BC60" i="4"/>
  <c r="AZ66" i="4" s="1"/>
  <c r="R67" i="5"/>
  <c r="N74" i="5" s="1"/>
  <c r="T76" i="5"/>
  <c r="M69" i="5" s="1"/>
  <c r="U79" i="5"/>
  <c r="R66" i="5"/>
  <c r="P85" i="5" s="1"/>
  <c r="BF63" i="5"/>
  <c r="BJ63" i="5" s="1"/>
  <c r="BD63" i="5"/>
  <c r="AN65" i="5"/>
  <c r="AR65" i="5" s="1"/>
  <c r="AL65" i="5"/>
  <c r="AL67" i="5" s="1"/>
  <c r="AB66" i="5"/>
  <c r="AB67" i="5" s="1"/>
  <c r="Z66" i="5"/>
  <c r="Z67" i="5" s="1"/>
  <c r="V67" i="5"/>
  <c r="R564" i="1"/>
  <c r="F63" i="4"/>
  <c r="BS65" i="2"/>
  <c r="AG463" i="2"/>
  <c r="AI465" i="2" s="1"/>
  <c r="AT462" i="2"/>
  <c r="AS443" i="2"/>
  <c r="AS445" i="2" s="1"/>
  <c r="BH261" i="2"/>
  <c r="BM243" i="2"/>
  <c r="BM252" i="2" s="1"/>
  <c r="BH254" i="2" s="1"/>
  <c r="AV161" i="2"/>
  <c r="AL168" i="2" s="1"/>
  <c r="AX357" i="2"/>
  <c r="BG357" i="2" s="1"/>
  <c r="BR348" i="2"/>
  <c r="BK166" i="2"/>
  <c r="BO149" i="2"/>
  <c r="BO157" i="2" s="1"/>
  <c r="BL159" i="2" s="1"/>
  <c r="R564" i="2"/>
  <c r="AG463" i="1"/>
  <c r="AI465" i="1" s="1"/>
  <c r="AD471" i="1"/>
  <c r="AJ455" i="1"/>
  <c r="AT462" i="1" s="1"/>
  <c r="AM463" i="1" s="1"/>
  <c r="AR463" i="1" s="1"/>
  <c r="AR461" i="1" s="1"/>
  <c r="BG263" i="1"/>
  <c r="AY247" i="1"/>
  <c r="AP254" i="1" s="1"/>
  <c r="Y920" i="2"/>
  <c r="AJ927" i="2" s="1"/>
  <c r="AB928" i="2" s="1"/>
  <c r="AJ827" i="2"/>
  <c r="AU834" i="2" s="1"/>
  <c r="AM835" i="2" s="1"/>
  <c r="Y734" i="2"/>
  <c r="AI741" i="2" s="1"/>
  <c r="X558" i="2"/>
  <c r="V554" i="2"/>
  <c r="W360" i="2"/>
  <c r="AE367" i="2" s="1"/>
  <c r="Y368" i="2" s="1"/>
  <c r="AA377" i="2" s="1"/>
  <c r="AD171" i="2"/>
  <c r="AK178" i="2" s="1"/>
  <c r="V649" i="2"/>
  <c r="Q657" i="2"/>
  <c r="V742" i="2"/>
  <c r="Q750" i="2"/>
  <c r="AB179" i="2"/>
  <c r="AC182" i="2" s="1"/>
  <c r="BG536" i="2"/>
  <c r="Z188" i="2"/>
  <c r="BD74" i="2"/>
  <c r="BD58" i="2" s="1"/>
  <c r="AJ638" i="2"/>
  <c r="Y641" i="2"/>
  <c r="V371" i="2"/>
  <c r="Q936" i="2"/>
  <c r="AD843" i="2"/>
  <c r="Y545" i="2"/>
  <c r="Y548" i="2" s="1"/>
  <c r="AI555" i="2" s="1"/>
  <c r="AI837" i="2"/>
  <c r="Q377" i="2"/>
  <c r="X930" i="2"/>
  <c r="BD74" i="1"/>
  <c r="BD58" i="1" s="1"/>
  <c r="V371" i="1"/>
  <c r="AB179" i="1"/>
  <c r="AC182" i="1" s="1"/>
  <c r="Z188" i="1"/>
  <c r="AD171" i="1"/>
  <c r="Q377" i="1"/>
  <c r="BJ168" i="1"/>
  <c r="AC368" i="1"/>
  <c r="AE371" i="1" s="1"/>
  <c r="AA377" i="1"/>
  <c r="Y361" i="1"/>
  <c r="AF360" i="1"/>
  <c r="Y734" i="1"/>
  <c r="AI741" i="1" s="1"/>
  <c r="Y920" i="1"/>
  <c r="V928" i="1"/>
  <c r="X930" i="1" s="1"/>
  <c r="Q936" i="1"/>
  <c r="AJ827" i="1"/>
  <c r="AB835" i="1"/>
  <c r="V742" i="1"/>
  <c r="X744" i="1" s="1"/>
  <c r="Q750" i="1"/>
  <c r="X648" i="1"/>
  <c r="P649" i="1" s="1"/>
  <c r="AJ548" i="1"/>
  <c r="X558" i="1"/>
  <c r="AU455" i="1" l="1"/>
  <c r="BE462" i="1" s="1"/>
  <c r="BF455" i="1" s="1"/>
  <c r="BQ462" i="1" s="1"/>
  <c r="AO471" i="1"/>
  <c r="X66" i="5"/>
  <c r="W85" i="5" s="1"/>
  <c r="AT66" i="5"/>
  <c r="AT67" i="5" s="1"/>
  <c r="AR66" i="5"/>
  <c r="AR67" i="5" s="1"/>
  <c r="AJ66" i="5"/>
  <c r="AI85" i="5" s="1"/>
  <c r="AM79" i="5"/>
  <c r="AJ67" i="5"/>
  <c r="AH74" i="5" s="1"/>
  <c r="AL76" i="5"/>
  <c r="AG69" i="5" s="1"/>
  <c r="BJ64" i="5"/>
  <c r="BF64" i="5" s="1"/>
  <c r="BL64" i="5"/>
  <c r="AA79" i="5"/>
  <c r="X67" i="5"/>
  <c r="V74" i="5" s="1"/>
  <c r="Z76" i="5"/>
  <c r="U69" i="5" s="1"/>
  <c r="AF76" i="5"/>
  <c r="AA69" i="5" s="1"/>
  <c r="AD66" i="5"/>
  <c r="AC85" i="5" s="1"/>
  <c r="AD67" i="5"/>
  <c r="AB74" i="5" s="1"/>
  <c r="AN67" i="5"/>
  <c r="AP66" i="5" s="1"/>
  <c r="AO85" i="5" s="1"/>
  <c r="AG461" i="1"/>
  <c r="AT465" i="1"/>
  <c r="AU452" i="2"/>
  <c r="AU455" i="2" s="1"/>
  <c r="AM463" i="2"/>
  <c r="AG461" i="2"/>
  <c r="BR254" i="2"/>
  <c r="BH256" i="2"/>
  <c r="AY263" i="2" s="1"/>
  <c r="AY247" i="2" s="1"/>
  <c r="BL161" i="2"/>
  <c r="BB168" i="2" s="1"/>
  <c r="BJ168" i="2" s="1"/>
  <c r="BS159" i="2"/>
  <c r="G831" i="2"/>
  <c r="AX254" i="1"/>
  <c r="AP256" i="1"/>
  <c r="AG263" i="1" s="1"/>
  <c r="AR835" i="2"/>
  <c r="AL828" i="2"/>
  <c r="AO843" i="2"/>
  <c r="G841" i="2" s="1"/>
  <c r="AV65" i="1"/>
  <c r="AV67" i="1" s="1"/>
  <c r="BJ74" i="1"/>
  <c r="AL171" i="2"/>
  <c r="AS178" i="2" s="1"/>
  <c r="AN179" i="2" s="1"/>
  <c r="AR179" i="2" s="1"/>
  <c r="BJ74" i="2"/>
  <c r="AG928" i="2"/>
  <c r="AA921" i="2"/>
  <c r="AD936" i="2"/>
  <c r="G934" i="2" s="1"/>
  <c r="AI648" i="2"/>
  <c r="AB649" i="2" s="1"/>
  <c r="AA556" i="2"/>
  <c r="AJ734" i="2"/>
  <c r="X744" i="2"/>
  <c r="AC368" i="2"/>
  <c r="AB742" i="2"/>
  <c r="AF360" i="2"/>
  <c r="G924" i="2"/>
  <c r="X651" i="2"/>
  <c r="AF179" i="2"/>
  <c r="AH188" i="2" s="1"/>
  <c r="Y361" i="2"/>
  <c r="AV65" i="2"/>
  <c r="AV67" i="2" s="1"/>
  <c r="BR536" i="2"/>
  <c r="BG538" i="2"/>
  <c r="AT168" i="2"/>
  <c r="AJ545" i="2"/>
  <c r="AU638" i="2"/>
  <c r="AK178" i="1"/>
  <c r="AF179" i="1" s="1"/>
  <c r="AC366" i="1"/>
  <c r="AN367" i="1"/>
  <c r="AO360" i="1" s="1"/>
  <c r="AU834" i="1"/>
  <c r="AM835" i="1" s="1"/>
  <c r="AJ927" i="1"/>
  <c r="G924" i="1" s="1"/>
  <c r="AG835" i="1"/>
  <c r="AD843" i="1"/>
  <c r="AJ734" i="1"/>
  <c r="AB742" i="1"/>
  <c r="V649" i="1"/>
  <c r="X651" i="1" s="1"/>
  <c r="Q657" i="1"/>
  <c r="Y641" i="1"/>
  <c r="AA556" i="1"/>
  <c r="AT555" i="1"/>
  <c r="AX463" i="1" l="1"/>
  <c r="AZ471" i="1" s="1"/>
  <c r="BD65" i="5"/>
  <c r="BD67" i="5" s="1"/>
  <c r="BF65" i="5"/>
  <c r="BJ65" i="5" s="1"/>
  <c r="AS79" i="5"/>
  <c r="AR76" i="5"/>
  <c r="AM69" i="5" s="1"/>
  <c r="AP67" i="5"/>
  <c r="AN74" i="5" s="1"/>
  <c r="AV66" i="5"/>
  <c r="AU85" i="5" s="1"/>
  <c r="AX76" i="5"/>
  <c r="AS69" i="5" s="1"/>
  <c r="AV67" i="5"/>
  <c r="AT74" i="5" s="1"/>
  <c r="BE462" i="2"/>
  <c r="AR463" i="2"/>
  <c r="AO471" i="2"/>
  <c r="BD452" i="2"/>
  <c r="BD436" i="2" s="1"/>
  <c r="AP254" i="2"/>
  <c r="AP256" i="2" s="1"/>
  <c r="AG263" i="2" s="1"/>
  <c r="AG247" i="2" s="1"/>
  <c r="AX254" i="2"/>
  <c r="BG263" i="2"/>
  <c r="X254" i="2"/>
  <c r="X256" i="2" s="1"/>
  <c r="AD564" i="1"/>
  <c r="AO263" i="1"/>
  <c r="AG247" i="1"/>
  <c r="X254" i="1" s="1"/>
  <c r="AN74" i="1"/>
  <c r="AN58" i="1" s="1"/>
  <c r="BB65" i="1"/>
  <c r="AT171" i="2"/>
  <c r="BA178" i="2" s="1"/>
  <c r="AV179" i="2" s="1"/>
  <c r="AG556" i="2"/>
  <c r="AI558" i="2" s="1"/>
  <c r="AD564" i="2"/>
  <c r="AG649" i="2"/>
  <c r="AD657" i="2"/>
  <c r="AA642" i="2"/>
  <c r="AU545" i="2"/>
  <c r="BF545" i="2" s="1"/>
  <c r="AN367" i="2"/>
  <c r="AO360" i="2" s="1"/>
  <c r="BB65" i="2"/>
  <c r="AC366" i="2"/>
  <c r="AN74" i="2"/>
  <c r="AN58" i="2" s="1"/>
  <c r="AU741" i="2"/>
  <c r="AM742" i="2" s="1"/>
  <c r="AR742" i="2" s="1"/>
  <c r="AJ548" i="2"/>
  <c r="AJ641" i="2"/>
  <c r="AJ179" i="2"/>
  <c r="AF172" i="2"/>
  <c r="AG742" i="2"/>
  <c r="AG740" i="2" s="1"/>
  <c r="AD750" i="2"/>
  <c r="AA735" i="2"/>
  <c r="AE371" i="2"/>
  <c r="AF172" i="1"/>
  <c r="AH188" i="1"/>
  <c r="AJ179" i="1"/>
  <c r="AI177" i="1" s="1"/>
  <c r="AL171" i="1"/>
  <c r="AH368" i="1"/>
  <c r="AJ377" i="1" s="1"/>
  <c r="AW367" i="1"/>
  <c r="AQ368" i="1" s="1"/>
  <c r="AV368" i="1" s="1"/>
  <c r="AB928" i="1"/>
  <c r="AG928" i="1" s="1"/>
  <c r="AR835" i="1"/>
  <c r="AL828" i="1"/>
  <c r="G831" i="1"/>
  <c r="AO843" i="1"/>
  <c r="AI837" i="1"/>
  <c r="AU741" i="1"/>
  <c r="G738" i="1" s="1"/>
  <c r="AG742" i="1"/>
  <c r="AD750" i="1"/>
  <c r="AA735" i="1"/>
  <c r="AI648" i="1"/>
  <c r="AG556" i="1"/>
  <c r="AI558" i="1" s="1"/>
  <c r="AU548" i="1"/>
  <c r="BE555" i="1" s="1"/>
  <c r="AM556" i="1"/>
  <c r="BC463" i="1" l="1"/>
  <c r="BE465" i="1" s="1"/>
  <c r="BF67" i="5"/>
  <c r="BJ66" i="5"/>
  <c r="BJ67" i="5" s="1"/>
  <c r="BL66" i="5"/>
  <c r="BL67" i="5" s="1"/>
  <c r="BD76" i="5"/>
  <c r="AY69" i="5" s="1"/>
  <c r="BE79" i="5"/>
  <c r="BB66" i="5"/>
  <c r="BA85" i="5" s="1"/>
  <c r="BB67" i="5"/>
  <c r="AZ74" i="5" s="1"/>
  <c r="AO263" i="2"/>
  <c r="BF443" i="2"/>
  <c r="BF455" i="2" s="1"/>
  <c r="AR461" i="2"/>
  <c r="AT465" i="2"/>
  <c r="AX463" i="2"/>
  <c r="BC463" i="2" s="1"/>
  <c r="BC461" i="2" s="1"/>
  <c r="AI744" i="2"/>
  <c r="AF254" i="2"/>
  <c r="M263" i="2"/>
  <c r="M266" i="2" s="1"/>
  <c r="G738" i="2"/>
  <c r="AO564" i="1"/>
  <c r="G459" i="1"/>
  <c r="AK182" i="1"/>
  <c r="AF254" i="1"/>
  <c r="X256" i="1"/>
  <c r="AT74" i="1"/>
  <c r="AF65" i="1"/>
  <c r="AF67" i="1" s="1"/>
  <c r="AX188" i="2"/>
  <c r="AT74" i="2"/>
  <c r="AZ179" i="2"/>
  <c r="AV172" i="2"/>
  <c r="AF65" i="2"/>
  <c r="AF67" i="2" s="1"/>
  <c r="AI651" i="2"/>
  <c r="AT648" i="2"/>
  <c r="AU641" i="2" s="1"/>
  <c r="AI177" i="2"/>
  <c r="AK182" i="2"/>
  <c r="AO750" i="2"/>
  <c r="AT555" i="2"/>
  <c r="AW367" i="2"/>
  <c r="AQ368" i="2" s="1"/>
  <c r="AV368" i="2" s="1"/>
  <c r="AP188" i="2"/>
  <c r="AG647" i="2"/>
  <c r="BB171" i="2"/>
  <c r="AS182" i="2"/>
  <c r="AH368" i="2"/>
  <c r="AS178" i="1"/>
  <c r="AT171" i="1" s="1"/>
  <c r="AM368" i="1"/>
  <c r="AN371" i="1" s="1"/>
  <c r="AQ361" i="1"/>
  <c r="AX360" i="1"/>
  <c r="AU366" i="1"/>
  <c r="AD936" i="1"/>
  <c r="G934" i="1" s="1"/>
  <c r="AA921" i="1"/>
  <c r="G841" i="1"/>
  <c r="AG740" i="1"/>
  <c r="AI744" i="1"/>
  <c r="AM742" i="1"/>
  <c r="AJ641" i="1"/>
  <c r="AB649" i="1"/>
  <c r="BF548" i="1"/>
  <c r="BQ555" i="1" s="1"/>
  <c r="G552" i="1" s="1"/>
  <c r="AR556" i="1"/>
  <c r="AR554" i="1" s="1"/>
  <c r="AL549" i="1"/>
  <c r="BC461" i="1" l="1"/>
  <c r="BR76" i="5"/>
  <c r="BK69" i="5" s="1"/>
  <c r="BN66" i="5"/>
  <c r="BO85" i="5" s="1"/>
  <c r="BN67" i="5"/>
  <c r="BL74" i="5" s="1"/>
  <c r="BK79" i="5"/>
  <c r="BH67" i="5"/>
  <c r="BF74" i="5" s="1"/>
  <c r="BJ76" i="5"/>
  <c r="BE69" i="5" s="1"/>
  <c r="F72" i="5" s="1"/>
  <c r="BH66" i="5"/>
  <c r="BG85" i="5" s="1"/>
  <c r="AT558" i="1"/>
  <c r="BE465" i="2"/>
  <c r="AZ471" i="2"/>
  <c r="BR443" i="2"/>
  <c r="BQ462" i="2"/>
  <c r="BI463" i="2" s="1"/>
  <c r="G459" i="2"/>
  <c r="G748" i="2"/>
  <c r="V273" i="2"/>
  <c r="O274" i="2" s="1"/>
  <c r="T274" i="2" s="1"/>
  <c r="W263" i="2"/>
  <c r="BI463" i="1"/>
  <c r="BL471" i="1" s="1"/>
  <c r="M263" i="1"/>
  <c r="M266" i="1" s="1"/>
  <c r="X74" i="1"/>
  <c r="X58" i="1" s="1"/>
  <c r="AL65" i="1"/>
  <c r="BF648" i="2"/>
  <c r="AX649" i="2" s="1"/>
  <c r="AM649" i="2"/>
  <c r="AY177" i="2"/>
  <c r="AL65" i="2"/>
  <c r="AM368" i="2"/>
  <c r="AJ377" i="2"/>
  <c r="X74" i="2"/>
  <c r="X58" i="2" s="1"/>
  <c r="BA182" i="2"/>
  <c r="BI178" i="2"/>
  <c r="BJ171" i="2" s="1"/>
  <c r="AQ361" i="2"/>
  <c r="AM556" i="2"/>
  <c r="AU548" i="2"/>
  <c r="BE555" i="2" s="1"/>
  <c r="AU366" i="2"/>
  <c r="AX360" i="2"/>
  <c r="AN179" i="1"/>
  <c r="AP188" i="1" s="1"/>
  <c r="BA178" i="1"/>
  <c r="AW371" i="1"/>
  <c r="AS377" i="1"/>
  <c r="BF367" i="1"/>
  <c r="BG360" i="1" s="1"/>
  <c r="AR742" i="1"/>
  <c r="AO750" i="1"/>
  <c r="G748" i="1" s="1"/>
  <c r="AG649" i="1"/>
  <c r="AG647" i="1" s="1"/>
  <c r="AA642" i="1"/>
  <c r="AD657" i="1"/>
  <c r="AT648" i="1"/>
  <c r="AU641" i="1" s="1"/>
  <c r="AX556" i="1"/>
  <c r="BI556" i="1"/>
  <c r="BO556" i="1" s="1"/>
  <c r="F82" i="5" l="1"/>
  <c r="BO463" i="2"/>
  <c r="BL471" i="2"/>
  <c r="G469" i="2" s="1"/>
  <c r="W266" i="2"/>
  <c r="AE273" i="2" s="1"/>
  <c r="AF266" i="2" s="1"/>
  <c r="V277" i="2"/>
  <c r="Q283" i="2"/>
  <c r="AO564" i="2"/>
  <c r="BC556" i="1"/>
  <c r="BL564" i="1" s="1"/>
  <c r="AZ564" i="1"/>
  <c r="BO463" i="1"/>
  <c r="W263" i="1"/>
  <c r="V273" i="1"/>
  <c r="O274" i="1" s="1"/>
  <c r="T274" i="1" s="1"/>
  <c r="AV179" i="1"/>
  <c r="AZ179" i="1" s="1"/>
  <c r="AY177" i="1" s="1"/>
  <c r="M65" i="1"/>
  <c r="M77" i="1" s="1"/>
  <c r="AD74" i="1"/>
  <c r="BD649" i="2"/>
  <c r="AX642" i="2"/>
  <c r="AR556" i="2"/>
  <c r="AR554" i="2" s="1"/>
  <c r="AL549" i="2"/>
  <c r="AS377" i="2"/>
  <c r="M65" i="2"/>
  <c r="M77" i="2" s="1"/>
  <c r="AN371" i="2"/>
  <c r="AR649" i="2"/>
  <c r="BA657" i="2" s="1"/>
  <c r="AO657" i="2"/>
  <c r="BF367" i="2"/>
  <c r="BG360" i="2" s="1"/>
  <c r="AW371" i="2"/>
  <c r="BR178" i="2"/>
  <c r="BL179" i="2" s="1"/>
  <c r="G645" i="2"/>
  <c r="BD179" i="2"/>
  <c r="AD74" i="2"/>
  <c r="AR179" i="1"/>
  <c r="AS182" i="1" s="1"/>
  <c r="BB171" i="1"/>
  <c r="AZ368" i="1"/>
  <c r="AI651" i="1"/>
  <c r="BQ367" i="1"/>
  <c r="G364" i="1" s="1"/>
  <c r="BF648" i="1"/>
  <c r="AX649" i="1" s="1"/>
  <c r="BD649" i="1" s="1"/>
  <c r="AM649" i="1"/>
  <c r="BI549" i="1"/>
  <c r="Y274" i="2" l="1"/>
  <c r="AN273" i="2"/>
  <c r="AO266" i="2" s="1"/>
  <c r="AT651" i="2"/>
  <c r="G655" i="2" s="1"/>
  <c r="AT558" i="2"/>
  <c r="BE558" i="1"/>
  <c r="G562" i="1" s="1"/>
  <c r="AV172" i="1"/>
  <c r="W266" i="1"/>
  <c r="V277" i="1"/>
  <c r="Q283" i="1"/>
  <c r="W65" i="1"/>
  <c r="U84" i="1"/>
  <c r="O85" i="1" s="1"/>
  <c r="G175" i="2"/>
  <c r="BP179" i="2"/>
  <c r="BL172" i="2"/>
  <c r="U84" i="2"/>
  <c r="O85" i="2" s="1"/>
  <c r="T85" i="2" s="1"/>
  <c r="BF548" i="2"/>
  <c r="BH179" i="2"/>
  <c r="BI182" i="2" s="1"/>
  <c r="BF188" i="2"/>
  <c r="BQ367" i="2"/>
  <c r="G364" i="2" s="1"/>
  <c r="W65" i="2"/>
  <c r="AX556" i="2"/>
  <c r="AZ368" i="2"/>
  <c r="AX188" i="1"/>
  <c r="BA182" i="1"/>
  <c r="BI178" i="1"/>
  <c r="BJ171" i="1" s="1"/>
  <c r="BI368" i="1"/>
  <c r="BO368" i="1" s="1"/>
  <c r="BE368" i="1"/>
  <c r="BF371" i="1" s="1"/>
  <c r="BB377" i="1"/>
  <c r="G645" i="1"/>
  <c r="AR649" i="1"/>
  <c r="BA657" i="1" s="1"/>
  <c r="AO657" i="1"/>
  <c r="AX642" i="1"/>
  <c r="AW273" i="2" l="1"/>
  <c r="AX266" i="2" s="1"/>
  <c r="AH274" i="2"/>
  <c r="AC274" i="2"/>
  <c r="Y267" i="2"/>
  <c r="AA283" i="2"/>
  <c r="AZ564" i="2"/>
  <c r="G469" i="1"/>
  <c r="AE273" i="1"/>
  <c r="P94" i="1"/>
  <c r="T85" i="1"/>
  <c r="U88" i="1" s="1"/>
  <c r="V77" i="1"/>
  <c r="BE368" i="2"/>
  <c r="BF371" i="2" s="1"/>
  <c r="BB377" i="2"/>
  <c r="BO188" i="2"/>
  <c r="G186" i="2" s="1"/>
  <c r="U88" i="2"/>
  <c r="BC556" i="2"/>
  <c r="V77" i="2"/>
  <c r="BQ555" i="2"/>
  <c r="BI556" i="2" s="1"/>
  <c r="G552" i="2"/>
  <c r="BI368" i="2"/>
  <c r="P94" i="2"/>
  <c r="BI361" i="1"/>
  <c r="BD179" i="1"/>
  <c r="BR178" i="1"/>
  <c r="BM377" i="1"/>
  <c r="G375" i="1" s="1"/>
  <c r="AT651" i="1"/>
  <c r="G655" i="1" s="1"/>
  <c r="AJ283" i="2" l="1"/>
  <c r="AM274" i="2"/>
  <c r="AH267" i="2"/>
  <c r="AE277" i="2"/>
  <c r="BF273" i="2"/>
  <c r="BG266" i="2" s="1"/>
  <c r="AQ274" i="2"/>
  <c r="BL564" i="2"/>
  <c r="BE558" i="2"/>
  <c r="Y274" i="1"/>
  <c r="AF266" i="1"/>
  <c r="BO556" i="2"/>
  <c r="BI549" i="2"/>
  <c r="BL179" i="1"/>
  <c r="BP179" i="1" s="1"/>
  <c r="G175" i="1"/>
  <c r="AC84" i="1"/>
  <c r="AD77" i="1" s="1"/>
  <c r="AC84" i="2"/>
  <c r="AD77" i="2" s="1"/>
  <c r="BO368" i="2"/>
  <c r="BI361" i="2"/>
  <c r="BM377" i="2"/>
  <c r="G375" i="2" s="1"/>
  <c r="BH179" i="1"/>
  <c r="BF188" i="1"/>
  <c r="X85" i="1" l="1"/>
  <c r="Z94" i="1" s="1"/>
  <c r="BQ273" i="2"/>
  <c r="BI274" i="2" s="1"/>
  <c r="BO274" i="2" s="1"/>
  <c r="AS283" i="2"/>
  <c r="AN277" i="2"/>
  <c r="AV274" i="2"/>
  <c r="AQ267" i="2"/>
  <c r="G270" i="2"/>
  <c r="AZ274" i="2"/>
  <c r="AC274" i="1"/>
  <c r="AE277" i="1" s="1"/>
  <c r="Y267" i="1"/>
  <c r="AA283" i="1"/>
  <c r="AN273" i="1"/>
  <c r="G562" i="2"/>
  <c r="BO188" i="1"/>
  <c r="BL172" i="1"/>
  <c r="AK84" i="1"/>
  <c r="AL77" i="1" s="1"/>
  <c r="AK84" i="2"/>
  <c r="AL77" i="2" s="1"/>
  <c r="X85" i="2"/>
  <c r="BI182" i="1"/>
  <c r="AB85" i="1" l="1"/>
  <c r="AC88" i="1" s="1"/>
  <c r="X78" i="1"/>
  <c r="BI267" i="2"/>
  <c r="AW277" i="2"/>
  <c r="BB283" i="2"/>
  <c r="BE274" i="2"/>
  <c r="BF277" i="2" s="1"/>
  <c r="AZ267" i="2"/>
  <c r="AH274" i="1"/>
  <c r="AO266" i="1"/>
  <c r="AF85" i="1"/>
  <c r="AJ85" i="1" s="1"/>
  <c r="G186" i="1"/>
  <c r="AS84" i="1"/>
  <c r="AT77" i="1" s="1"/>
  <c r="AF85" i="2"/>
  <c r="AJ85" i="2" s="1"/>
  <c r="AB85" i="2"/>
  <c r="Z94" i="2"/>
  <c r="X78" i="2"/>
  <c r="AS84" i="2"/>
  <c r="AT77" i="2" s="1"/>
  <c r="AK88" i="1" l="1"/>
  <c r="AH94" i="1"/>
  <c r="BM283" i="2"/>
  <c r="G281" i="2" s="1"/>
  <c r="AW273" i="1"/>
  <c r="AM274" i="1"/>
  <c r="AN277" i="1" s="1"/>
  <c r="AH267" i="1"/>
  <c r="AJ283" i="1"/>
  <c r="AF78" i="1"/>
  <c r="BA84" i="1"/>
  <c r="BB77" i="1" s="1"/>
  <c r="AN85" i="1"/>
  <c r="AK88" i="2"/>
  <c r="AC88" i="2"/>
  <c r="AF78" i="2"/>
  <c r="AH94" i="2"/>
  <c r="BA84" i="2"/>
  <c r="BB77" i="2" s="1"/>
  <c r="AN85" i="2"/>
  <c r="AQ274" i="1" l="1"/>
  <c r="AX266" i="1"/>
  <c r="AV85" i="1"/>
  <c r="AZ85" i="1" s="1"/>
  <c r="AR85" i="1"/>
  <c r="AP94" i="1"/>
  <c r="AN78" i="1"/>
  <c r="BI84" i="1"/>
  <c r="AR85" i="2"/>
  <c r="AS88" i="2" s="1"/>
  <c r="AN78" i="2"/>
  <c r="AP94" i="2"/>
  <c r="BI84" i="2"/>
  <c r="AV85" i="2"/>
  <c r="BF273" i="1" l="1"/>
  <c r="BG266" i="1" s="1"/>
  <c r="AV274" i="1"/>
  <c r="AW277" i="1" s="1"/>
  <c r="AQ267" i="1"/>
  <c r="AS283" i="1"/>
  <c r="AV78" i="1"/>
  <c r="AX94" i="1"/>
  <c r="BA88" i="1"/>
  <c r="BJ77" i="1"/>
  <c r="BD85" i="1"/>
  <c r="AS88" i="1"/>
  <c r="BJ77" i="2"/>
  <c r="BR84" i="2" s="1"/>
  <c r="BL85" i="2" s="1"/>
  <c r="AZ85" i="2"/>
  <c r="BA88" i="2" s="1"/>
  <c r="AV78" i="2"/>
  <c r="AX94" i="2"/>
  <c r="BD85" i="2"/>
  <c r="AZ274" i="1" l="1"/>
  <c r="BE274" i="1" s="1"/>
  <c r="BQ273" i="1"/>
  <c r="G270" i="1" s="1"/>
  <c r="BH85" i="1"/>
  <c r="BD78" i="1"/>
  <c r="BF94" i="1"/>
  <c r="BR84" i="1"/>
  <c r="G81" i="2"/>
  <c r="BP85" i="2"/>
  <c r="BL78" i="2"/>
  <c r="BH85" i="2"/>
  <c r="BD78" i="2"/>
  <c r="BO94" i="2"/>
  <c r="BF94" i="2"/>
  <c r="BI88" i="2"/>
  <c r="BB283" i="1" l="1"/>
  <c r="AZ267" i="1"/>
  <c r="G92" i="2"/>
  <c r="BF277" i="1"/>
  <c r="BI274" i="1"/>
  <c r="BM283" i="1" s="1"/>
  <c r="BL85" i="1"/>
  <c r="BO94" i="1" s="1"/>
  <c r="G81" i="1"/>
  <c r="BI88" i="1"/>
  <c r="G281" i="1" l="1"/>
  <c r="BO274" i="1"/>
  <c r="BI267" i="1"/>
  <c r="BP85" i="1"/>
  <c r="BL78" i="1"/>
  <c r="G92" i="1"/>
</calcChain>
</file>

<file path=xl/sharedStrings.xml><?xml version="1.0" encoding="utf-8"?>
<sst xmlns="http://schemas.openxmlformats.org/spreadsheetml/2006/main" count="2378" uniqueCount="59">
  <si>
    <t>m</t>
  </si>
  <si>
    <t>KN / m</t>
  </si>
  <si>
    <t>KN</t>
  </si>
  <si>
    <t>+</t>
  </si>
  <si>
    <t>-</t>
  </si>
  <si>
    <t>kesme kuvveti diyagramı (KN)</t>
  </si>
  <si>
    <t>moment diyagramı (KNm)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</si>
  <si>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</si>
  <si>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 xml:space="preserve">5 AÇIKLIKLI AŞIK GERBER KİRİŞİ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</si>
  <si>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Mmax =</t>
  </si>
  <si>
    <t>KNm</t>
  </si>
  <si>
    <t>Vmax =</t>
  </si>
  <si>
    <t>çatı planı</t>
  </si>
  <si>
    <t>aşık kirişi</t>
  </si>
  <si>
    <t>L=</t>
  </si>
  <si>
    <r>
      <rPr>
        <b/>
        <sz val="12"/>
        <color theme="7" tint="-0.499984740745262"/>
        <rFont val="Arial"/>
        <family val="2"/>
        <charset val="162"/>
      </rPr>
      <t xml:space="preserve">7 AÇIKLIKLI AŞIK GERBER KİRİŞİ HESABI ( Ekonomik kiriş = açıklık ve mesnet momentleri  M = q * L² /16 'ya eşit 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</si>
  <si>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6 AÇIKLIKLI AŞIK GERBER KİRİŞİ HESABI ( Ekonomik kiriş = açıklık ve mesnet momentleri  M = q * L² /16 'ya eşit 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</si>
  <si>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5 AÇIKLIKLI AŞIK GERBER KİRİŞİ HESABI ( Ekonomik kiriş = açıklık ve mesnet momentleri  M = q * L² /16 'ya eşit 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</si>
  <si>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4 AÇIKLIKLI AŞIK GERBER KİRİŞİ HESABI ( Ekonomik kiriş = açıklık ve mesnet momentleri  M = q * L² /16 'ya eşit 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</si>
  <si>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3 AÇIKLIKLI AŞIK GERBER KİRİŞİ HESABI ( Ekonomik kiriş = açıklık ve mesnet momentleri  M = q * L² /16 'ya eşit 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</si>
  <si>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2 AÇIKLIKLI AŞIK GERBER KİRİŞİ HESABI ( Ekonomik kiriş = açıklık ve mesnet momentleri eşit 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</si>
  <si>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Not : Ekonomik kiriş elde etmek için tüm mesnet ve açıklık momentlerinin eşit olacak şekilde çıkması için mafsal mesafeleri farklı ; ilk ve son açıklık değerini aynı almak gerekir.</t>
  </si>
  <si>
    <t>Not : Ekonomik kiriş elde etmek için tüm mesnet ve açıklık momentlerinin M = q * L² / 16 eşit olacak şekilde çıkması için mafsal mesafeleri ve ilk ve son açıklık değerini orta açıklıktan farklı almak gerekir.</t>
  </si>
  <si>
    <t>M=</t>
  </si>
  <si>
    <t>*</t>
  </si>
  <si>
    <t>²/</t>
  </si>
  <si>
    <t>=</t>
  </si>
  <si>
    <t xml:space="preserve">M= q * L² / 16 </t>
  </si>
  <si>
    <t>tipik mafsal birleşimi</t>
  </si>
  <si>
    <r>
      <rPr>
        <b/>
        <sz val="12"/>
        <color theme="7" tint="-0.499984740745262"/>
        <rFont val="Arial"/>
        <family val="2"/>
        <charset val="162"/>
      </rPr>
      <t xml:space="preserve">7 AÇIKLIKLI AŞIK GERBER KİRİŞİ HESABI (ilk ve son açıklık değişken)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</si>
  <si>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6 AÇIKLIKLI AŞIK GERBER KİRİŞİ HESABI (ilk ve son açıklık değişken)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</si>
  <si>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5 AÇIKLIKLI AŞIK GERBER KİRİŞİ HESABI (ilk ve son açıklık değişken)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</si>
  <si>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4 AÇIKLIKLI AŞIK GERBER KİRİŞİ HESABI (ilk ve son açıklık değişken)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</si>
  <si>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3 AÇIKLIKLI AŞIK GERBER KİRİŞİ HESABI (ilk ve son açıklık değişken)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</si>
  <si>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2 AÇIKLIKLI AŞIK GERBER KİRİŞİ HESABI (ilk ve son açıklık değişken)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</si>
  <si>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7 AÇIKLIKLI AŞIK BASİT KİRİŞİ HESABI 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</si>
  <si>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ilk ve son açıklık</t>
  </si>
  <si>
    <t>orta açıklık</t>
  </si>
  <si>
    <t>/</t>
  </si>
  <si>
    <t>V= q * L / 2</t>
  </si>
  <si>
    <t>V=</t>
  </si>
  <si>
    <r>
      <rPr>
        <b/>
        <sz val="12"/>
        <color theme="7" tint="-0.499984740745262"/>
        <rFont val="Arial"/>
        <family val="2"/>
        <charset val="162"/>
      </rPr>
      <t xml:space="preserve">6 AÇIKLIKLI AŞIK BASİT KİRİŞİ HESABI 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</si>
  <si>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5 AÇIKLIKLI AŞIK BASİT KİRİŞİ HESABI 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</si>
  <si>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4 AÇIKLIKLI AŞIK BASİT KİRİŞİ HESABI 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</si>
  <si>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3 AÇIKLIKLI AŞIK BASİT KİRİŞİ HESABI 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</si>
  <si>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2 AÇIKLIKLI AŞIK BASİT KİRİŞİ HESABI 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</si>
  <si>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ilk açıklık</t>
  </si>
  <si>
    <t>son açıklık</t>
  </si>
  <si>
    <r>
      <rPr>
        <b/>
        <sz val="12"/>
        <color theme="7" tint="-0.499984740745262"/>
        <rFont val="Arial"/>
        <family val="2"/>
        <charset val="162"/>
      </rPr>
      <t xml:space="preserve">2 AÇIKLIKLI AŞIK KİRİŞİ HESABI 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</si>
  <si>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9 AÇIKLIKLI AŞIK KİRİŞİ HESABI (3 açıklıkta 1 adet mafsal)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</si>
  <si>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6 AÇIKLIKLI AŞIK KİRİŞİ HESABI (2 açıklıkta 1 adet mafsal)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</si>
  <si>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4 AÇIKLIKLI AŞIK KİRİŞİ HESABI  (2 açıklıkta 1 adet mafsal)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</si>
  <si>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6 AÇIKLIKLI AŞIK KİRİŞİ HESABI (3 açıklıkta 1 adet mafsal)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</si>
  <si>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rPr>
        <b/>
        <sz val="12"/>
        <color theme="7" tint="-0.499984740745262"/>
        <rFont val="Arial"/>
        <family val="2"/>
        <charset val="162"/>
      </rPr>
      <t xml:space="preserve">3 AÇIKLIKLI AŞIK KİRİŞİ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</si>
  <si>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t>Herhangi bir makas tipi ve aşık enkesiti ele alınmıştır.Burada önemli olan açıklık sayısı ve mafsal yerlerleridir.</t>
  </si>
  <si>
    <t>her açıklık birleşiminde aynı detay</t>
  </si>
  <si>
    <t>iki açıklıkta bir detay</t>
  </si>
  <si>
    <t>ara açıklık için detay</t>
  </si>
  <si>
    <t>üç açıklıkta bir detay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</si>
</sst>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"/>
  </numFmts>
  <fonts count="8" x14ac:knownFonts="1"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i/>
      <u/>
      <sz val="8"/>
      <color theme="1"/>
      <name val="Arial"/>
      <family val="2"/>
      <charset val="162"/>
    </font>
    <font>
      <sz val="8"/>
      <color theme="0"/>
      <name val="Arial"/>
      <family val="2"/>
      <charset val="162"/>
    </font>
    <font>
      <sz val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87850</xdr:colOff>
      <xdr:row>476</xdr:row>
      <xdr:rowOff>124403</xdr:rowOff>
    </xdr:from>
    <xdr:to>
      <xdr:col>11</xdr:col>
      <xdr:colOff>71385</xdr:colOff>
      <xdr:row>514</xdr:row>
      <xdr:rowOff>53583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2FAF022-AC0C-4006-9C8B-892D80585185}"/>
            </a:ext>
          </a:extLst>
        </xdr:cNvPr>
        <xdr:cNvGrpSpPr/>
      </xdr:nvGrpSpPr>
      <xdr:grpSpPr>
        <a:xfrm>
          <a:off x="411700" y="71990528"/>
          <a:ext cx="1440860" cy="5358430"/>
          <a:chOff x="2678650" y="4696403"/>
          <a:chExt cx="1440860" cy="5358430"/>
        </a:xfrm>
      </xdr:grpSpPr>
      <xdr:sp macro="" textlink="">
        <xdr:nvSpPr>
          <xdr:cNvPr id="3" name="Isosceles Triangle 2">
            <a:extLst>
              <a:ext uri="{FF2B5EF4-FFF2-40B4-BE49-F238E27FC236}">
                <a16:creationId xmlns:a16="http://schemas.microsoft.com/office/drawing/2014/main" id="{ABDF1D09-5C8C-43A3-618D-4772C1425795}"/>
              </a:ext>
            </a:extLst>
          </xdr:cNvPr>
          <xdr:cNvSpPr/>
        </xdr:nvSpPr>
        <xdr:spPr>
          <a:xfrm rot="16200000">
            <a:off x="849984" y="6726434"/>
            <a:ext cx="5243511" cy="1287067"/>
          </a:xfrm>
          <a:prstGeom prst="triangl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A7361269-143D-629C-B92F-60B59FB0ACA0}"/>
              </a:ext>
            </a:extLst>
          </xdr:cNvPr>
          <xdr:cNvCxnSpPr/>
        </xdr:nvCxnSpPr>
        <xdr:spPr>
          <a:xfrm rot="16200000">
            <a:off x="3471739" y="6721374"/>
            <a:ext cx="0" cy="128706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6982DDF3-150E-9C28-C390-B02C54756FE4}"/>
              </a:ext>
            </a:extLst>
          </xdr:cNvPr>
          <xdr:cNvCxnSpPr/>
        </xdr:nvCxnSpPr>
        <xdr:spPr>
          <a:xfrm>
            <a:off x="3214688" y="8144672"/>
            <a:ext cx="90058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A92BE140-1212-F14B-BE31-C42E98233275}"/>
              </a:ext>
            </a:extLst>
          </xdr:cNvPr>
          <xdr:cNvCxnSpPr/>
        </xdr:nvCxnSpPr>
        <xdr:spPr>
          <a:xfrm>
            <a:off x="3624263" y="9000642"/>
            <a:ext cx="490484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4EB1C4C3-6383-B4E6-5ED7-A101AA07DC60}"/>
              </a:ext>
            </a:extLst>
          </xdr:cNvPr>
          <xdr:cNvCxnSpPr/>
        </xdr:nvCxnSpPr>
        <xdr:spPr>
          <a:xfrm flipV="1">
            <a:off x="3633788" y="8143875"/>
            <a:ext cx="481012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35734000-45FE-3F73-6101-686B8211B13D}"/>
              </a:ext>
            </a:extLst>
          </xdr:cNvPr>
          <xdr:cNvCxnSpPr>
            <a:endCxn id="3" idx="3"/>
          </xdr:cNvCxnSpPr>
        </xdr:nvCxnSpPr>
        <xdr:spPr>
          <a:xfrm flipV="1">
            <a:off x="3214688" y="7369967"/>
            <a:ext cx="900585" cy="76914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AC5EA53F-958B-75AD-84A2-7B9EC8B55CF9}"/>
              </a:ext>
            </a:extLst>
          </xdr:cNvPr>
          <xdr:cNvCxnSpPr/>
        </xdr:nvCxnSpPr>
        <xdr:spPr>
          <a:xfrm rot="16200000">
            <a:off x="3674250" y="6125069"/>
            <a:ext cx="0" cy="88204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CF972BA6-85FD-46DC-436E-72B2642616C4}"/>
              </a:ext>
            </a:extLst>
          </xdr:cNvPr>
          <xdr:cNvCxnSpPr/>
        </xdr:nvCxnSpPr>
        <xdr:spPr>
          <a:xfrm>
            <a:off x="3643313" y="5714884"/>
            <a:ext cx="47619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13B75336-D8CA-4267-4AA3-A2899DD91587}"/>
              </a:ext>
            </a:extLst>
          </xdr:cNvPr>
          <xdr:cNvCxnSpPr>
            <a:endCxn id="3" idx="3"/>
          </xdr:cNvCxnSpPr>
        </xdr:nvCxnSpPr>
        <xdr:spPr>
          <a:xfrm>
            <a:off x="3228975" y="6567488"/>
            <a:ext cx="886298" cy="80247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F5D67E5C-6A7A-7100-5C36-E9F701FDB9CD}"/>
              </a:ext>
            </a:extLst>
          </xdr:cNvPr>
          <xdr:cNvCxnSpPr/>
        </xdr:nvCxnSpPr>
        <xdr:spPr>
          <a:xfrm flipH="1" flipV="1">
            <a:off x="3648075" y="5719763"/>
            <a:ext cx="466725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3" name="Freeform: Shape 12">
            <a:extLst>
              <a:ext uri="{FF2B5EF4-FFF2-40B4-BE49-F238E27FC236}">
                <a16:creationId xmlns:a16="http://schemas.microsoft.com/office/drawing/2014/main" id="{AED66C03-7C2D-7F74-AC38-BB39396AFA9A}"/>
              </a:ext>
            </a:extLst>
          </xdr:cNvPr>
          <xdr:cNvSpPr/>
        </xdr:nvSpPr>
        <xdr:spPr>
          <a:xfrm rot="3755450">
            <a:off x="2717207" y="7393911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" name="Freeform: Shape 13">
            <a:extLst>
              <a:ext uri="{FF2B5EF4-FFF2-40B4-BE49-F238E27FC236}">
                <a16:creationId xmlns:a16="http://schemas.microsoft.com/office/drawing/2014/main" id="{95D6710B-6776-EFC1-C33E-856047C5F267}"/>
              </a:ext>
            </a:extLst>
          </xdr:cNvPr>
          <xdr:cNvSpPr/>
        </xdr:nvSpPr>
        <xdr:spPr>
          <a:xfrm rot="3755450">
            <a:off x="3945248" y="9940382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" name="Freeform: Shape 14">
            <a:extLst>
              <a:ext uri="{FF2B5EF4-FFF2-40B4-BE49-F238E27FC236}">
                <a16:creationId xmlns:a16="http://schemas.microsoft.com/office/drawing/2014/main" id="{9C0E2082-C32F-4337-3A6D-E7B4E0E42EDA}"/>
              </a:ext>
            </a:extLst>
          </xdr:cNvPr>
          <xdr:cNvSpPr/>
        </xdr:nvSpPr>
        <xdr:spPr>
          <a:xfrm rot="3755450">
            <a:off x="3488887" y="9008514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" name="Freeform: Shape 15">
            <a:extLst>
              <a:ext uri="{FF2B5EF4-FFF2-40B4-BE49-F238E27FC236}">
                <a16:creationId xmlns:a16="http://schemas.microsoft.com/office/drawing/2014/main" id="{8E089374-F90C-F20B-3550-593F5B5DE955}"/>
              </a:ext>
            </a:extLst>
          </xdr:cNvPr>
          <xdr:cNvSpPr/>
        </xdr:nvSpPr>
        <xdr:spPr>
          <a:xfrm rot="3755450">
            <a:off x="3085702" y="8157609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" name="Freeform: Shape 16">
            <a:extLst>
              <a:ext uri="{FF2B5EF4-FFF2-40B4-BE49-F238E27FC236}">
                <a16:creationId xmlns:a16="http://schemas.microsoft.com/office/drawing/2014/main" id="{6E0415CA-CE23-EDA0-8FEE-7DAE9F909987}"/>
              </a:ext>
            </a:extLst>
          </xdr:cNvPr>
          <xdr:cNvSpPr/>
        </xdr:nvSpPr>
        <xdr:spPr>
          <a:xfrm rot="17851135">
            <a:off x="2731754" y="7192420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" name="Freeform: Shape 17">
            <a:extLst>
              <a:ext uri="{FF2B5EF4-FFF2-40B4-BE49-F238E27FC236}">
                <a16:creationId xmlns:a16="http://schemas.microsoft.com/office/drawing/2014/main" id="{D18E75C1-8BD5-7959-365B-AEE6F3C6A29F}"/>
              </a:ext>
            </a:extLst>
          </xdr:cNvPr>
          <xdr:cNvSpPr/>
        </xdr:nvSpPr>
        <xdr:spPr>
          <a:xfrm rot="17851135">
            <a:off x="3108725" y="6410268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" name="Freeform: Shape 18">
            <a:extLst>
              <a:ext uri="{FF2B5EF4-FFF2-40B4-BE49-F238E27FC236}">
                <a16:creationId xmlns:a16="http://schemas.microsoft.com/office/drawing/2014/main" id="{C8CE284A-B7E1-07D6-935F-16E488377BF1}"/>
              </a:ext>
            </a:extLst>
          </xdr:cNvPr>
          <xdr:cNvSpPr/>
        </xdr:nvSpPr>
        <xdr:spPr>
          <a:xfrm rot="17851135">
            <a:off x="3507151" y="5578673"/>
            <a:ext cx="75894" cy="162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" name="Freeform: Shape 19">
            <a:extLst>
              <a:ext uri="{FF2B5EF4-FFF2-40B4-BE49-F238E27FC236}">
                <a16:creationId xmlns:a16="http://schemas.microsoft.com/office/drawing/2014/main" id="{BE9DD3F9-8307-C884-24DC-9E010C7C43D9}"/>
              </a:ext>
            </a:extLst>
          </xdr:cNvPr>
          <xdr:cNvSpPr/>
        </xdr:nvSpPr>
        <xdr:spPr>
          <a:xfrm rot="17851135">
            <a:off x="3960618" y="4662311"/>
            <a:ext cx="84823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40233</xdr:colOff>
      <xdr:row>476</xdr:row>
      <xdr:rowOff>9523</xdr:rowOff>
    </xdr:from>
    <xdr:to>
      <xdr:col>71</xdr:col>
      <xdr:colOff>3</xdr:colOff>
      <xdr:row>519</xdr:row>
      <xdr:rowOff>80963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5CFEEC50-DFE5-4469-A66A-9EF2095B16E0}"/>
            </a:ext>
          </a:extLst>
        </xdr:cNvPr>
        <xdr:cNvGrpSpPr/>
      </xdr:nvGrpSpPr>
      <xdr:grpSpPr>
        <a:xfrm>
          <a:off x="1983333" y="71875648"/>
          <a:ext cx="9513345" cy="6215065"/>
          <a:chOff x="4250283" y="4581523"/>
          <a:chExt cx="9513345" cy="6215065"/>
        </a:xfrm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4C245A8A-F0F9-B894-8B55-73CA5853BB18}"/>
              </a:ext>
            </a:extLst>
          </xdr:cNvPr>
          <xdr:cNvSpPr/>
        </xdr:nvSpPr>
        <xdr:spPr>
          <a:xfrm rot="16200000">
            <a:off x="6230417" y="2601389"/>
            <a:ext cx="5553078" cy="951334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57240DD-FFA0-347F-E432-9A1030576FC6}"/>
              </a:ext>
            </a:extLst>
          </xdr:cNvPr>
          <xdr:cNvSpPr/>
        </xdr:nvSpPr>
        <xdr:spPr>
          <a:xfrm rot="16200000">
            <a:off x="6479460" y="2907583"/>
            <a:ext cx="5000625" cy="8900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5F5C23A8-C707-A83F-CA3A-9AC9D908EFDC}"/>
              </a:ext>
            </a:extLst>
          </xdr:cNvPr>
          <xdr:cNvCxnSpPr/>
        </xdr:nvCxnSpPr>
        <xdr:spPr>
          <a:xfrm flipV="1">
            <a:off x="4529294" y="9000639"/>
            <a:ext cx="88914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F2B31810-BFDB-6ECA-6B28-ED0FDD478D88}"/>
              </a:ext>
            </a:extLst>
          </xdr:cNvPr>
          <xdr:cNvCxnSpPr/>
        </xdr:nvCxnSpPr>
        <xdr:spPr>
          <a:xfrm>
            <a:off x="4529294" y="8139911"/>
            <a:ext cx="89009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829A1AA-EE66-B9F3-C369-4312025D34AB}"/>
              </a:ext>
            </a:extLst>
          </xdr:cNvPr>
          <xdr:cNvCxnSpPr/>
        </xdr:nvCxnSpPr>
        <xdr:spPr>
          <a:xfrm flipV="1">
            <a:off x="4533793" y="7414019"/>
            <a:ext cx="88964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B4FC4B34-C31F-BC92-3B25-B8942A1152DB}"/>
              </a:ext>
            </a:extLst>
          </xdr:cNvPr>
          <xdr:cNvCxnSpPr/>
        </xdr:nvCxnSpPr>
        <xdr:spPr>
          <a:xfrm>
            <a:off x="4533794" y="6570258"/>
            <a:ext cx="8896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FD447C1D-0B0B-E00B-0988-7B702E31D824}"/>
              </a:ext>
            </a:extLst>
          </xdr:cNvPr>
          <xdr:cNvCxnSpPr/>
        </xdr:nvCxnSpPr>
        <xdr:spPr>
          <a:xfrm flipV="1">
            <a:off x="4529293" y="5719054"/>
            <a:ext cx="889143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C0BC9565-44EC-1C41-8972-A34504D5A9BA}"/>
              </a:ext>
            </a:extLst>
          </xdr:cNvPr>
          <xdr:cNvCxnSpPr/>
        </xdr:nvCxnSpPr>
        <xdr:spPr>
          <a:xfrm flipV="1">
            <a:off x="6319034" y="48577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2A576C1B-8A37-F5A1-A948-684380527E20}"/>
              </a:ext>
            </a:extLst>
          </xdr:cNvPr>
          <xdr:cNvCxnSpPr/>
        </xdr:nvCxnSpPr>
        <xdr:spPr>
          <a:xfrm flipV="1">
            <a:off x="8093701" y="48577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DAD1EFA8-5805-A844-CED7-A175638EE3A9}"/>
              </a:ext>
            </a:extLst>
          </xdr:cNvPr>
          <xdr:cNvCxnSpPr/>
        </xdr:nvCxnSpPr>
        <xdr:spPr>
          <a:xfrm flipV="1">
            <a:off x="6319838" y="900112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6223E8F6-77EC-FA12-708D-E5402A357D56}"/>
              </a:ext>
            </a:extLst>
          </xdr:cNvPr>
          <xdr:cNvCxnSpPr/>
        </xdr:nvCxnSpPr>
        <xdr:spPr>
          <a:xfrm>
            <a:off x="6329363" y="900588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1FBAF23B-ECAA-5DAA-A012-D73C2F6B6A9E}"/>
              </a:ext>
            </a:extLst>
          </xdr:cNvPr>
          <xdr:cNvCxnSpPr/>
        </xdr:nvCxnSpPr>
        <xdr:spPr>
          <a:xfrm flipV="1">
            <a:off x="6324600" y="813911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84BFD43D-FB55-BFB0-3EB1-085D0B713533}"/>
              </a:ext>
            </a:extLst>
          </xdr:cNvPr>
          <xdr:cNvCxnSpPr/>
        </xdr:nvCxnSpPr>
        <xdr:spPr>
          <a:xfrm>
            <a:off x="6319838" y="814863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9854DE23-36EB-EA15-1FB6-0EC2EC7B51D1}"/>
              </a:ext>
            </a:extLst>
          </xdr:cNvPr>
          <xdr:cNvCxnSpPr/>
        </xdr:nvCxnSpPr>
        <xdr:spPr>
          <a:xfrm flipV="1">
            <a:off x="6319841" y="7400925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5BD7F52D-8C5D-7430-F368-1D208D4E8F0C}"/>
              </a:ext>
            </a:extLst>
          </xdr:cNvPr>
          <xdr:cNvCxnSpPr/>
        </xdr:nvCxnSpPr>
        <xdr:spPr>
          <a:xfrm>
            <a:off x="6319841" y="741997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2DC429AE-78E2-0AB7-246F-69C6ACA2F170}"/>
              </a:ext>
            </a:extLst>
          </xdr:cNvPr>
          <xdr:cNvCxnSpPr/>
        </xdr:nvCxnSpPr>
        <xdr:spPr>
          <a:xfrm flipV="1">
            <a:off x="6315075" y="656748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A833D78A-A43C-0EEF-29A0-3ADF6FD4B3AD}"/>
              </a:ext>
            </a:extLst>
          </xdr:cNvPr>
          <xdr:cNvCxnSpPr/>
        </xdr:nvCxnSpPr>
        <xdr:spPr>
          <a:xfrm>
            <a:off x="6319841" y="657701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8029E2AC-BB55-EA31-D899-C6812B384FCE}"/>
              </a:ext>
            </a:extLst>
          </xdr:cNvPr>
          <xdr:cNvCxnSpPr/>
        </xdr:nvCxnSpPr>
        <xdr:spPr>
          <a:xfrm flipV="1">
            <a:off x="6324600" y="572452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92D21194-A67A-B728-BC6A-0249892E7951}"/>
              </a:ext>
            </a:extLst>
          </xdr:cNvPr>
          <xdr:cNvCxnSpPr/>
        </xdr:nvCxnSpPr>
        <xdr:spPr>
          <a:xfrm>
            <a:off x="6324603" y="571976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AB13EFA1-41B1-DCFD-6E42-DC143C0B74C1}"/>
              </a:ext>
            </a:extLst>
          </xdr:cNvPr>
          <xdr:cNvCxnSpPr/>
        </xdr:nvCxnSpPr>
        <xdr:spPr>
          <a:xfrm flipV="1">
            <a:off x="6315075" y="485775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4C18075F-922B-509E-95BC-A258315CAFF9}"/>
              </a:ext>
            </a:extLst>
          </xdr:cNvPr>
          <xdr:cNvCxnSpPr/>
        </xdr:nvCxnSpPr>
        <xdr:spPr>
          <a:xfrm>
            <a:off x="6324600" y="485775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91C71107-6E69-82FE-DB7D-7D4CECA2C4BB}"/>
              </a:ext>
            </a:extLst>
          </xdr:cNvPr>
          <xdr:cNvCxnSpPr/>
        </xdr:nvCxnSpPr>
        <xdr:spPr>
          <a:xfrm flipV="1">
            <a:off x="4529293" y="7324732"/>
            <a:ext cx="89009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C02977CA-9C7B-CD93-E981-9353239D87D0}"/>
              </a:ext>
            </a:extLst>
          </xdr:cNvPr>
          <xdr:cNvCxnSpPr/>
        </xdr:nvCxnSpPr>
        <xdr:spPr>
          <a:xfrm>
            <a:off x="4371975" y="102774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C87AAFD0-6DAB-78A8-D50C-9D5141A11610}"/>
              </a:ext>
            </a:extLst>
          </xdr:cNvPr>
          <xdr:cNvCxnSpPr/>
        </xdr:nvCxnSpPr>
        <xdr:spPr>
          <a:xfrm>
            <a:off x="4286250" y="1042987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Oval 45">
            <a:extLst>
              <a:ext uri="{FF2B5EF4-FFF2-40B4-BE49-F238E27FC236}">
                <a16:creationId xmlns:a16="http://schemas.microsoft.com/office/drawing/2014/main" id="{031AB314-322F-0E4F-C2D2-F1B5ADAD5A87}"/>
              </a:ext>
            </a:extLst>
          </xdr:cNvPr>
          <xdr:cNvSpPr/>
        </xdr:nvSpPr>
        <xdr:spPr>
          <a:xfrm>
            <a:off x="6034087" y="56816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" name="Oval 46">
            <a:extLst>
              <a:ext uri="{FF2B5EF4-FFF2-40B4-BE49-F238E27FC236}">
                <a16:creationId xmlns:a16="http://schemas.microsoft.com/office/drawing/2014/main" id="{F57FD5E3-D221-EDE9-2D6B-81992DCDB76B}"/>
              </a:ext>
            </a:extLst>
          </xdr:cNvPr>
          <xdr:cNvSpPr/>
        </xdr:nvSpPr>
        <xdr:spPr>
          <a:xfrm>
            <a:off x="6048374" y="6538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" name="Oval 47">
            <a:extLst>
              <a:ext uri="{FF2B5EF4-FFF2-40B4-BE49-F238E27FC236}">
                <a16:creationId xmlns:a16="http://schemas.microsoft.com/office/drawing/2014/main" id="{B9B4453D-C1D0-18B1-F362-6A8A8611009B}"/>
              </a:ext>
            </a:extLst>
          </xdr:cNvPr>
          <xdr:cNvSpPr/>
        </xdr:nvSpPr>
        <xdr:spPr>
          <a:xfrm>
            <a:off x="6038850" y="73771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" name="Oval 48">
            <a:extLst>
              <a:ext uri="{FF2B5EF4-FFF2-40B4-BE49-F238E27FC236}">
                <a16:creationId xmlns:a16="http://schemas.microsoft.com/office/drawing/2014/main" id="{59DD38AE-AB3F-3703-BCFE-357496433CBC}"/>
              </a:ext>
            </a:extLst>
          </xdr:cNvPr>
          <xdr:cNvSpPr/>
        </xdr:nvSpPr>
        <xdr:spPr>
          <a:xfrm>
            <a:off x="6038850" y="72866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" name="Oval 49">
            <a:extLst>
              <a:ext uri="{FF2B5EF4-FFF2-40B4-BE49-F238E27FC236}">
                <a16:creationId xmlns:a16="http://schemas.microsoft.com/office/drawing/2014/main" id="{9D8BCD19-6B4F-1638-7D1A-0E27B82F633A}"/>
              </a:ext>
            </a:extLst>
          </xdr:cNvPr>
          <xdr:cNvSpPr/>
        </xdr:nvSpPr>
        <xdr:spPr>
          <a:xfrm>
            <a:off x="6038850" y="81057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" name="Oval 50">
            <a:extLst>
              <a:ext uri="{FF2B5EF4-FFF2-40B4-BE49-F238E27FC236}">
                <a16:creationId xmlns:a16="http://schemas.microsoft.com/office/drawing/2014/main" id="{D94ABCA4-B453-0827-6B61-E47EA6024120}"/>
              </a:ext>
            </a:extLst>
          </xdr:cNvPr>
          <xdr:cNvSpPr/>
        </xdr:nvSpPr>
        <xdr:spPr>
          <a:xfrm>
            <a:off x="6043612" y="89677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" name="Oval 51">
            <a:extLst>
              <a:ext uri="{FF2B5EF4-FFF2-40B4-BE49-F238E27FC236}">
                <a16:creationId xmlns:a16="http://schemas.microsoft.com/office/drawing/2014/main" id="{9D544A34-1797-D24B-1066-2E6BDBB76809}"/>
              </a:ext>
            </a:extLst>
          </xdr:cNvPr>
          <xdr:cNvSpPr/>
        </xdr:nvSpPr>
        <xdr:spPr>
          <a:xfrm>
            <a:off x="8301037" y="56816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" name="Oval 52">
            <a:extLst>
              <a:ext uri="{FF2B5EF4-FFF2-40B4-BE49-F238E27FC236}">
                <a16:creationId xmlns:a16="http://schemas.microsoft.com/office/drawing/2014/main" id="{413163A0-6209-F576-4583-366D2918DD88}"/>
              </a:ext>
            </a:extLst>
          </xdr:cNvPr>
          <xdr:cNvSpPr/>
        </xdr:nvSpPr>
        <xdr:spPr>
          <a:xfrm>
            <a:off x="8315324" y="6538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" name="Oval 53">
            <a:extLst>
              <a:ext uri="{FF2B5EF4-FFF2-40B4-BE49-F238E27FC236}">
                <a16:creationId xmlns:a16="http://schemas.microsoft.com/office/drawing/2014/main" id="{F026525F-BD44-0F1B-CFB1-9B29E4CE8666}"/>
              </a:ext>
            </a:extLst>
          </xdr:cNvPr>
          <xdr:cNvSpPr/>
        </xdr:nvSpPr>
        <xdr:spPr>
          <a:xfrm>
            <a:off x="8305800" y="73771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" name="Oval 54">
            <a:extLst>
              <a:ext uri="{FF2B5EF4-FFF2-40B4-BE49-F238E27FC236}">
                <a16:creationId xmlns:a16="http://schemas.microsoft.com/office/drawing/2014/main" id="{91D31ABD-7952-6349-9273-C9B0E4D47964}"/>
              </a:ext>
            </a:extLst>
          </xdr:cNvPr>
          <xdr:cNvSpPr/>
        </xdr:nvSpPr>
        <xdr:spPr>
          <a:xfrm>
            <a:off x="8305800" y="72866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" name="Oval 55">
            <a:extLst>
              <a:ext uri="{FF2B5EF4-FFF2-40B4-BE49-F238E27FC236}">
                <a16:creationId xmlns:a16="http://schemas.microsoft.com/office/drawing/2014/main" id="{9D4B89CA-B2E4-5659-FFD0-6B8E001EAE63}"/>
              </a:ext>
            </a:extLst>
          </xdr:cNvPr>
          <xdr:cNvSpPr/>
        </xdr:nvSpPr>
        <xdr:spPr>
          <a:xfrm>
            <a:off x="8305800" y="81057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" name="Oval 56">
            <a:extLst>
              <a:ext uri="{FF2B5EF4-FFF2-40B4-BE49-F238E27FC236}">
                <a16:creationId xmlns:a16="http://schemas.microsoft.com/office/drawing/2014/main" id="{2DF2C009-1C89-76C1-2A7A-FF7A3411F7BE}"/>
              </a:ext>
            </a:extLst>
          </xdr:cNvPr>
          <xdr:cNvSpPr/>
        </xdr:nvSpPr>
        <xdr:spPr>
          <a:xfrm>
            <a:off x="8310562" y="89677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1E4A0258-955C-31F4-3089-BCE9A7D281A0}"/>
              </a:ext>
            </a:extLst>
          </xdr:cNvPr>
          <xdr:cNvCxnSpPr/>
        </xdr:nvCxnSpPr>
        <xdr:spPr>
          <a:xfrm flipV="1">
            <a:off x="9881384" y="48577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E14DA0F0-CC6A-F3E8-8DD2-5C94A3883C5B}"/>
              </a:ext>
            </a:extLst>
          </xdr:cNvPr>
          <xdr:cNvCxnSpPr/>
        </xdr:nvCxnSpPr>
        <xdr:spPr>
          <a:xfrm flipV="1">
            <a:off x="11656051" y="48577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C4578FFB-A10E-F5FF-B865-6A62CC322057}"/>
              </a:ext>
            </a:extLst>
          </xdr:cNvPr>
          <xdr:cNvCxnSpPr/>
        </xdr:nvCxnSpPr>
        <xdr:spPr>
          <a:xfrm flipV="1">
            <a:off x="9882188" y="900112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A16AFB01-3258-D9FE-B5A0-D66EC3C11ECE}"/>
              </a:ext>
            </a:extLst>
          </xdr:cNvPr>
          <xdr:cNvCxnSpPr/>
        </xdr:nvCxnSpPr>
        <xdr:spPr>
          <a:xfrm>
            <a:off x="9891713" y="900588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B827DBCF-BBED-B484-357E-2FF5DDFF3055}"/>
              </a:ext>
            </a:extLst>
          </xdr:cNvPr>
          <xdr:cNvCxnSpPr/>
        </xdr:nvCxnSpPr>
        <xdr:spPr>
          <a:xfrm flipV="1">
            <a:off x="9886950" y="813911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B23C9D5E-D98E-62B1-056C-622D9C25E417}"/>
              </a:ext>
            </a:extLst>
          </xdr:cNvPr>
          <xdr:cNvCxnSpPr/>
        </xdr:nvCxnSpPr>
        <xdr:spPr>
          <a:xfrm>
            <a:off x="9882188" y="814863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DFD70A31-5147-1135-2F53-3265C8EF4DC0}"/>
              </a:ext>
            </a:extLst>
          </xdr:cNvPr>
          <xdr:cNvCxnSpPr/>
        </xdr:nvCxnSpPr>
        <xdr:spPr>
          <a:xfrm flipV="1">
            <a:off x="9882191" y="7419975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A66C901D-548D-3632-F775-A6D5F02AEA9E}"/>
              </a:ext>
            </a:extLst>
          </xdr:cNvPr>
          <xdr:cNvCxnSpPr/>
        </xdr:nvCxnSpPr>
        <xdr:spPr>
          <a:xfrm>
            <a:off x="9882191" y="741997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A1BA9ECF-7A09-99D2-4FC2-CA54693F453A}"/>
              </a:ext>
            </a:extLst>
          </xdr:cNvPr>
          <xdr:cNvCxnSpPr/>
        </xdr:nvCxnSpPr>
        <xdr:spPr>
          <a:xfrm flipV="1">
            <a:off x="9877425" y="656748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2C1DDB09-0619-3BCC-B6C8-9EE31A8837E3}"/>
              </a:ext>
            </a:extLst>
          </xdr:cNvPr>
          <xdr:cNvCxnSpPr/>
        </xdr:nvCxnSpPr>
        <xdr:spPr>
          <a:xfrm>
            <a:off x="9882191" y="657701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EDE300AC-650A-E1FF-01EE-C1E7899B963B}"/>
              </a:ext>
            </a:extLst>
          </xdr:cNvPr>
          <xdr:cNvCxnSpPr/>
        </xdr:nvCxnSpPr>
        <xdr:spPr>
          <a:xfrm flipV="1">
            <a:off x="9886950" y="572452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CDEAA64A-312B-D980-D82E-7AF17E6F7DB1}"/>
              </a:ext>
            </a:extLst>
          </xdr:cNvPr>
          <xdr:cNvCxnSpPr/>
        </xdr:nvCxnSpPr>
        <xdr:spPr>
          <a:xfrm>
            <a:off x="9886953" y="571976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062DE83B-B9C6-66E4-401C-32255E917AE8}"/>
              </a:ext>
            </a:extLst>
          </xdr:cNvPr>
          <xdr:cNvCxnSpPr/>
        </xdr:nvCxnSpPr>
        <xdr:spPr>
          <a:xfrm flipV="1">
            <a:off x="9877425" y="485775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4FB9E7F2-9AF4-0051-69B8-F3A982C4AF19}"/>
              </a:ext>
            </a:extLst>
          </xdr:cNvPr>
          <xdr:cNvCxnSpPr/>
        </xdr:nvCxnSpPr>
        <xdr:spPr>
          <a:xfrm>
            <a:off x="9886950" y="485775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72" name="Oval 71">
            <a:extLst>
              <a:ext uri="{FF2B5EF4-FFF2-40B4-BE49-F238E27FC236}">
                <a16:creationId xmlns:a16="http://schemas.microsoft.com/office/drawing/2014/main" id="{CA7DCB41-87E6-E536-FF58-1AA5AF7693E3}"/>
              </a:ext>
            </a:extLst>
          </xdr:cNvPr>
          <xdr:cNvSpPr/>
        </xdr:nvSpPr>
        <xdr:spPr>
          <a:xfrm>
            <a:off x="9596437" y="56816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" name="Oval 72">
            <a:extLst>
              <a:ext uri="{FF2B5EF4-FFF2-40B4-BE49-F238E27FC236}">
                <a16:creationId xmlns:a16="http://schemas.microsoft.com/office/drawing/2014/main" id="{49F97C29-838B-42AB-617F-5C7A9B7D643F}"/>
              </a:ext>
            </a:extLst>
          </xdr:cNvPr>
          <xdr:cNvSpPr/>
        </xdr:nvSpPr>
        <xdr:spPr>
          <a:xfrm>
            <a:off x="9610724" y="6538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" name="Oval 73">
            <a:extLst>
              <a:ext uri="{FF2B5EF4-FFF2-40B4-BE49-F238E27FC236}">
                <a16:creationId xmlns:a16="http://schemas.microsoft.com/office/drawing/2014/main" id="{CFEEB9CF-D98D-7728-768F-F0196A9056B2}"/>
              </a:ext>
            </a:extLst>
          </xdr:cNvPr>
          <xdr:cNvSpPr/>
        </xdr:nvSpPr>
        <xdr:spPr>
          <a:xfrm>
            <a:off x="9601200" y="73771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" name="Oval 74">
            <a:extLst>
              <a:ext uri="{FF2B5EF4-FFF2-40B4-BE49-F238E27FC236}">
                <a16:creationId xmlns:a16="http://schemas.microsoft.com/office/drawing/2014/main" id="{E8A5F34F-F919-9845-8779-90F4035160B1}"/>
              </a:ext>
            </a:extLst>
          </xdr:cNvPr>
          <xdr:cNvSpPr/>
        </xdr:nvSpPr>
        <xdr:spPr>
          <a:xfrm>
            <a:off x="9601200" y="72866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" name="Oval 75">
            <a:extLst>
              <a:ext uri="{FF2B5EF4-FFF2-40B4-BE49-F238E27FC236}">
                <a16:creationId xmlns:a16="http://schemas.microsoft.com/office/drawing/2014/main" id="{288096F3-4E1C-BAFA-8692-0704795005F7}"/>
              </a:ext>
            </a:extLst>
          </xdr:cNvPr>
          <xdr:cNvSpPr/>
        </xdr:nvSpPr>
        <xdr:spPr>
          <a:xfrm>
            <a:off x="9601200" y="81057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" name="Oval 76">
            <a:extLst>
              <a:ext uri="{FF2B5EF4-FFF2-40B4-BE49-F238E27FC236}">
                <a16:creationId xmlns:a16="http://schemas.microsoft.com/office/drawing/2014/main" id="{D1A837F3-771F-2430-3AE5-1BD16B9E53AD}"/>
              </a:ext>
            </a:extLst>
          </xdr:cNvPr>
          <xdr:cNvSpPr/>
        </xdr:nvSpPr>
        <xdr:spPr>
          <a:xfrm>
            <a:off x="9605962" y="89677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" name="Oval 77">
            <a:extLst>
              <a:ext uri="{FF2B5EF4-FFF2-40B4-BE49-F238E27FC236}">
                <a16:creationId xmlns:a16="http://schemas.microsoft.com/office/drawing/2014/main" id="{A17F156F-CB4C-4A5C-EF53-C9A0B018FAF3}"/>
              </a:ext>
            </a:extLst>
          </xdr:cNvPr>
          <xdr:cNvSpPr/>
        </xdr:nvSpPr>
        <xdr:spPr>
          <a:xfrm>
            <a:off x="11863387" y="56816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" name="Oval 78">
            <a:extLst>
              <a:ext uri="{FF2B5EF4-FFF2-40B4-BE49-F238E27FC236}">
                <a16:creationId xmlns:a16="http://schemas.microsoft.com/office/drawing/2014/main" id="{BCD46B13-F4D5-D930-19BC-F757231F54A9}"/>
              </a:ext>
            </a:extLst>
          </xdr:cNvPr>
          <xdr:cNvSpPr/>
        </xdr:nvSpPr>
        <xdr:spPr>
          <a:xfrm>
            <a:off x="11877674" y="6538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0" name="Oval 79">
            <a:extLst>
              <a:ext uri="{FF2B5EF4-FFF2-40B4-BE49-F238E27FC236}">
                <a16:creationId xmlns:a16="http://schemas.microsoft.com/office/drawing/2014/main" id="{B2B3D2D6-3C18-B89E-12FA-AF94B1C3EA9F}"/>
              </a:ext>
            </a:extLst>
          </xdr:cNvPr>
          <xdr:cNvSpPr/>
        </xdr:nvSpPr>
        <xdr:spPr>
          <a:xfrm>
            <a:off x="11868150" y="73771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1" name="Oval 80">
            <a:extLst>
              <a:ext uri="{FF2B5EF4-FFF2-40B4-BE49-F238E27FC236}">
                <a16:creationId xmlns:a16="http://schemas.microsoft.com/office/drawing/2014/main" id="{3FD18B4A-55CC-1C7F-7FA5-0DF93B86F240}"/>
              </a:ext>
            </a:extLst>
          </xdr:cNvPr>
          <xdr:cNvSpPr/>
        </xdr:nvSpPr>
        <xdr:spPr>
          <a:xfrm>
            <a:off x="11868150" y="72866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2" name="Oval 81">
            <a:extLst>
              <a:ext uri="{FF2B5EF4-FFF2-40B4-BE49-F238E27FC236}">
                <a16:creationId xmlns:a16="http://schemas.microsoft.com/office/drawing/2014/main" id="{9DF8DB17-7622-7369-CCA9-F03E9333CA57}"/>
              </a:ext>
            </a:extLst>
          </xdr:cNvPr>
          <xdr:cNvSpPr/>
        </xdr:nvSpPr>
        <xdr:spPr>
          <a:xfrm>
            <a:off x="11868150" y="81057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" name="Oval 82">
            <a:extLst>
              <a:ext uri="{FF2B5EF4-FFF2-40B4-BE49-F238E27FC236}">
                <a16:creationId xmlns:a16="http://schemas.microsoft.com/office/drawing/2014/main" id="{74DF7034-D03D-5821-961A-87A15F2A93A6}"/>
              </a:ext>
            </a:extLst>
          </xdr:cNvPr>
          <xdr:cNvSpPr/>
        </xdr:nvSpPr>
        <xdr:spPr>
          <a:xfrm>
            <a:off x="11872912" y="89677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8D0B4140-6999-6C1F-A2DC-0DEB3D68D838}"/>
              </a:ext>
            </a:extLst>
          </xdr:cNvPr>
          <xdr:cNvCxnSpPr/>
        </xdr:nvCxnSpPr>
        <xdr:spPr>
          <a:xfrm flipH="1">
            <a:off x="4329112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7C22EDFF-24C8-2F19-867D-A56B513CC502}"/>
              </a:ext>
            </a:extLst>
          </xdr:cNvPr>
          <xdr:cNvCxnSpPr/>
        </xdr:nvCxnSpPr>
        <xdr:spPr>
          <a:xfrm>
            <a:off x="6315075" y="102774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35758A48-25E4-C41F-A1C0-79E5F5B6A5F3}"/>
              </a:ext>
            </a:extLst>
          </xdr:cNvPr>
          <xdr:cNvCxnSpPr/>
        </xdr:nvCxnSpPr>
        <xdr:spPr>
          <a:xfrm flipH="1">
            <a:off x="6272212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6CEF55FC-9EEE-5BA8-B50E-27EDEAB091C2}"/>
              </a:ext>
            </a:extLst>
          </xdr:cNvPr>
          <xdr:cNvCxnSpPr/>
        </xdr:nvCxnSpPr>
        <xdr:spPr>
          <a:xfrm>
            <a:off x="8096250" y="102774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9D621267-CFD2-0D79-CC06-B5E3B5397CB4}"/>
              </a:ext>
            </a:extLst>
          </xdr:cNvPr>
          <xdr:cNvCxnSpPr/>
        </xdr:nvCxnSpPr>
        <xdr:spPr>
          <a:xfrm flipH="1">
            <a:off x="8053387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FE5E3504-C271-471F-5555-D94355B144B8}"/>
              </a:ext>
            </a:extLst>
          </xdr:cNvPr>
          <xdr:cNvCxnSpPr/>
        </xdr:nvCxnSpPr>
        <xdr:spPr>
          <a:xfrm>
            <a:off x="9877425" y="102774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888772C9-958C-8AB2-43C5-80499EF17274}"/>
              </a:ext>
            </a:extLst>
          </xdr:cNvPr>
          <xdr:cNvCxnSpPr/>
        </xdr:nvCxnSpPr>
        <xdr:spPr>
          <a:xfrm flipH="1">
            <a:off x="9834562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181EDA22-CF2A-851C-0838-92653AE7ECF1}"/>
              </a:ext>
            </a:extLst>
          </xdr:cNvPr>
          <xdr:cNvCxnSpPr/>
        </xdr:nvCxnSpPr>
        <xdr:spPr>
          <a:xfrm>
            <a:off x="11820525" y="102774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E59686C5-C7E5-CB9F-2050-C2E6915C23EB}"/>
              </a:ext>
            </a:extLst>
          </xdr:cNvPr>
          <xdr:cNvCxnSpPr/>
        </xdr:nvCxnSpPr>
        <xdr:spPr>
          <a:xfrm flipH="1">
            <a:off x="11777662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F785C36F-803B-4B2F-8213-006A57F23206}"/>
              </a:ext>
            </a:extLst>
          </xdr:cNvPr>
          <xdr:cNvCxnSpPr/>
        </xdr:nvCxnSpPr>
        <xdr:spPr>
          <a:xfrm>
            <a:off x="13601700" y="102774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0D06CB30-7631-EA18-26BE-34507511515B}"/>
              </a:ext>
            </a:extLst>
          </xdr:cNvPr>
          <xdr:cNvCxnSpPr/>
        </xdr:nvCxnSpPr>
        <xdr:spPr>
          <a:xfrm flipH="1">
            <a:off x="13558837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8AB45888-64BD-16FC-C480-18A4D93E36BC}"/>
              </a:ext>
            </a:extLst>
          </xdr:cNvPr>
          <xdr:cNvCxnSpPr/>
        </xdr:nvCxnSpPr>
        <xdr:spPr>
          <a:xfrm>
            <a:off x="4286250" y="10715624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AD78904D-11BB-0E61-12ED-E9E0DEE547AF}"/>
              </a:ext>
            </a:extLst>
          </xdr:cNvPr>
          <xdr:cNvCxnSpPr/>
        </xdr:nvCxnSpPr>
        <xdr:spPr>
          <a:xfrm flipH="1">
            <a:off x="4329112" y="106679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1E8DD686-C715-7F3F-C192-4B1A68B1CFFA}"/>
              </a:ext>
            </a:extLst>
          </xdr:cNvPr>
          <xdr:cNvCxnSpPr/>
        </xdr:nvCxnSpPr>
        <xdr:spPr>
          <a:xfrm flipH="1">
            <a:off x="13554075" y="106727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520</xdr:row>
      <xdr:rowOff>123825</xdr:rowOff>
    </xdr:from>
    <xdr:to>
      <xdr:col>70</xdr:col>
      <xdr:colOff>80963</xdr:colOff>
      <xdr:row>528</xdr:row>
      <xdr:rowOff>90488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7DC4B465-E78C-4979-8306-42289BA7BA81}"/>
            </a:ext>
          </a:extLst>
        </xdr:cNvPr>
        <xdr:cNvGrpSpPr/>
      </xdr:nvGrpSpPr>
      <xdr:grpSpPr>
        <a:xfrm>
          <a:off x="2014537" y="78276450"/>
          <a:ext cx="9401176" cy="1109663"/>
          <a:chOff x="4281487" y="10982325"/>
          <a:chExt cx="9401176" cy="1109663"/>
        </a:xfrm>
      </xdr:grpSpPr>
      <xdr:sp macro="" textlink="">
        <xdr:nvSpPr>
          <xdr:cNvPr id="118" name="Isosceles Triangle 117">
            <a:extLst>
              <a:ext uri="{FF2B5EF4-FFF2-40B4-BE49-F238E27FC236}">
                <a16:creationId xmlns:a16="http://schemas.microsoft.com/office/drawing/2014/main" id="{1B7A8733-56C1-5C60-6A9D-0A2C0E1825EF}"/>
              </a:ext>
            </a:extLst>
          </xdr:cNvPr>
          <xdr:cNvSpPr/>
        </xdr:nvSpPr>
        <xdr:spPr>
          <a:xfrm>
            <a:off x="4291013" y="113014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" name="Isosceles Triangle 118">
            <a:extLst>
              <a:ext uri="{FF2B5EF4-FFF2-40B4-BE49-F238E27FC236}">
                <a16:creationId xmlns:a16="http://schemas.microsoft.com/office/drawing/2014/main" id="{DC7B1FC2-13C8-51D7-F607-60CA3AED1B96}"/>
              </a:ext>
            </a:extLst>
          </xdr:cNvPr>
          <xdr:cNvSpPr/>
        </xdr:nvSpPr>
        <xdr:spPr>
          <a:xfrm>
            <a:off x="6238876" y="112966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DAAF4AB6-1F8E-9620-059A-2ECD0CC2993D}"/>
              </a:ext>
            </a:extLst>
          </xdr:cNvPr>
          <xdr:cNvCxnSpPr/>
        </xdr:nvCxnSpPr>
        <xdr:spPr>
          <a:xfrm>
            <a:off x="4367212" y="112871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1" name="Isosceles Triangle 120">
            <a:extLst>
              <a:ext uri="{FF2B5EF4-FFF2-40B4-BE49-F238E27FC236}">
                <a16:creationId xmlns:a16="http://schemas.microsoft.com/office/drawing/2014/main" id="{5DDAEA95-53E7-84E6-8CE2-C036F67C890C}"/>
              </a:ext>
            </a:extLst>
          </xdr:cNvPr>
          <xdr:cNvSpPr/>
        </xdr:nvSpPr>
        <xdr:spPr>
          <a:xfrm>
            <a:off x="8015288" y="112966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2" name="Isosceles Triangle 121">
            <a:extLst>
              <a:ext uri="{FF2B5EF4-FFF2-40B4-BE49-F238E27FC236}">
                <a16:creationId xmlns:a16="http://schemas.microsoft.com/office/drawing/2014/main" id="{057BCD81-64EB-8681-B0B8-190A36D0FC2B}"/>
              </a:ext>
            </a:extLst>
          </xdr:cNvPr>
          <xdr:cNvSpPr/>
        </xdr:nvSpPr>
        <xdr:spPr>
          <a:xfrm>
            <a:off x="9801223" y="11291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3" name="Isosceles Triangle 122">
            <a:extLst>
              <a:ext uri="{FF2B5EF4-FFF2-40B4-BE49-F238E27FC236}">
                <a16:creationId xmlns:a16="http://schemas.microsoft.com/office/drawing/2014/main" id="{EFAF1A25-818E-8296-6EAA-9151CD95BDDB}"/>
              </a:ext>
            </a:extLst>
          </xdr:cNvPr>
          <xdr:cNvSpPr/>
        </xdr:nvSpPr>
        <xdr:spPr>
          <a:xfrm>
            <a:off x="11572875" y="112966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4" name="Isosceles Triangle 123">
            <a:extLst>
              <a:ext uri="{FF2B5EF4-FFF2-40B4-BE49-F238E27FC236}">
                <a16:creationId xmlns:a16="http://schemas.microsoft.com/office/drawing/2014/main" id="{B30711DE-9E75-6F8B-D7E3-B20BF660AABE}"/>
              </a:ext>
            </a:extLst>
          </xdr:cNvPr>
          <xdr:cNvSpPr/>
        </xdr:nvSpPr>
        <xdr:spPr>
          <a:xfrm>
            <a:off x="13520738" y="11291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5" name="Oval 124">
            <a:extLst>
              <a:ext uri="{FF2B5EF4-FFF2-40B4-BE49-F238E27FC236}">
                <a16:creationId xmlns:a16="http://schemas.microsoft.com/office/drawing/2014/main" id="{8DB725FE-D9FF-71A3-510E-DBC396ADE5BD}"/>
              </a:ext>
            </a:extLst>
          </xdr:cNvPr>
          <xdr:cNvSpPr/>
        </xdr:nvSpPr>
        <xdr:spPr>
          <a:xfrm>
            <a:off x="6029325" y="11253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6" name="Oval 125">
            <a:extLst>
              <a:ext uri="{FF2B5EF4-FFF2-40B4-BE49-F238E27FC236}">
                <a16:creationId xmlns:a16="http://schemas.microsoft.com/office/drawing/2014/main" id="{AC262F8F-7493-0EE2-28DE-F73D4DCCE0D3}"/>
              </a:ext>
            </a:extLst>
          </xdr:cNvPr>
          <xdr:cNvSpPr/>
        </xdr:nvSpPr>
        <xdr:spPr>
          <a:xfrm>
            <a:off x="8315325" y="11253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7" name="Oval 126">
            <a:extLst>
              <a:ext uri="{FF2B5EF4-FFF2-40B4-BE49-F238E27FC236}">
                <a16:creationId xmlns:a16="http://schemas.microsoft.com/office/drawing/2014/main" id="{52FCD2C7-BAC7-8BDA-72BF-769885D6DC82}"/>
              </a:ext>
            </a:extLst>
          </xdr:cNvPr>
          <xdr:cNvSpPr/>
        </xdr:nvSpPr>
        <xdr:spPr>
          <a:xfrm>
            <a:off x="9605963" y="11253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8" name="Oval 127">
            <a:extLst>
              <a:ext uri="{FF2B5EF4-FFF2-40B4-BE49-F238E27FC236}">
                <a16:creationId xmlns:a16="http://schemas.microsoft.com/office/drawing/2014/main" id="{9DB1C755-B61F-28D3-070B-C328153A9D8D}"/>
              </a:ext>
            </a:extLst>
          </xdr:cNvPr>
          <xdr:cNvSpPr/>
        </xdr:nvSpPr>
        <xdr:spPr>
          <a:xfrm>
            <a:off x="11868151" y="11253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9" name="Straight Arrow Connector 128">
            <a:extLst>
              <a:ext uri="{FF2B5EF4-FFF2-40B4-BE49-F238E27FC236}">
                <a16:creationId xmlns:a16="http://schemas.microsoft.com/office/drawing/2014/main" id="{3496F0FC-E5EB-CD83-7F18-5868E40E419A}"/>
              </a:ext>
            </a:extLst>
          </xdr:cNvPr>
          <xdr:cNvCxnSpPr/>
        </xdr:nvCxnSpPr>
        <xdr:spPr>
          <a:xfrm>
            <a:off x="4371974" y="110537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Arrow Connector 129">
            <a:extLst>
              <a:ext uri="{FF2B5EF4-FFF2-40B4-BE49-F238E27FC236}">
                <a16:creationId xmlns:a16="http://schemas.microsoft.com/office/drawing/2014/main" id="{2D1A2196-1F3F-6DE2-0824-F267F9B583E9}"/>
              </a:ext>
            </a:extLst>
          </xdr:cNvPr>
          <xdr:cNvCxnSpPr/>
        </xdr:nvCxnSpPr>
        <xdr:spPr>
          <a:xfrm>
            <a:off x="4533899" y="110585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Arrow Connector 130">
            <a:extLst>
              <a:ext uri="{FF2B5EF4-FFF2-40B4-BE49-F238E27FC236}">
                <a16:creationId xmlns:a16="http://schemas.microsoft.com/office/drawing/2014/main" id="{D42AF5B5-4143-3BC5-B292-735D9A3FDF81}"/>
              </a:ext>
            </a:extLst>
          </xdr:cNvPr>
          <xdr:cNvCxnSpPr/>
        </xdr:nvCxnSpPr>
        <xdr:spPr>
          <a:xfrm>
            <a:off x="4695823" y="110537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Arrow Connector 131">
            <a:extLst>
              <a:ext uri="{FF2B5EF4-FFF2-40B4-BE49-F238E27FC236}">
                <a16:creationId xmlns:a16="http://schemas.microsoft.com/office/drawing/2014/main" id="{4770F577-04C3-1998-75FE-881AC28F800C}"/>
              </a:ext>
            </a:extLst>
          </xdr:cNvPr>
          <xdr:cNvCxnSpPr/>
        </xdr:nvCxnSpPr>
        <xdr:spPr>
          <a:xfrm>
            <a:off x="4857748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Arrow Connector 132">
            <a:extLst>
              <a:ext uri="{FF2B5EF4-FFF2-40B4-BE49-F238E27FC236}">
                <a16:creationId xmlns:a16="http://schemas.microsoft.com/office/drawing/2014/main" id="{E7237FDA-26DF-9275-EAE4-3D11FC2ED3B6}"/>
              </a:ext>
            </a:extLst>
          </xdr:cNvPr>
          <xdr:cNvCxnSpPr/>
        </xdr:nvCxnSpPr>
        <xdr:spPr>
          <a:xfrm>
            <a:off x="5019673" y="110537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Arrow Connector 133">
            <a:extLst>
              <a:ext uri="{FF2B5EF4-FFF2-40B4-BE49-F238E27FC236}">
                <a16:creationId xmlns:a16="http://schemas.microsoft.com/office/drawing/2014/main" id="{7959E181-0B69-D2BC-D441-95CD4B18B3E5}"/>
              </a:ext>
            </a:extLst>
          </xdr:cNvPr>
          <xdr:cNvCxnSpPr/>
        </xdr:nvCxnSpPr>
        <xdr:spPr>
          <a:xfrm>
            <a:off x="5181598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Arrow Connector 134">
            <a:extLst>
              <a:ext uri="{FF2B5EF4-FFF2-40B4-BE49-F238E27FC236}">
                <a16:creationId xmlns:a16="http://schemas.microsoft.com/office/drawing/2014/main" id="{C2762004-A3A5-B8A1-8548-26E4B0ED23CD}"/>
              </a:ext>
            </a:extLst>
          </xdr:cNvPr>
          <xdr:cNvCxnSpPr/>
        </xdr:nvCxnSpPr>
        <xdr:spPr>
          <a:xfrm>
            <a:off x="5343522" y="11053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Arrow Connector 135">
            <a:extLst>
              <a:ext uri="{FF2B5EF4-FFF2-40B4-BE49-F238E27FC236}">
                <a16:creationId xmlns:a16="http://schemas.microsoft.com/office/drawing/2014/main" id="{15AD3D7A-83C7-546E-621E-8004EF85BB89}"/>
              </a:ext>
            </a:extLst>
          </xdr:cNvPr>
          <xdr:cNvCxnSpPr/>
        </xdr:nvCxnSpPr>
        <xdr:spPr>
          <a:xfrm>
            <a:off x="5505447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Arrow Connector 136">
            <a:extLst>
              <a:ext uri="{FF2B5EF4-FFF2-40B4-BE49-F238E27FC236}">
                <a16:creationId xmlns:a16="http://schemas.microsoft.com/office/drawing/2014/main" id="{8AF9CCE2-FE71-821A-C0C4-D6B5F2D3841A}"/>
              </a:ext>
            </a:extLst>
          </xdr:cNvPr>
          <xdr:cNvCxnSpPr/>
        </xdr:nvCxnSpPr>
        <xdr:spPr>
          <a:xfrm>
            <a:off x="5667374" y="110537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Arrow Connector 137">
            <a:extLst>
              <a:ext uri="{FF2B5EF4-FFF2-40B4-BE49-F238E27FC236}">
                <a16:creationId xmlns:a16="http://schemas.microsoft.com/office/drawing/2014/main" id="{BC92F5FA-308E-64B4-1516-7780F7E32BF2}"/>
              </a:ext>
            </a:extLst>
          </xdr:cNvPr>
          <xdr:cNvCxnSpPr/>
        </xdr:nvCxnSpPr>
        <xdr:spPr>
          <a:xfrm>
            <a:off x="5829299" y="110585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Arrow Connector 138">
            <a:extLst>
              <a:ext uri="{FF2B5EF4-FFF2-40B4-BE49-F238E27FC236}">
                <a16:creationId xmlns:a16="http://schemas.microsoft.com/office/drawing/2014/main" id="{DB028541-7DA5-5B38-26DC-A0CED7C5ECFB}"/>
              </a:ext>
            </a:extLst>
          </xdr:cNvPr>
          <xdr:cNvCxnSpPr/>
        </xdr:nvCxnSpPr>
        <xdr:spPr>
          <a:xfrm>
            <a:off x="5991223" y="110537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Arrow Connector 139">
            <a:extLst>
              <a:ext uri="{FF2B5EF4-FFF2-40B4-BE49-F238E27FC236}">
                <a16:creationId xmlns:a16="http://schemas.microsoft.com/office/drawing/2014/main" id="{13A818F5-AAD6-1BDC-7BD1-D274E966D919}"/>
              </a:ext>
            </a:extLst>
          </xdr:cNvPr>
          <xdr:cNvCxnSpPr/>
        </xdr:nvCxnSpPr>
        <xdr:spPr>
          <a:xfrm>
            <a:off x="6153148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Arrow Connector 140">
            <a:extLst>
              <a:ext uri="{FF2B5EF4-FFF2-40B4-BE49-F238E27FC236}">
                <a16:creationId xmlns:a16="http://schemas.microsoft.com/office/drawing/2014/main" id="{D89D0DA6-CD1D-5EB5-D98B-358763829F6C}"/>
              </a:ext>
            </a:extLst>
          </xdr:cNvPr>
          <xdr:cNvCxnSpPr/>
        </xdr:nvCxnSpPr>
        <xdr:spPr>
          <a:xfrm>
            <a:off x="6315073" y="110537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Arrow Connector 141">
            <a:extLst>
              <a:ext uri="{FF2B5EF4-FFF2-40B4-BE49-F238E27FC236}">
                <a16:creationId xmlns:a16="http://schemas.microsoft.com/office/drawing/2014/main" id="{2EA99328-1003-F53D-DF07-903CCCF168AC}"/>
              </a:ext>
            </a:extLst>
          </xdr:cNvPr>
          <xdr:cNvCxnSpPr/>
        </xdr:nvCxnSpPr>
        <xdr:spPr>
          <a:xfrm>
            <a:off x="6476998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Arrow Connector 142">
            <a:extLst>
              <a:ext uri="{FF2B5EF4-FFF2-40B4-BE49-F238E27FC236}">
                <a16:creationId xmlns:a16="http://schemas.microsoft.com/office/drawing/2014/main" id="{4247FD3D-24CB-A8AC-9E82-619EA1EC5786}"/>
              </a:ext>
            </a:extLst>
          </xdr:cNvPr>
          <xdr:cNvCxnSpPr/>
        </xdr:nvCxnSpPr>
        <xdr:spPr>
          <a:xfrm>
            <a:off x="6638922" y="11053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Arrow Connector 143">
            <a:extLst>
              <a:ext uri="{FF2B5EF4-FFF2-40B4-BE49-F238E27FC236}">
                <a16:creationId xmlns:a16="http://schemas.microsoft.com/office/drawing/2014/main" id="{605A6969-A1FB-D1DB-AF20-131051DDC959}"/>
              </a:ext>
            </a:extLst>
          </xdr:cNvPr>
          <xdr:cNvCxnSpPr/>
        </xdr:nvCxnSpPr>
        <xdr:spPr>
          <a:xfrm>
            <a:off x="6800847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Arrow Connector 144">
            <a:extLst>
              <a:ext uri="{FF2B5EF4-FFF2-40B4-BE49-F238E27FC236}">
                <a16:creationId xmlns:a16="http://schemas.microsoft.com/office/drawing/2014/main" id="{A1FB1B79-E963-A4B5-5048-5DBA9BECD71E}"/>
              </a:ext>
            </a:extLst>
          </xdr:cNvPr>
          <xdr:cNvCxnSpPr/>
        </xdr:nvCxnSpPr>
        <xdr:spPr>
          <a:xfrm>
            <a:off x="6962773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Arrow Connector 145">
            <a:extLst>
              <a:ext uri="{FF2B5EF4-FFF2-40B4-BE49-F238E27FC236}">
                <a16:creationId xmlns:a16="http://schemas.microsoft.com/office/drawing/2014/main" id="{C0C2C1DD-DDCE-FBB9-D228-E707D8451A41}"/>
              </a:ext>
            </a:extLst>
          </xdr:cNvPr>
          <xdr:cNvCxnSpPr/>
        </xdr:nvCxnSpPr>
        <xdr:spPr>
          <a:xfrm>
            <a:off x="7124698" y="110632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Arrow Connector 146">
            <a:extLst>
              <a:ext uri="{FF2B5EF4-FFF2-40B4-BE49-F238E27FC236}">
                <a16:creationId xmlns:a16="http://schemas.microsoft.com/office/drawing/2014/main" id="{70D968E6-17E7-3482-0937-235DA62DF4BD}"/>
              </a:ext>
            </a:extLst>
          </xdr:cNvPr>
          <xdr:cNvCxnSpPr/>
        </xdr:nvCxnSpPr>
        <xdr:spPr>
          <a:xfrm>
            <a:off x="7286622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98B3FC13-E815-CC75-26D4-785070C07203}"/>
              </a:ext>
            </a:extLst>
          </xdr:cNvPr>
          <xdr:cNvCxnSpPr/>
        </xdr:nvCxnSpPr>
        <xdr:spPr>
          <a:xfrm>
            <a:off x="7448547" y="110632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DD380E5E-F801-4A27-A896-5883296E5F71}"/>
              </a:ext>
            </a:extLst>
          </xdr:cNvPr>
          <xdr:cNvCxnSpPr/>
        </xdr:nvCxnSpPr>
        <xdr:spPr>
          <a:xfrm>
            <a:off x="7610472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B27C82D8-A620-3B02-CB98-B52F849E837C}"/>
              </a:ext>
            </a:extLst>
          </xdr:cNvPr>
          <xdr:cNvCxnSpPr/>
        </xdr:nvCxnSpPr>
        <xdr:spPr>
          <a:xfrm>
            <a:off x="7772397" y="110632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E52DDC18-36E4-4BEA-9074-9BB2A2C5DD9A}"/>
              </a:ext>
            </a:extLst>
          </xdr:cNvPr>
          <xdr:cNvCxnSpPr/>
        </xdr:nvCxnSpPr>
        <xdr:spPr>
          <a:xfrm>
            <a:off x="7934321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95CC5120-8B2B-388E-8AE3-DD9BA308C7C6}"/>
              </a:ext>
            </a:extLst>
          </xdr:cNvPr>
          <xdr:cNvCxnSpPr/>
        </xdr:nvCxnSpPr>
        <xdr:spPr>
          <a:xfrm>
            <a:off x="8096246" y="110632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Arrow Connector 152">
            <a:extLst>
              <a:ext uri="{FF2B5EF4-FFF2-40B4-BE49-F238E27FC236}">
                <a16:creationId xmlns:a16="http://schemas.microsoft.com/office/drawing/2014/main" id="{2B0956CB-E18D-659E-EAEB-F5EEDD8806AC}"/>
              </a:ext>
            </a:extLst>
          </xdr:cNvPr>
          <xdr:cNvCxnSpPr/>
        </xdr:nvCxnSpPr>
        <xdr:spPr>
          <a:xfrm>
            <a:off x="8258173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CA821BF5-F53A-0F43-2070-6594329DD80C}"/>
              </a:ext>
            </a:extLst>
          </xdr:cNvPr>
          <xdr:cNvCxnSpPr/>
        </xdr:nvCxnSpPr>
        <xdr:spPr>
          <a:xfrm>
            <a:off x="8420098" y="110632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63CC08B4-962B-AFCC-DA24-D0EEEAE50A1D}"/>
              </a:ext>
            </a:extLst>
          </xdr:cNvPr>
          <xdr:cNvCxnSpPr/>
        </xdr:nvCxnSpPr>
        <xdr:spPr>
          <a:xfrm>
            <a:off x="8582022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Arrow Connector 155">
            <a:extLst>
              <a:ext uri="{FF2B5EF4-FFF2-40B4-BE49-F238E27FC236}">
                <a16:creationId xmlns:a16="http://schemas.microsoft.com/office/drawing/2014/main" id="{9A9A909A-9276-C1B9-1B3E-EBEA1994961C}"/>
              </a:ext>
            </a:extLst>
          </xdr:cNvPr>
          <xdr:cNvCxnSpPr/>
        </xdr:nvCxnSpPr>
        <xdr:spPr>
          <a:xfrm>
            <a:off x="8743947" y="110632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Arrow Connector 156">
            <a:extLst>
              <a:ext uri="{FF2B5EF4-FFF2-40B4-BE49-F238E27FC236}">
                <a16:creationId xmlns:a16="http://schemas.microsoft.com/office/drawing/2014/main" id="{4B8DB90C-82F4-49BF-4F14-961C74891932}"/>
              </a:ext>
            </a:extLst>
          </xdr:cNvPr>
          <xdr:cNvCxnSpPr/>
        </xdr:nvCxnSpPr>
        <xdr:spPr>
          <a:xfrm>
            <a:off x="8905872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FC95140D-418C-4345-7A71-10A9C2AA40F0}"/>
              </a:ext>
            </a:extLst>
          </xdr:cNvPr>
          <xdr:cNvCxnSpPr/>
        </xdr:nvCxnSpPr>
        <xdr:spPr>
          <a:xfrm>
            <a:off x="9067797" y="110632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Arrow Connector 158">
            <a:extLst>
              <a:ext uri="{FF2B5EF4-FFF2-40B4-BE49-F238E27FC236}">
                <a16:creationId xmlns:a16="http://schemas.microsoft.com/office/drawing/2014/main" id="{821059B6-094D-1B32-CA6C-70EA8EF5A7CC}"/>
              </a:ext>
            </a:extLst>
          </xdr:cNvPr>
          <xdr:cNvCxnSpPr/>
        </xdr:nvCxnSpPr>
        <xdr:spPr>
          <a:xfrm>
            <a:off x="9229721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Arrow Connector 159">
            <a:extLst>
              <a:ext uri="{FF2B5EF4-FFF2-40B4-BE49-F238E27FC236}">
                <a16:creationId xmlns:a16="http://schemas.microsoft.com/office/drawing/2014/main" id="{48046394-E6C8-AF84-411D-C83D4CE8A400}"/>
              </a:ext>
            </a:extLst>
          </xdr:cNvPr>
          <xdr:cNvCxnSpPr/>
        </xdr:nvCxnSpPr>
        <xdr:spPr>
          <a:xfrm>
            <a:off x="9391646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Arrow Connector 160">
            <a:extLst>
              <a:ext uri="{FF2B5EF4-FFF2-40B4-BE49-F238E27FC236}">
                <a16:creationId xmlns:a16="http://schemas.microsoft.com/office/drawing/2014/main" id="{BAA5C6DC-4AFC-A83C-1A82-9E3B174F1BD9}"/>
              </a:ext>
            </a:extLst>
          </xdr:cNvPr>
          <xdr:cNvCxnSpPr/>
        </xdr:nvCxnSpPr>
        <xdr:spPr>
          <a:xfrm>
            <a:off x="9553573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Arrow Connector 161">
            <a:extLst>
              <a:ext uri="{FF2B5EF4-FFF2-40B4-BE49-F238E27FC236}">
                <a16:creationId xmlns:a16="http://schemas.microsoft.com/office/drawing/2014/main" id="{C47D1E1E-180A-962F-7AE8-B993D32F2A42}"/>
              </a:ext>
            </a:extLst>
          </xdr:cNvPr>
          <xdr:cNvCxnSpPr/>
        </xdr:nvCxnSpPr>
        <xdr:spPr>
          <a:xfrm>
            <a:off x="9715498" y="110632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Arrow Connector 162">
            <a:extLst>
              <a:ext uri="{FF2B5EF4-FFF2-40B4-BE49-F238E27FC236}">
                <a16:creationId xmlns:a16="http://schemas.microsoft.com/office/drawing/2014/main" id="{51539236-C2F3-E5EC-D837-CB9C3499A458}"/>
              </a:ext>
            </a:extLst>
          </xdr:cNvPr>
          <xdr:cNvCxnSpPr/>
        </xdr:nvCxnSpPr>
        <xdr:spPr>
          <a:xfrm>
            <a:off x="9877422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Arrow Connector 163">
            <a:extLst>
              <a:ext uri="{FF2B5EF4-FFF2-40B4-BE49-F238E27FC236}">
                <a16:creationId xmlns:a16="http://schemas.microsoft.com/office/drawing/2014/main" id="{3897DFB0-DF5D-A2F3-4AAF-05412C4C2092}"/>
              </a:ext>
            </a:extLst>
          </xdr:cNvPr>
          <xdr:cNvCxnSpPr/>
        </xdr:nvCxnSpPr>
        <xdr:spPr>
          <a:xfrm>
            <a:off x="10039347" y="110632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Arrow Connector 164">
            <a:extLst>
              <a:ext uri="{FF2B5EF4-FFF2-40B4-BE49-F238E27FC236}">
                <a16:creationId xmlns:a16="http://schemas.microsoft.com/office/drawing/2014/main" id="{AEE84DBB-AE88-D3D3-53C9-DC6BDDE5271B}"/>
              </a:ext>
            </a:extLst>
          </xdr:cNvPr>
          <xdr:cNvCxnSpPr/>
        </xdr:nvCxnSpPr>
        <xdr:spPr>
          <a:xfrm>
            <a:off x="10201272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Arrow Connector 165">
            <a:extLst>
              <a:ext uri="{FF2B5EF4-FFF2-40B4-BE49-F238E27FC236}">
                <a16:creationId xmlns:a16="http://schemas.microsoft.com/office/drawing/2014/main" id="{DFE089E8-22C5-EB74-D7B9-8C523278C6D9}"/>
              </a:ext>
            </a:extLst>
          </xdr:cNvPr>
          <xdr:cNvCxnSpPr/>
        </xdr:nvCxnSpPr>
        <xdr:spPr>
          <a:xfrm>
            <a:off x="10363197" y="110632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Arrow Connector 166">
            <a:extLst>
              <a:ext uri="{FF2B5EF4-FFF2-40B4-BE49-F238E27FC236}">
                <a16:creationId xmlns:a16="http://schemas.microsoft.com/office/drawing/2014/main" id="{664D5E24-D80D-8F1C-A2D6-FD680C9C6676}"/>
              </a:ext>
            </a:extLst>
          </xdr:cNvPr>
          <xdr:cNvCxnSpPr/>
        </xdr:nvCxnSpPr>
        <xdr:spPr>
          <a:xfrm>
            <a:off x="10525121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Arrow Connector 167">
            <a:extLst>
              <a:ext uri="{FF2B5EF4-FFF2-40B4-BE49-F238E27FC236}">
                <a16:creationId xmlns:a16="http://schemas.microsoft.com/office/drawing/2014/main" id="{4ED7C02C-BC74-F11F-DA46-5855907E93C0}"/>
              </a:ext>
            </a:extLst>
          </xdr:cNvPr>
          <xdr:cNvCxnSpPr/>
        </xdr:nvCxnSpPr>
        <xdr:spPr>
          <a:xfrm>
            <a:off x="10687046" y="110632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Arrow Connector 168">
            <a:extLst>
              <a:ext uri="{FF2B5EF4-FFF2-40B4-BE49-F238E27FC236}">
                <a16:creationId xmlns:a16="http://schemas.microsoft.com/office/drawing/2014/main" id="{BD701769-F62C-8CA6-B7E1-580AD3BDAAFA}"/>
              </a:ext>
            </a:extLst>
          </xdr:cNvPr>
          <xdr:cNvCxnSpPr/>
        </xdr:nvCxnSpPr>
        <xdr:spPr>
          <a:xfrm>
            <a:off x="10848973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Arrow Connector 169">
            <a:extLst>
              <a:ext uri="{FF2B5EF4-FFF2-40B4-BE49-F238E27FC236}">
                <a16:creationId xmlns:a16="http://schemas.microsoft.com/office/drawing/2014/main" id="{D809F530-5FC3-EB3D-A1EE-7D2E96513053}"/>
              </a:ext>
            </a:extLst>
          </xdr:cNvPr>
          <xdr:cNvCxnSpPr/>
        </xdr:nvCxnSpPr>
        <xdr:spPr>
          <a:xfrm>
            <a:off x="11010898" y="110632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Arrow Connector 170">
            <a:extLst>
              <a:ext uri="{FF2B5EF4-FFF2-40B4-BE49-F238E27FC236}">
                <a16:creationId xmlns:a16="http://schemas.microsoft.com/office/drawing/2014/main" id="{B5301A55-BE18-0D40-3409-1397BB290762}"/>
              </a:ext>
            </a:extLst>
          </xdr:cNvPr>
          <xdr:cNvCxnSpPr/>
        </xdr:nvCxnSpPr>
        <xdr:spPr>
          <a:xfrm>
            <a:off x="11172822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Arrow Connector 171">
            <a:extLst>
              <a:ext uri="{FF2B5EF4-FFF2-40B4-BE49-F238E27FC236}">
                <a16:creationId xmlns:a16="http://schemas.microsoft.com/office/drawing/2014/main" id="{EF5147E6-EF4E-0551-6CFF-251D4006B250}"/>
              </a:ext>
            </a:extLst>
          </xdr:cNvPr>
          <xdr:cNvCxnSpPr/>
        </xdr:nvCxnSpPr>
        <xdr:spPr>
          <a:xfrm>
            <a:off x="11334747" y="110632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Arrow Connector 172">
            <a:extLst>
              <a:ext uri="{FF2B5EF4-FFF2-40B4-BE49-F238E27FC236}">
                <a16:creationId xmlns:a16="http://schemas.microsoft.com/office/drawing/2014/main" id="{DF412909-872A-79B5-73F9-B50FC3A67EB0}"/>
              </a:ext>
            </a:extLst>
          </xdr:cNvPr>
          <xdr:cNvCxnSpPr/>
        </xdr:nvCxnSpPr>
        <xdr:spPr>
          <a:xfrm>
            <a:off x="11496672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Arrow Connector 173">
            <a:extLst>
              <a:ext uri="{FF2B5EF4-FFF2-40B4-BE49-F238E27FC236}">
                <a16:creationId xmlns:a16="http://schemas.microsoft.com/office/drawing/2014/main" id="{2C5199FF-2445-F1DE-350D-C1BFDEE3E188}"/>
              </a:ext>
            </a:extLst>
          </xdr:cNvPr>
          <xdr:cNvCxnSpPr/>
        </xdr:nvCxnSpPr>
        <xdr:spPr>
          <a:xfrm>
            <a:off x="11658597" y="110632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Arrow Connector 174">
            <a:extLst>
              <a:ext uri="{FF2B5EF4-FFF2-40B4-BE49-F238E27FC236}">
                <a16:creationId xmlns:a16="http://schemas.microsoft.com/office/drawing/2014/main" id="{A519747E-92DE-FA13-F6A7-1DB73B20B36A}"/>
              </a:ext>
            </a:extLst>
          </xdr:cNvPr>
          <xdr:cNvCxnSpPr/>
        </xdr:nvCxnSpPr>
        <xdr:spPr>
          <a:xfrm>
            <a:off x="11820521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Arrow Connector 175">
            <a:extLst>
              <a:ext uri="{FF2B5EF4-FFF2-40B4-BE49-F238E27FC236}">
                <a16:creationId xmlns:a16="http://schemas.microsoft.com/office/drawing/2014/main" id="{89813350-93F2-E68A-230E-1CCED75D1E9A}"/>
              </a:ext>
            </a:extLst>
          </xdr:cNvPr>
          <xdr:cNvCxnSpPr/>
        </xdr:nvCxnSpPr>
        <xdr:spPr>
          <a:xfrm>
            <a:off x="11982446" y="110632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D0BA2DA3-273F-175D-8321-718F09CAC355}"/>
              </a:ext>
            </a:extLst>
          </xdr:cNvPr>
          <xdr:cNvCxnSpPr/>
        </xdr:nvCxnSpPr>
        <xdr:spPr>
          <a:xfrm>
            <a:off x="12144373" y="110537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D97F9281-06BE-AEA0-D837-90B1BA55F5B4}"/>
              </a:ext>
            </a:extLst>
          </xdr:cNvPr>
          <xdr:cNvCxnSpPr/>
        </xdr:nvCxnSpPr>
        <xdr:spPr>
          <a:xfrm>
            <a:off x="12306298" y="110585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Arrow Connector 178">
            <a:extLst>
              <a:ext uri="{FF2B5EF4-FFF2-40B4-BE49-F238E27FC236}">
                <a16:creationId xmlns:a16="http://schemas.microsoft.com/office/drawing/2014/main" id="{0E063707-BDA5-3A45-69A7-436A700E85D9}"/>
              </a:ext>
            </a:extLst>
          </xdr:cNvPr>
          <xdr:cNvCxnSpPr/>
        </xdr:nvCxnSpPr>
        <xdr:spPr>
          <a:xfrm>
            <a:off x="12468222" y="110537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id="{F96FF3BB-25A3-AA3C-33F6-246C7EE49816}"/>
              </a:ext>
            </a:extLst>
          </xdr:cNvPr>
          <xdr:cNvCxnSpPr/>
        </xdr:nvCxnSpPr>
        <xdr:spPr>
          <a:xfrm>
            <a:off x="12630147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Arrow Connector 180">
            <a:extLst>
              <a:ext uri="{FF2B5EF4-FFF2-40B4-BE49-F238E27FC236}">
                <a16:creationId xmlns:a16="http://schemas.microsoft.com/office/drawing/2014/main" id="{2170C787-09EF-6027-C02E-175715EE0B59}"/>
              </a:ext>
            </a:extLst>
          </xdr:cNvPr>
          <xdr:cNvCxnSpPr/>
        </xdr:nvCxnSpPr>
        <xdr:spPr>
          <a:xfrm>
            <a:off x="12792072" y="110537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Arrow Connector 181">
            <a:extLst>
              <a:ext uri="{FF2B5EF4-FFF2-40B4-BE49-F238E27FC236}">
                <a16:creationId xmlns:a16="http://schemas.microsoft.com/office/drawing/2014/main" id="{1580CA55-1100-2884-8E9A-0CFA99E98476}"/>
              </a:ext>
            </a:extLst>
          </xdr:cNvPr>
          <xdr:cNvCxnSpPr/>
        </xdr:nvCxnSpPr>
        <xdr:spPr>
          <a:xfrm>
            <a:off x="12953997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>
            <a:extLst>
              <a:ext uri="{FF2B5EF4-FFF2-40B4-BE49-F238E27FC236}">
                <a16:creationId xmlns:a16="http://schemas.microsoft.com/office/drawing/2014/main" id="{EAACE948-BCB4-30FD-4A1A-02424E971350}"/>
              </a:ext>
            </a:extLst>
          </xdr:cNvPr>
          <xdr:cNvCxnSpPr/>
        </xdr:nvCxnSpPr>
        <xdr:spPr>
          <a:xfrm>
            <a:off x="13115921" y="11053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D787F3A3-DDEB-513C-1F0C-29F15DB86C85}"/>
              </a:ext>
            </a:extLst>
          </xdr:cNvPr>
          <xdr:cNvCxnSpPr/>
        </xdr:nvCxnSpPr>
        <xdr:spPr>
          <a:xfrm>
            <a:off x="13277846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E513E43F-AB3B-3265-2B96-BD80973399EA}"/>
              </a:ext>
            </a:extLst>
          </xdr:cNvPr>
          <xdr:cNvCxnSpPr/>
        </xdr:nvCxnSpPr>
        <xdr:spPr>
          <a:xfrm>
            <a:off x="13439773" y="110537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C5EB00E0-5FC0-A556-2DB0-F03D968D06DC}"/>
              </a:ext>
            </a:extLst>
          </xdr:cNvPr>
          <xdr:cNvCxnSpPr/>
        </xdr:nvCxnSpPr>
        <xdr:spPr>
          <a:xfrm>
            <a:off x="13601698" y="110585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C197BB0D-C30D-3145-D789-637C78B860AC}"/>
              </a:ext>
            </a:extLst>
          </xdr:cNvPr>
          <xdr:cNvCxnSpPr/>
        </xdr:nvCxnSpPr>
        <xdr:spPr>
          <a:xfrm>
            <a:off x="4376738" y="11053762"/>
            <a:ext cx="92249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C0782326-FD86-2960-1B5B-45583EC5EE8C}"/>
              </a:ext>
            </a:extLst>
          </xdr:cNvPr>
          <xdr:cNvCxnSpPr/>
        </xdr:nvCxnSpPr>
        <xdr:spPr>
          <a:xfrm>
            <a:off x="4371975" y="11563350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88C97F3F-818D-9B1F-886E-48F2D0BFAC83}"/>
              </a:ext>
            </a:extLst>
          </xdr:cNvPr>
          <xdr:cNvCxnSpPr/>
        </xdr:nvCxnSpPr>
        <xdr:spPr>
          <a:xfrm>
            <a:off x="4286250" y="1171575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695FE742-9BB1-0C2C-7C9B-E452B5E0D485}"/>
              </a:ext>
            </a:extLst>
          </xdr:cNvPr>
          <xdr:cNvCxnSpPr/>
        </xdr:nvCxnSpPr>
        <xdr:spPr>
          <a:xfrm flipH="1">
            <a:off x="4329112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278374FD-416C-4171-64D3-4BDA98005BB1}"/>
              </a:ext>
            </a:extLst>
          </xdr:cNvPr>
          <xdr:cNvCxnSpPr/>
        </xdr:nvCxnSpPr>
        <xdr:spPr>
          <a:xfrm>
            <a:off x="6315075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AA507E1E-82DF-F0C9-7561-163E0A9A404E}"/>
              </a:ext>
            </a:extLst>
          </xdr:cNvPr>
          <xdr:cNvCxnSpPr/>
        </xdr:nvCxnSpPr>
        <xdr:spPr>
          <a:xfrm flipH="1">
            <a:off x="6272212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77AEA284-3FA7-F681-DDED-F0AA77C2538C}"/>
              </a:ext>
            </a:extLst>
          </xdr:cNvPr>
          <xdr:cNvCxnSpPr/>
        </xdr:nvCxnSpPr>
        <xdr:spPr>
          <a:xfrm>
            <a:off x="6057900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AE6C7FA2-D8CD-95B1-8C7F-D91B77F2A3D9}"/>
              </a:ext>
            </a:extLst>
          </xdr:cNvPr>
          <xdr:cNvCxnSpPr/>
        </xdr:nvCxnSpPr>
        <xdr:spPr>
          <a:xfrm flipH="1">
            <a:off x="6015037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0F16261C-D094-F086-F0C6-FBD21379EFB9}"/>
              </a:ext>
            </a:extLst>
          </xdr:cNvPr>
          <xdr:cNvCxnSpPr/>
        </xdr:nvCxnSpPr>
        <xdr:spPr>
          <a:xfrm>
            <a:off x="8096251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FBBD4BFF-9505-F6F4-8592-6C59EE87B9AA}"/>
              </a:ext>
            </a:extLst>
          </xdr:cNvPr>
          <xdr:cNvCxnSpPr/>
        </xdr:nvCxnSpPr>
        <xdr:spPr>
          <a:xfrm flipH="1">
            <a:off x="8053388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9A0A67BD-9FE0-8B24-9D6B-313658C0AE80}"/>
              </a:ext>
            </a:extLst>
          </xdr:cNvPr>
          <xdr:cNvCxnSpPr/>
        </xdr:nvCxnSpPr>
        <xdr:spPr>
          <a:xfrm>
            <a:off x="8343901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D9E83610-79A7-649A-F4D8-78006357743B}"/>
              </a:ext>
            </a:extLst>
          </xdr:cNvPr>
          <xdr:cNvCxnSpPr/>
        </xdr:nvCxnSpPr>
        <xdr:spPr>
          <a:xfrm flipH="1">
            <a:off x="8301038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41B6A7D5-4957-425D-203F-FB054703B2B1}"/>
              </a:ext>
            </a:extLst>
          </xdr:cNvPr>
          <xdr:cNvCxnSpPr/>
        </xdr:nvCxnSpPr>
        <xdr:spPr>
          <a:xfrm>
            <a:off x="9639300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3CAC5F1C-9524-B821-06DA-A1C9CC715578}"/>
              </a:ext>
            </a:extLst>
          </xdr:cNvPr>
          <xdr:cNvCxnSpPr/>
        </xdr:nvCxnSpPr>
        <xdr:spPr>
          <a:xfrm flipH="1">
            <a:off x="9596437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92A7F492-E4A5-269B-E333-46DF50773D6C}"/>
              </a:ext>
            </a:extLst>
          </xdr:cNvPr>
          <xdr:cNvCxnSpPr/>
        </xdr:nvCxnSpPr>
        <xdr:spPr>
          <a:xfrm>
            <a:off x="9877421" y="11563349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0BE18FB0-2D20-DFCF-6628-6FB4018FEFE9}"/>
              </a:ext>
            </a:extLst>
          </xdr:cNvPr>
          <xdr:cNvCxnSpPr/>
        </xdr:nvCxnSpPr>
        <xdr:spPr>
          <a:xfrm flipH="1">
            <a:off x="9834558" y="116681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82BB6EDA-4DB3-FEB8-798D-E3DBD437742C}"/>
              </a:ext>
            </a:extLst>
          </xdr:cNvPr>
          <xdr:cNvCxnSpPr/>
        </xdr:nvCxnSpPr>
        <xdr:spPr>
          <a:xfrm>
            <a:off x="11658596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AA9D7620-F771-BA25-FB9E-7A147339BBB8}"/>
              </a:ext>
            </a:extLst>
          </xdr:cNvPr>
          <xdr:cNvCxnSpPr/>
        </xdr:nvCxnSpPr>
        <xdr:spPr>
          <a:xfrm flipH="1">
            <a:off x="11615733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7DB09D37-C417-3C30-DAE4-7998CC04A8C4}"/>
              </a:ext>
            </a:extLst>
          </xdr:cNvPr>
          <xdr:cNvCxnSpPr/>
        </xdr:nvCxnSpPr>
        <xdr:spPr>
          <a:xfrm>
            <a:off x="11891959" y="11563348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69B99BA4-8627-0470-0E09-BC2771CB7D11}"/>
              </a:ext>
            </a:extLst>
          </xdr:cNvPr>
          <xdr:cNvCxnSpPr/>
        </xdr:nvCxnSpPr>
        <xdr:spPr>
          <a:xfrm flipH="1">
            <a:off x="11849096" y="1166812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BEE43D4D-884F-8638-D13A-4A26B43A93B6}"/>
              </a:ext>
            </a:extLst>
          </xdr:cNvPr>
          <xdr:cNvCxnSpPr/>
        </xdr:nvCxnSpPr>
        <xdr:spPr>
          <a:xfrm>
            <a:off x="13601696" y="11568111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66B00992-E47C-405B-214C-0D4E62314D9A}"/>
              </a:ext>
            </a:extLst>
          </xdr:cNvPr>
          <xdr:cNvCxnSpPr/>
        </xdr:nvCxnSpPr>
        <xdr:spPr>
          <a:xfrm flipH="1">
            <a:off x="13558833" y="1167288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2EC0E0F9-13D2-E73D-5A7B-51D8A9B43F8D}"/>
              </a:ext>
            </a:extLst>
          </xdr:cNvPr>
          <xdr:cNvCxnSpPr/>
        </xdr:nvCxnSpPr>
        <xdr:spPr>
          <a:xfrm>
            <a:off x="4281487" y="1200150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3BBF7407-6F4D-9F8D-BBFE-7A33F976C1A2}"/>
              </a:ext>
            </a:extLst>
          </xdr:cNvPr>
          <xdr:cNvCxnSpPr/>
        </xdr:nvCxnSpPr>
        <xdr:spPr>
          <a:xfrm flipH="1">
            <a:off x="4324349" y="11953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7234E4EA-324E-50D5-8BC6-E8EDD658AFA0}"/>
              </a:ext>
            </a:extLst>
          </xdr:cNvPr>
          <xdr:cNvCxnSpPr/>
        </xdr:nvCxnSpPr>
        <xdr:spPr>
          <a:xfrm flipH="1">
            <a:off x="13554074" y="1195863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63CDFD0D-7FCB-BE2F-31C6-E7E8DC0924BE}"/>
              </a:ext>
            </a:extLst>
          </xdr:cNvPr>
          <xdr:cNvCxnSpPr/>
        </xdr:nvCxnSpPr>
        <xdr:spPr>
          <a:xfrm flipH="1" flipV="1">
            <a:off x="8620125" y="109823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0</xdr:colOff>
      <xdr:row>529</xdr:row>
      <xdr:rowOff>133350</xdr:rowOff>
    </xdr:from>
    <xdr:to>
      <xdr:col>45</xdr:col>
      <xdr:colOff>147635</xdr:colOff>
      <xdr:row>535</xdr:row>
      <xdr:rowOff>9525</xdr:rowOff>
    </xdr:to>
    <xdr:grpSp>
      <xdr:nvGrpSpPr>
        <xdr:cNvPr id="213" name="Group 212">
          <a:extLst>
            <a:ext uri="{FF2B5EF4-FFF2-40B4-BE49-F238E27FC236}">
              <a16:creationId xmlns:a16="http://schemas.microsoft.com/office/drawing/2014/main" id="{0769736A-CE47-4BAB-8A4B-870154577FFB}"/>
            </a:ext>
          </a:extLst>
        </xdr:cNvPr>
        <xdr:cNvGrpSpPr/>
      </xdr:nvGrpSpPr>
      <xdr:grpSpPr>
        <a:xfrm>
          <a:off x="5991225" y="79571850"/>
          <a:ext cx="1443035" cy="733425"/>
          <a:chOff x="8258175" y="12277725"/>
          <a:chExt cx="1443035" cy="733425"/>
        </a:xfrm>
      </xdr:grpSpPr>
      <xdr:sp macro="" textlink="">
        <xdr:nvSpPr>
          <xdr:cNvPr id="214" name="Isosceles Triangle 213">
            <a:extLst>
              <a:ext uri="{FF2B5EF4-FFF2-40B4-BE49-F238E27FC236}">
                <a16:creationId xmlns:a16="http://schemas.microsoft.com/office/drawing/2014/main" id="{7443B1BE-5FC3-5F95-CDD9-EE634BE8D2C8}"/>
              </a:ext>
            </a:extLst>
          </xdr:cNvPr>
          <xdr:cNvSpPr/>
        </xdr:nvSpPr>
        <xdr:spPr>
          <a:xfrm>
            <a:off x="8258175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5" name="Isosceles Triangle 214">
            <a:extLst>
              <a:ext uri="{FF2B5EF4-FFF2-40B4-BE49-F238E27FC236}">
                <a16:creationId xmlns:a16="http://schemas.microsoft.com/office/drawing/2014/main" id="{DD0704D8-39AE-7F0C-449C-8947665CF4F0}"/>
              </a:ext>
            </a:extLst>
          </xdr:cNvPr>
          <xdr:cNvSpPr/>
        </xdr:nvSpPr>
        <xdr:spPr>
          <a:xfrm>
            <a:off x="953928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9AA2E295-A6DC-7A70-1209-DE4AA3AFC578}"/>
              </a:ext>
            </a:extLst>
          </xdr:cNvPr>
          <xdr:cNvCxnSpPr/>
        </xdr:nvCxnSpPr>
        <xdr:spPr>
          <a:xfrm>
            <a:off x="8334376" y="12572999"/>
            <a:ext cx="128587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" name="Straight Arrow Connector 216">
            <a:extLst>
              <a:ext uri="{FF2B5EF4-FFF2-40B4-BE49-F238E27FC236}">
                <a16:creationId xmlns:a16="http://schemas.microsoft.com/office/drawing/2014/main" id="{95F0F0B7-4229-4090-4EAD-323A8542C07A}"/>
              </a:ext>
            </a:extLst>
          </xdr:cNvPr>
          <xdr:cNvCxnSpPr/>
        </xdr:nvCxnSpPr>
        <xdr:spPr>
          <a:xfrm>
            <a:off x="83296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Arrow Connector 217">
            <a:extLst>
              <a:ext uri="{FF2B5EF4-FFF2-40B4-BE49-F238E27FC236}">
                <a16:creationId xmlns:a16="http://schemas.microsoft.com/office/drawing/2014/main" id="{9D934CA3-DB0F-A798-1520-79CF41542734}"/>
              </a:ext>
            </a:extLst>
          </xdr:cNvPr>
          <xdr:cNvCxnSpPr/>
        </xdr:nvCxnSpPr>
        <xdr:spPr>
          <a:xfrm>
            <a:off x="8491536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Arrow Connector 218">
            <a:extLst>
              <a:ext uri="{FF2B5EF4-FFF2-40B4-BE49-F238E27FC236}">
                <a16:creationId xmlns:a16="http://schemas.microsoft.com/office/drawing/2014/main" id="{29152BEE-477D-19D5-9420-AA8EE36DC5DE}"/>
              </a:ext>
            </a:extLst>
          </xdr:cNvPr>
          <xdr:cNvCxnSpPr/>
        </xdr:nvCxnSpPr>
        <xdr:spPr>
          <a:xfrm>
            <a:off x="8653460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" name="Straight Arrow Connector 219">
            <a:extLst>
              <a:ext uri="{FF2B5EF4-FFF2-40B4-BE49-F238E27FC236}">
                <a16:creationId xmlns:a16="http://schemas.microsoft.com/office/drawing/2014/main" id="{28CA5C04-C5A4-E1B9-415D-71AD21884374}"/>
              </a:ext>
            </a:extLst>
          </xdr:cNvPr>
          <xdr:cNvCxnSpPr/>
        </xdr:nvCxnSpPr>
        <xdr:spPr>
          <a:xfrm>
            <a:off x="8815385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" name="Straight Arrow Connector 220">
            <a:extLst>
              <a:ext uri="{FF2B5EF4-FFF2-40B4-BE49-F238E27FC236}">
                <a16:creationId xmlns:a16="http://schemas.microsoft.com/office/drawing/2014/main" id="{579CBF28-FB76-20DA-C34B-27D850B6F4D7}"/>
              </a:ext>
            </a:extLst>
          </xdr:cNvPr>
          <xdr:cNvCxnSpPr/>
        </xdr:nvCxnSpPr>
        <xdr:spPr>
          <a:xfrm>
            <a:off x="8977310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Arrow Connector 221">
            <a:extLst>
              <a:ext uri="{FF2B5EF4-FFF2-40B4-BE49-F238E27FC236}">
                <a16:creationId xmlns:a16="http://schemas.microsoft.com/office/drawing/2014/main" id="{A926E5BE-855E-56B6-F5A1-C6DB1977EF1E}"/>
              </a:ext>
            </a:extLst>
          </xdr:cNvPr>
          <xdr:cNvCxnSpPr/>
        </xdr:nvCxnSpPr>
        <xdr:spPr>
          <a:xfrm>
            <a:off x="9139235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Arrow Connector 222">
            <a:extLst>
              <a:ext uri="{FF2B5EF4-FFF2-40B4-BE49-F238E27FC236}">
                <a16:creationId xmlns:a16="http://schemas.microsoft.com/office/drawing/2014/main" id="{B00124D5-79BB-6E49-6DAE-C15247537EFB}"/>
              </a:ext>
            </a:extLst>
          </xdr:cNvPr>
          <xdr:cNvCxnSpPr/>
        </xdr:nvCxnSpPr>
        <xdr:spPr>
          <a:xfrm>
            <a:off x="9301159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Arrow Connector 223">
            <a:extLst>
              <a:ext uri="{FF2B5EF4-FFF2-40B4-BE49-F238E27FC236}">
                <a16:creationId xmlns:a16="http://schemas.microsoft.com/office/drawing/2014/main" id="{31A7896F-2672-9B74-AC23-8C90DE18A2CE}"/>
              </a:ext>
            </a:extLst>
          </xdr:cNvPr>
          <xdr:cNvCxnSpPr/>
        </xdr:nvCxnSpPr>
        <xdr:spPr>
          <a:xfrm>
            <a:off x="9463084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Arrow Connector 224">
            <a:extLst>
              <a:ext uri="{FF2B5EF4-FFF2-40B4-BE49-F238E27FC236}">
                <a16:creationId xmlns:a16="http://schemas.microsoft.com/office/drawing/2014/main" id="{352E427A-A2A1-EDE6-AED7-479394755CD4}"/>
              </a:ext>
            </a:extLst>
          </xdr:cNvPr>
          <xdr:cNvCxnSpPr/>
        </xdr:nvCxnSpPr>
        <xdr:spPr>
          <a:xfrm>
            <a:off x="96250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66A3E7FC-826A-389E-A9B3-92C3A5A65F7E}"/>
              </a:ext>
            </a:extLst>
          </xdr:cNvPr>
          <xdr:cNvCxnSpPr/>
        </xdr:nvCxnSpPr>
        <xdr:spPr>
          <a:xfrm>
            <a:off x="8329613" y="1234440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Arrow Connector 226">
            <a:extLst>
              <a:ext uri="{FF2B5EF4-FFF2-40B4-BE49-F238E27FC236}">
                <a16:creationId xmlns:a16="http://schemas.microsoft.com/office/drawing/2014/main" id="{CEBB7752-222E-80FC-09B0-28E50B83D256}"/>
              </a:ext>
            </a:extLst>
          </xdr:cNvPr>
          <xdr:cNvCxnSpPr/>
        </xdr:nvCxnSpPr>
        <xdr:spPr>
          <a:xfrm flipV="1">
            <a:off x="8334375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Straight Arrow Connector 227">
            <a:extLst>
              <a:ext uri="{FF2B5EF4-FFF2-40B4-BE49-F238E27FC236}">
                <a16:creationId xmlns:a16="http://schemas.microsoft.com/office/drawing/2014/main" id="{81A9ACA2-622C-4B93-69D4-2DA95288454E}"/>
              </a:ext>
            </a:extLst>
          </xdr:cNvPr>
          <xdr:cNvCxnSpPr/>
        </xdr:nvCxnSpPr>
        <xdr:spPr>
          <a:xfrm flipV="1">
            <a:off x="9620250" y="127206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425B84D7-FF27-5482-356A-6E74A4490F21}"/>
              </a:ext>
            </a:extLst>
          </xdr:cNvPr>
          <xdr:cNvCxnSpPr/>
        </xdr:nvCxnSpPr>
        <xdr:spPr>
          <a:xfrm>
            <a:off x="8262938" y="128587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FCB641C5-FF7D-AB98-051D-B857700378FE}"/>
              </a:ext>
            </a:extLst>
          </xdr:cNvPr>
          <xdr:cNvCxnSpPr/>
        </xdr:nvCxnSpPr>
        <xdr:spPr>
          <a:xfrm flipH="1">
            <a:off x="8272462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08A59EE1-217E-37BB-2A3C-34A185C3E722}"/>
              </a:ext>
            </a:extLst>
          </xdr:cNvPr>
          <xdr:cNvCxnSpPr/>
        </xdr:nvCxnSpPr>
        <xdr:spPr>
          <a:xfrm flipH="1">
            <a:off x="9563099" y="12815887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C2176241-B10B-6A8B-BA6A-1472BA634138}"/>
              </a:ext>
            </a:extLst>
          </xdr:cNvPr>
          <xdr:cNvCxnSpPr/>
        </xdr:nvCxnSpPr>
        <xdr:spPr>
          <a:xfrm flipH="1" flipV="1">
            <a:off x="8848725" y="122777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90488</xdr:colOff>
      <xdr:row>529</xdr:row>
      <xdr:rowOff>123825</xdr:rowOff>
    </xdr:from>
    <xdr:to>
      <xdr:col>23</xdr:col>
      <xdr:colOff>147638</xdr:colOff>
      <xdr:row>535</xdr:row>
      <xdr:rowOff>4762</xdr:rowOff>
    </xdr:to>
    <xdr:grpSp>
      <xdr:nvGrpSpPr>
        <xdr:cNvPr id="233" name="Group 232">
          <a:extLst>
            <a:ext uri="{FF2B5EF4-FFF2-40B4-BE49-F238E27FC236}">
              <a16:creationId xmlns:a16="http://schemas.microsoft.com/office/drawing/2014/main" id="{BCD16A28-3D78-4616-AD33-3A2F5168EB5D}"/>
            </a:ext>
          </a:extLst>
        </xdr:cNvPr>
        <xdr:cNvGrpSpPr/>
      </xdr:nvGrpSpPr>
      <xdr:grpSpPr>
        <a:xfrm>
          <a:off x="2033588" y="79562325"/>
          <a:ext cx="1838325" cy="738187"/>
          <a:chOff x="4300538" y="12268200"/>
          <a:chExt cx="1838325" cy="738187"/>
        </a:xfrm>
      </xdr:grpSpPr>
      <xdr:sp macro="" textlink="">
        <xdr:nvSpPr>
          <xdr:cNvPr id="234" name="Isosceles Triangle 233">
            <a:extLst>
              <a:ext uri="{FF2B5EF4-FFF2-40B4-BE49-F238E27FC236}">
                <a16:creationId xmlns:a16="http://schemas.microsoft.com/office/drawing/2014/main" id="{25AEEF84-63D6-FEB2-0056-1F70CC34F16D}"/>
              </a:ext>
            </a:extLst>
          </xdr:cNvPr>
          <xdr:cNvSpPr/>
        </xdr:nvSpPr>
        <xdr:spPr>
          <a:xfrm>
            <a:off x="4300538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5" name="Isosceles Triangle 234">
            <a:extLst>
              <a:ext uri="{FF2B5EF4-FFF2-40B4-BE49-F238E27FC236}">
                <a16:creationId xmlns:a16="http://schemas.microsoft.com/office/drawing/2014/main" id="{802E9DA1-9A79-69C1-BBD9-02BCFAAA1D48}"/>
              </a:ext>
            </a:extLst>
          </xdr:cNvPr>
          <xdr:cNvSpPr/>
        </xdr:nvSpPr>
        <xdr:spPr>
          <a:xfrm>
            <a:off x="597693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6" name="Straight Connector 235">
            <a:extLst>
              <a:ext uri="{FF2B5EF4-FFF2-40B4-BE49-F238E27FC236}">
                <a16:creationId xmlns:a16="http://schemas.microsoft.com/office/drawing/2014/main" id="{8365CF67-EC64-33C6-F30F-5148923314DC}"/>
              </a:ext>
            </a:extLst>
          </xdr:cNvPr>
          <xdr:cNvCxnSpPr/>
        </xdr:nvCxnSpPr>
        <xdr:spPr>
          <a:xfrm>
            <a:off x="4376739" y="12572999"/>
            <a:ext cx="167639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Arrow Connector 236">
            <a:extLst>
              <a:ext uri="{FF2B5EF4-FFF2-40B4-BE49-F238E27FC236}">
                <a16:creationId xmlns:a16="http://schemas.microsoft.com/office/drawing/2014/main" id="{FE89EDF0-01CD-14B5-4A1F-53892EA9B311}"/>
              </a:ext>
            </a:extLst>
          </xdr:cNvPr>
          <xdr:cNvCxnSpPr/>
        </xdr:nvCxnSpPr>
        <xdr:spPr>
          <a:xfrm>
            <a:off x="43719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Arrow Connector 237">
            <a:extLst>
              <a:ext uri="{FF2B5EF4-FFF2-40B4-BE49-F238E27FC236}">
                <a16:creationId xmlns:a16="http://schemas.microsoft.com/office/drawing/2014/main" id="{AFA29A50-8B1F-2CB6-718A-732D77D82D30}"/>
              </a:ext>
            </a:extLst>
          </xdr:cNvPr>
          <xdr:cNvCxnSpPr/>
        </xdr:nvCxnSpPr>
        <xdr:spPr>
          <a:xfrm>
            <a:off x="4533899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Arrow Connector 238">
            <a:extLst>
              <a:ext uri="{FF2B5EF4-FFF2-40B4-BE49-F238E27FC236}">
                <a16:creationId xmlns:a16="http://schemas.microsoft.com/office/drawing/2014/main" id="{FDE43AAB-26E5-00F3-ABB8-212C348F042C}"/>
              </a:ext>
            </a:extLst>
          </xdr:cNvPr>
          <xdr:cNvCxnSpPr/>
        </xdr:nvCxnSpPr>
        <xdr:spPr>
          <a:xfrm>
            <a:off x="4695823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Arrow Connector 239">
            <a:extLst>
              <a:ext uri="{FF2B5EF4-FFF2-40B4-BE49-F238E27FC236}">
                <a16:creationId xmlns:a16="http://schemas.microsoft.com/office/drawing/2014/main" id="{4B6B2F93-DEF5-D5A1-6C08-C4A32A23BFDC}"/>
              </a:ext>
            </a:extLst>
          </xdr:cNvPr>
          <xdr:cNvCxnSpPr/>
        </xdr:nvCxnSpPr>
        <xdr:spPr>
          <a:xfrm>
            <a:off x="4857748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Arrow Connector 240">
            <a:extLst>
              <a:ext uri="{FF2B5EF4-FFF2-40B4-BE49-F238E27FC236}">
                <a16:creationId xmlns:a16="http://schemas.microsoft.com/office/drawing/2014/main" id="{BD54F584-C513-45DF-F2FF-0451878CF8E5}"/>
              </a:ext>
            </a:extLst>
          </xdr:cNvPr>
          <xdr:cNvCxnSpPr/>
        </xdr:nvCxnSpPr>
        <xdr:spPr>
          <a:xfrm>
            <a:off x="5019673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Arrow Connector 241">
            <a:extLst>
              <a:ext uri="{FF2B5EF4-FFF2-40B4-BE49-F238E27FC236}">
                <a16:creationId xmlns:a16="http://schemas.microsoft.com/office/drawing/2014/main" id="{6BA89BA1-D912-829E-DBD2-0FFD33CB275A}"/>
              </a:ext>
            </a:extLst>
          </xdr:cNvPr>
          <xdr:cNvCxnSpPr/>
        </xdr:nvCxnSpPr>
        <xdr:spPr>
          <a:xfrm>
            <a:off x="5181598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" name="Straight Arrow Connector 242">
            <a:extLst>
              <a:ext uri="{FF2B5EF4-FFF2-40B4-BE49-F238E27FC236}">
                <a16:creationId xmlns:a16="http://schemas.microsoft.com/office/drawing/2014/main" id="{830160AA-3212-5AF6-0429-BC341369FE51}"/>
              </a:ext>
            </a:extLst>
          </xdr:cNvPr>
          <xdr:cNvCxnSpPr/>
        </xdr:nvCxnSpPr>
        <xdr:spPr>
          <a:xfrm>
            <a:off x="5343522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Arrow Connector 243">
            <a:extLst>
              <a:ext uri="{FF2B5EF4-FFF2-40B4-BE49-F238E27FC236}">
                <a16:creationId xmlns:a16="http://schemas.microsoft.com/office/drawing/2014/main" id="{A3147B7B-00EB-EB38-99F7-1DF339DBD5E4}"/>
              </a:ext>
            </a:extLst>
          </xdr:cNvPr>
          <xdr:cNvCxnSpPr/>
        </xdr:nvCxnSpPr>
        <xdr:spPr>
          <a:xfrm>
            <a:off x="5505447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Arrow Connector 244">
            <a:extLst>
              <a:ext uri="{FF2B5EF4-FFF2-40B4-BE49-F238E27FC236}">
                <a16:creationId xmlns:a16="http://schemas.microsoft.com/office/drawing/2014/main" id="{68EF6076-C792-22B1-3AAB-1332828F53E0}"/>
              </a:ext>
            </a:extLst>
          </xdr:cNvPr>
          <xdr:cNvCxnSpPr/>
        </xdr:nvCxnSpPr>
        <xdr:spPr>
          <a:xfrm>
            <a:off x="56673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C697FE83-C5A2-426D-DAEB-50F642CDB473}"/>
              </a:ext>
            </a:extLst>
          </xdr:cNvPr>
          <xdr:cNvCxnSpPr/>
        </xdr:nvCxnSpPr>
        <xdr:spPr>
          <a:xfrm>
            <a:off x="4371976" y="12344400"/>
            <a:ext cx="1681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Arrow Connector 246">
            <a:extLst>
              <a:ext uri="{FF2B5EF4-FFF2-40B4-BE49-F238E27FC236}">
                <a16:creationId xmlns:a16="http://schemas.microsoft.com/office/drawing/2014/main" id="{DB081579-3FCD-FC84-447F-30EDACB4A81A}"/>
              </a:ext>
            </a:extLst>
          </xdr:cNvPr>
          <xdr:cNvCxnSpPr/>
        </xdr:nvCxnSpPr>
        <xdr:spPr>
          <a:xfrm flipV="1">
            <a:off x="4376738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30C680D8-E28F-8278-DADB-2F720B932676}"/>
              </a:ext>
            </a:extLst>
          </xdr:cNvPr>
          <xdr:cNvCxnSpPr/>
        </xdr:nvCxnSpPr>
        <xdr:spPr>
          <a:xfrm>
            <a:off x="4305301" y="12858750"/>
            <a:ext cx="1833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Straight Connector 248">
            <a:extLst>
              <a:ext uri="{FF2B5EF4-FFF2-40B4-BE49-F238E27FC236}">
                <a16:creationId xmlns:a16="http://schemas.microsoft.com/office/drawing/2014/main" id="{D8371721-BA0E-E895-CA89-7674E52EF9FA}"/>
              </a:ext>
            </a:extLst>
          </xdr:cNvPr>
          <xdr:cNvCxnSpPr/>
        </xdr:nvCxnSpPr>
        <xdr:spPr>
          <a:xfrm flipH="1">
            <a:off x="4314825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" name="Straight Arrow Connector 249">
            <a:extLst>
              <a:ext uri="{FF2B5EF4-FFF2-40B4-BE49-F238E27FC236}">
                <a16:creationId xmlns:a16="http://schemas.microsoft.com/office/drawing/2014/main" id="{494B05FE-2E12-BEE0-FB60-844E9CB4E773}"/>
              </a:ext>
            </a:extLst>
          </xdr:cNvPr>
          <xdr:cNvCxnSpPr/>
        </xdr:nvCxnSpPr>
        <xdr:spPr>
          <a:xfrm flipV="1">
            <a:off x="6062663" y="12715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" name="Straight Connector 250">
            <a:extLst>
              <a:ext uri="{FF2B5EF4-FFF2-40B4-BE49-F238E27FC236}">
                <a16:creationId xmlns:a16="http://schemas.microsoft.com/office/drawing/2014/main" id="{1D2D8ACA-5AC0-1986-6BFE-0630CA397827}"/>
              </a:ext>
            </a:extLst>
          </xdr:cNvPr>
          <xdr:cNvCxnSpPr/>
        </xdr:nvCxnSpPr>
        <xdr:spPr>
          <a:xfrm flipH="1">
            <a:off x="6015037" y="128158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Straight Arrow Connector 251">
            <a:extLst>
              <a:ext uri="{FF2B5EF4-FFF2-40B4-BE49-F238E27FC236}">
                <a16:creationId xmlns:a16="http://schemas.microsoft.com/office/drawing/2014/main" id="{BFC1EC2E-3933-2C49-9C4C-8311CE714873}"/>
              </a:ext>
            </a:extLst>
          </xdr:cNvPr>
          <xdr:cNvCxnSpPr/>
        </xdr:nvCxnSpPr>
        <xdr:spPr>
          <a:xfrm>
            <a:off x="5862639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" name="Straight Arrow Connector 252">
            <a:extLst>
              <a:ext uri="{FF2B5EF4-FFF2-40B4-BE49-F238E27FC236}">
                <a16:creationId xmlns:a16="http://schemas.microsoft.com/office/drawing/2014/main" id="{43C219CA-B6DA-E838-F1A1-6553ED6CD566}"/>
              </a:ext>
            </a:extLst>
          </xdr:cNvPr>
          <xdr:cNvCxnSpPr/>
        </xdr:nvCxnSpPr>
        <xdr:spPr>
          <a:xfrm>
            <a:off x="6057900" y="1233487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13290D58-CE85-1D72-D3CC-3BE8B14C05E3}"/>
              </a:ext>
            </a:extLst>
          </xdr:cNvPr>
          <xdr:cNvCxnSpPr/>
        </xdr:nvCxnSpPr>
        <xdr:spPr>
          <a:xfrm flipH="1" flipV="1">
            <a:off x="5214937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0</xdr:colOff>
      <xdr:row>529</xdr:row>
      <xdr:rowOff>123825</xdr:rowOff>
    </xdr:from>
    <xdr:to>
      <xdr:col>70</xdr:col>
      <xdr:colOff>85725</xdr:colOff>
      <xdr:row>535</xdr:row>
      <xdr:rowOff>9524</xdr:rowOff>
    </xdr:to>
    <xdr:grpSp>
      <xdr:nvGrpSpPr>
        <xdr:cNvPr id="255" name="Group 254">
          <a:extLst>
            <a:ext uri="{FF2B5EF4-FFF2-40B4-BE49-F238E27FC236}">
              <a16:creationId xmlns:a16="http://schemas.microsoft.com/office/drawing/2014/main" id="{DF22076D-E0FB-4707-8A3F-CB6693C9707D}"/>
            </a:ext>
          </a:extLst>
        </xdr:cNvPr>
        <xdr:cNvGrpSpPr/>
      </xdr:nvGrpSpPr>
      <xdr:grpSpPr>
        <a:xfrm>
          <a:off x="9553575" y="79562325"/>
          <a:ext cx="1866900" cy="742949"/>
          <a:chOff x="11820525" y="12268200"/>
          <a:chExt cx="1866900" cy="742949"/>
        </a:xfrm>
      </xdr:grpSpPr>
      <xdr:cxnSp macro="">
        <xdr:nvCxnSpPr>
          <xdr:cNvPr id="256" name="Straight Connector 255">
            <a:extLst>
              <a:ext uri="{FF2B5EF4-FFF2-40B4-BE49-F238E27FC236}">
                <a16:creationId xmlns:a16="http://schemas.microsoft.com/office/drawing/2014/main" id="{27680C0A-C8F8-9F26-1341-44CE97CEB76D}"/>
              </a:ext>
            </a:extLst>
          </xdr:cNvPr>
          <xdr:cNvCxnSpPr/>
        </xdr:nvCxnSpPr>
        <xdr:spPr>
          <a:xfrm flipH="1">
            <a:off x="11896725" y="125730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7" name="Isosceles Triangle 256">
            <a:extLst>
              <a:ext uri="{FF2B5EF4-FFF2-40B4-BE49-F238E27FC236}">
                <a16:creationId xmlns:a16="http://schemas.microsoft.com/office/drawing/2014/main" id="{DC6DDE51-FD0C-5FAF-9A4F-C00864E8893E}"/>
              </a:ext>
            </a:extLst>
          </xdr:cNvPr>
          <xdr:cNvSpPr/>
        </xdr:nvSpPr>
        <xdr:spPr>
          <a:xfrm>
            <a:off x="11825286" y="125920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8" name="Isosceles Triangle 257">
            <a:extLst>
              <a:ext uri="{FF2B5EF4-FFF2-40B4-BE49-F238E27FC236}">
                <a16:creationId xmlns:a16="http://schemas.microsoft.com/office/drawing/2014/main" id="{77CABA13-F84E-EF03-173E-9ACC8B82A823}"/>
              </a:ext>
            </a:extLst>
          </xdr:cNvPr>
          <xdr:cNvSpPr/>
        </xdr:nvSpPr>
        <xdr:spPr>
          <a:xfrm>
            <a:off x="13525500" y="1258728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9" name="Straight Arrow Connector 258">
            <a:extLst>
              <a:ext uri="{FF2B5EF4-FFF2-40B4-BE49-F238E27FC236}">
                <a16:creationId xmlns:a16="http://schemas.microsoft.com/office/drawing/2014/main" id="{D70C2A30-02B4-6FF6-B204-779203257698}"/>
              </a:ext>
            </a:extLst>
          </xdr:cNvPr>
          <xdr:cNvCxnSpPr/>
        </xdr:nvCxnSpPr>
        <xdr:spPr>
          <a:xfrm>
            <a:off x="11906246" y="123491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Arrow Connector 259">
            <a:extLst>
              <a:ext uri="{FF2B5EF4-FFF2-40B4-BE49-F238E27FC236}">
                <a16:creationId xmlns:a16="http://schemas.microsoft.com/office/drawing/2014/main" id="{C8C05D32-D706-08B8-4B12-0949A464BFB7}"/>
              </a:ext>
            </a:extLst>
          </xdr:cNvPr>
          <xdr:cNvCxnSpPr/>
        </xdr:nvCxnSpPr>
        <xdr:spPr>
          <a:xfrm>
            <a:off x="12106273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" name="Straight Arrow Connector 260">
            <a:extLst>
              <a:ext uri="{FF2B5EF4-FFF2-40B4-BE49-F238E27FC236}">
                <a16:creationId xmlns:a16="http://schemas.microsoft.com/office/drawing/2014/main" id="{3193B6F4-2EA4-E9B7-6268-CB79F796328A}"/>
              </a:ext>
            </a:extLst>
          </xdr:cNvPr>
          <xdr:cNvCxnSpPr/>
        </xdr:nvCxnSpPr>
        <xdr:spPr>
          <a:xfrm>
            <a:off x="123063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Straight Arrow Connector 261">
            <a:extLst>
              <a:ext uri="{FF2B5EF4-FFF2-40B4-BE49-F238E27FC236}">
                <a16:creationId xmlns:a16="http://schemas.microsoft.com/office/drawing/2014/main" id="{01E34D50-DC07-A731-EFC6-0640EC3CFD82}"/>
              </a:ext>
            </a:extLst>
          </xdr:cNvPr>
          <xdr:cNvCxnSpPr/>
        </xdr:nvCxnSpPr>
        <xdr:spPr>
          <a:xfrm>
            <a:off x="12468226" y="1233963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Arrow Connector 262">
            <a:extLst>
              <a:ext uri="{FF2B5EF4-FFF2-40B4-BE49-F238E27FC236}">
                <a16:creationId xmlns:a16="http://schemas.microsoft.com/office/drawing/2014/main" id="{A200EA75-3855-1FE2-EB93-E1E8D02FA057}"/>
              </a:ext>
            </a:extLst>
          </xdr:cNvPr>
          <xdr:cNvCxnSpPr/>
        </xdr:nvCxnSpPr>
        <xdr:spPr>
          <a:xfrm>
            <a:off x="12630151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" name="Straight Arrow Connector 263">
            <a:extLst>
              <a:ext uri="{FF2B5EF4-FFF2-40B4-BE49-F238E27FC236}">
                <a16:creationId xmlns:a16="http://schemas.microsoft.com/office/drawing/2014/main" id="{2B74624A-1C27-7B06-9ADC-9C2FBD03EA82}"/>
              </a:ext>
            </a:extLst>
          </xdr:cNvPr>
          <xdr:cNvCxnSpPr/>
        </xdr:nvCxnSpPr>
        <xdr:spPr>
          <a:xfrm>
            <a:off x="12792076" y="1233963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" name="Straight Arrow Connector 264">
            <a:extLst>
              <a:ext uri="{FF2B5EF4-FFF2-40B4-BE49-F238E27FC236}">
                <a16:creationId xmlns:a16="http://schemas.microsoft.com/office/drawing/2014/main" id="{ADB7F1DF-F9CC-DDF4-D1F8-FA79EC4046FE}"/>
              </a:ext>
            </a:extLst>
          </xdr:cNvPr>
          <xdr:cNvCxnSpPr/>
        </xdr:nvCxnSpPr>
        <xdr:spPr>
          <a:xfrm>
            <a:off x="12954001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Arrow Connector 265">
            <a:extLst>
              <a:ext uri="{FF2B5EF4-FFF2-40B4-BE49-F238E27FC236}">
                <a16:creationId xmlns:a16="http://schemas.microsoft.com/office/drawing/2014/main" id="{0D931C00-365D-0401-2B08-362C1A15DCD0}"/>
              </a:ext>
            </a:extLst>
          </xdr:cNvPr>
          <xdr:cNvCxnSpPr/>
        </xdr:nvCxnSpPr>
        <xdr:spPr>
          <a:xfrm>
            <a:off x="13115925" y="123396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Arrow Connector 266">
            <a:extLst>
              <a:ext uri="{FF2B5EF4-FFF2-40B4-BE49-F238E27FC236}">
                <a16:creationId xmlns:a16="http://schemas.microsoft.com/office/drawing/2014/main" id="{BDF56E9A-2CA9-FB0A-052F-AD60ECE71274}"/>
              </a:ext>
            </a:extLst>
          </xdr:cNvPr>
          <xdr:cNvCxnSpPr/>
        </xdr:nvCxnSpPr>
        <xdr:spPr>
          <a:xfrm>
            <a:off x="13277850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Arrow Connector 267">
            <a:extLst>
              <a:ext uri="{FF2B5EF4-FFF2-40B4-BE49-F238E27FC236}">
                <a16:creationId xmlns:a16="http://schemas.microsoft.com/office/drawing/2014/main" id="{0CDF3A30-E142-64D5-4B38-684A480249E8}"/>
              </a:ext>
            </a:extLst>
          </xdr:cNvPr>
          <xdr:cNvCxnSpPr/>
        </xdr:nvCxnSpPr>
        <xdr:spPr>
          <a:xfrm>
            <a:off x="13439777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Arrow Connector 268">
            <a:extLst>
              <a:ext uri="{FF2B5EF4-FFF2-40B4-BE49-F238E27FC236}">
                <a16:creationId xmlns:a16="http://schemas.microsoft.com/office/drawing/2014/main" id="{20E111A3-1741-D883-4044-2C5F2F0E0C58}"/>
              </a:ext>
            </a:extLst>
          </xdr:cNvPr>
          <xdr:cNvCxnSpPr/>
        </xdr:nvCxnSpPr>
        <xdr:spPr>
          <a:xfrm>
            <a:off x="136017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F0A161D5-88DD-B66A-158D-639804E3D8C8}"/>
              </a:ext>
            </a:extLst>
          </xdr:cNvPr>
          <xdr:cNvCxnSpPr/>
        </xdr:nvCxnSpPr>
        <xdr:spPr>
          <a:xfrm>
            <a:off x="11906250" y="12344399"/>
            <a:ext cx="1690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B17F2EF2-92B0-5C3D-887A-024638F1A836}"/>
              </a:ext>
            </a:extLst>
          </xdr:cNvPr>
          <xdr:cNvCxnSpPr/>
        </xdr:nvCxnSpPr>
        <xdr:spPr>
          <a:xfrm flipH="1" flipV="1">
            <a:off x="12496800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Arrow Connector 271">
            <a:extLst>
              <a:ext uri="{FF2B5EF4-FFF2-40B4-BE49-F238E27FC236}">
                <a16:creationId xmlns:a16="http://schemas.microsoft.com/office/drawing/2014/main" id="{ACEA5CFA-1C56-72DB-AC10-35AC9AB0A5CA}"/>
              </a:ext>
            </a:extLst>
          </xdr:cNvPr>
          <xdr:cNvCxnSpPr/>
        </xdr:nvCxnSpPr>
        <xdr:spPr>
          <a:xfrm flipV="1">
            <a:off x="11906243" y="1271111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Arrow Connector 272">
            <a:extLst>
              <a:ext uri="{FF2B5EF4-FFF2-40B4-BE49-F238E27FC236}">
                <a16:creationId xmlns:a16="http://schemas.microsoft.com/office/drawing/2014/main" id="{20A0EBA6-CF78-7D92-0D95-71600BE3F78D}"/>
              </a:ext>
            </a:extLst>
          </xdr:cNvPr>
          <xdr:cNvCxnSpPr/>
        </xdr:nvCxnSpPr>
        <xdr:spPr>
          <a:xfrm flipV="1">
            <a:off x="13601699" y="127206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B2B3FD09-C983-EE39-B0F7-F09B218E4650}"/>
              </a:ext>
            </a:extLst>
          </xdr:cNvPr>
          <xdr:cNvCxnSpPr/>
        </xdr:nvCxnSpPr>
        <xdr:spPr>
          <a:xfrm>
            <a:off x="11820525" y="12858749"/>
            <a:ext cx="185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3F4905E7-DA69-8B2B-82CB-16B7F0224F02}"/>
              </a:ext>
            </a:extLst>
          </xdr:cNvPr>
          <xdr:cNvCxnSpPr/>
        </xdr:nvCxnSpPr>
        <xdr:spPr>
          <a:xfrm flipH="1">
            <a:off x="11844330" y="12820649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3CCE5239-6BB6-2E6D-9AD9-70D199F46DB2}"/>
              </a:ext>
            </a:extLst>
          </xdr:cNvPr>
          <xdr:cNvCxnSpPr/>
        </xdr:nvCxnSpPr>
        <xdr:spPr>
          <a:xfrm flipH="1">
            <a:off x="13544548" y="1281588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45</xdr:col>
      <xdr:colOff>14288</xdr:colOff>
      <xdr:row>538</xdr:row>
      <xdr:rowOff>0</xdr:rowOff>
    </xdr:from>
    <xdr:to>
      <xdr:col>59</xdr:col>
      <xdr:colOff>157163</xdr:colOff>
      <xdr:row>544</xdr:row>
      <xdr:rowOff>14289</xdr:rowOff>
    </xdr:to>
    <xdr:grpSp>
      <xdr:nvGrpSpPr>
        <xdr:cNvPr id="277" name="Group 276">
          <a:extLst>
            <a:ext uri="{FF2B5EF4-FFF2-40B4-BE49-F238E27FC236}">
              <a16:creationId xmlns:a16="http://schemas.microsoft.com/office/drawing/2014/main" id="{E6BA6022-B68B-4CE7-B901-BFC2397D161A}"/>
            </a:ext>
          </a:extLst>
        </xdr:cNvPr>
        <xdr:cNvGrpSpPr/>
      </xdr:nvGrpSpPr>
      <xdr:grpSpPr>
        <a:xfrm>
          <a:off x="7300913" y="80724375"/>
          <a:ext cx="2409825" cy="871539"/>
          <a:chOff x="9567863" y="13430250"/>
          <a:chExt cx="2409825" cy="871539"/>
        </a:xfrm>
      </xdr:grpSpPr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D9C731FA-FBA2-EB38-60B0-20258705C3FD}"/>
              </a:ext>
            </a:extLst>
          </xdr:cNvPr>
          <xdr:cNvCxnSpPr/>
        </xdr:nvCxnSpPr>
        <xdr:spPr>
          <a:xfrm>
            <a:off x="9634538" y="13858875"/>
            <a:ext cx="22717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9" name="Isosceles Triangle 278">
            <a:extLst>
              <a:ext uri="{FF2B5EF4-FFF2-40B4-BE49-F238E27FC236}">
                <a16:creationId xmlns:a16="http://schemas.microsoft.com/office/drawing/2014/main" id="{B22356F4-B75C-F745-8D52-A785EC3D2725}"/>
              </a:ext>
            </a:extLst>
          </xdr:cNvPr>
          <xdr:cNvSpPr/>
        </xdr:nvSpPr>
        <xdr:spPr>
          <a:xfrm>
            <a:off x="9796462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0" name="Straight Arrow Connector 279">
            <a:extLst>
              <a:ext uri="{FF2B5EF4-FFF2-40B4-BE49-F238E27FC236}">
                <a16:creationId xmlns:a16="http://schemas.microsoft.com/office/drawing/2014/main" id="{A51D5BA1-8A1C-AE45-B72D-45352EAB09C2}"/>
              </a:ext>
            </a:extLst>
          </xdr:cNvPr>
          <xdr:cNvCxnSpPr/>
        </xdr:nvCxnSpPr>
        <xdr:spPr>
          <a:xfrm flipV="1">
            <a:off x="9877427" y="140112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1" name="Isosceles Triangle 280">
            <a:extLst>
              <a:ext uri="{FF2B5EF4-FFF2-40B4-BE49-F238E27FC236}">
                <a16:creationId xmlns:a16="http://schemas.microsoft.com/office/drawing/2014/main" id="{B3653CA9-1F59-D6E3-AFA8-3B17EE1C0529}"/>
              </a:ext>
            </a:extLst>
          </xdr:cNvPr>
          <xdr:cNvSpPr/>
        </xdr:nvSpPr>
        <xdr:spPr>
          <a:xfrm>
            <a:off x="11582388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2" name="Straight Arrow Connector 281">
            <a:extLst>
              <a:ext uri="{FF2B5EF4-FFF2-40B4-BE49-F238E27FC236}">
                <a16:creationId xmlns:a16="http://schemas.microsoft.com/office/drawing/2014/main" id="{AC915FF0-B731-DACF-6D16-1EBEB2C583B0}"/>
              </a:ext>
            </a:extLst>
          </xdr:cNvPr>
          <xdr:cNvCxnSpPr/>
        </xdr:nvCxnSpPr>
        <xdr:spPr>
          <a:xfrm flipV="1">
            <a:off x="11663345" y="139922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Arrow Connector 282">
            <a:extLst>
              <a:ext uri="{FF2B5EF4-FFF2-40B4-BE49-F238E27FC236}">
                <a16:creationId xmlns:a16="http://schemas.microsoft.com/office/drawing/2014/main" id="{9C456769-0B00-3BE8-B213-E5456FBB6E85}"/>
              </a:ext>
            </a:extLst>
          </xdr:cNvPr>
          <xdr:cNvCxnSpPr/>
        </xdr:nvCxnSpPr>
        <xdr:spPr>
          <a:xfrm>
            <a:off x="9639298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" name="Straight Arrow Connector 283">
            <a:extLst>
              <a:ext uri="{FF2B5EF4-FFF2-40B4-BE49-F238E27FC236}">
                <a16:creationId xmlns:a16="http://schemas.microsoft.com/office/drawing/2014/main" id="{40838404-D763-998D-2597-317689FE63AE}"/>
              </a:ext>
            </a:extLst>
          </xdr:cNvPr>
          <xdr:cNvCxnSpPr/>
        </xdr:nvCxnSpPr>
        <xdr:spPr>
          <a:xfrm>
            <a:off x="9839325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Arrow Connector 284">
            <a:extLst>
              <a:ext uri="{FF2B5EF4-FFF2-40B4-BE49-F238E27FC236}">
                <a16:creationId xmlns:a16="http://schemas.microsoft.com/office/drawing/2014/main" id="{84C76215-324C-9C25-3378-E201AF6F999A}"/>
              </a:ext>
            </a:extLst>
          </xdr:cNvPr>
          <xdr:cNvCxnSpPr/>
        </xdr:nvCxnSpPr>
        <xdr:spPr>
          <a:xfrm>
            <a:off x="1003935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Arrow Connector 285">
            <a:extLst>
              <a:ext uri="{FF2B5EF4-FFF2-40B4-BE49-F238E27FC236}">
                <a16:creationId xmlns:a16="http://schemas.microsoft.com/office/drawing/2014/main" id="{7B34072E-219C-B6CA-EA46-F808B6756702}"/>
              </a:ext>
            </a:extLst>
          </xdr:cNvPr>
          <xdr:cNvCxnSpPr/>
        </xdr:nvCxnSpPr>
        <xdr:spPr>
          <a:xfrm>
            <a:off x="10201278" y="136159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Arrow Connector 286">
            <a:extLst>
              <a:ext uri="{FF2B5EF4-FFF2-40B4-BE49-F238E27FC236}">
                <a16:creationId xmlns:a16="http://schemas.microsoft.com/office/drawing/2014/main" id="{EFF59925-8335-AC8C-3981-57983D366F9E}"/>
              </a:ext>
            </a:extLst>
          </xdr:cNvPr>
          <xdr:cNvCxnSpPr/>
        </xdr:nvCxnSpPr>
        <xdr:spPr>
          <a:xfrm>
            <a:off x="10363203" y="136207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Arrow Connector 287">
            <a:extLst>
              <a:ext uri="{FF2B5EF4-FFF2-40B4-BE49-F238E27FC236}">
                <a16:creationId xmlns:a16="http://schemas.microsoft.com/office/drawing/2014/main" id="{3BF4D4CE-E1A5-89C6-C697-667B8F3F6F09}"/>
              </a:ext>
            </a:extLst>
          </xdr:cNvPr>
          <xdr:cNvCxnSpPr/>
        </xdr:nvCxnSpPr>
        <xdr:spPr>
          <a:xfrm>
            <a:off x="10525128" y="136159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Arrow Connector 288">
            <a:extLst>
              <a:ext uri="{FF2B5EF4-FFF2-40B4-BE49-F238E27FC236}">
                <a16:creationId xmlns:a16="http://schemas.microsoft.com/office/drawing/2014/main" id="{A7946DD5-8339-ECC3-87F6-CE1612F7DEE9}"/>
              </a:ext>
            </a:extLst>
          </xdr:cNvPr>
          <xdr:cNvCxnSpPr/>
        </xdr:nvCxnSpPr>
        <xdr:spPr>
          <a:xfrm>
            <a:off x="10687053" y="136207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Arrow Connector 289">
            <a:extLst>
              <a:ext uri="{FF2B5EF4-FFF2-40B4-BE49-F238E27FC236}">
                <a16:creationId xmlns:a16="http://schemas.microsoft.com/office/drawing/2014/main" id="{00BCCB14-44F0-A302-2E18-E42B80172B63}"/>
              </a:ext>
            </a:extLst>
          </xdr:cNvPr>
          <xdr:cNvCxnSpPr/>
        </xdr:nvCxnSpPr>
        <xdr:spPr>
          <a:xfrm>
            <a:off x="10848977" y="136159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Straight Arrow Connector 290">
            <a:extLst>
              <a:ext uri="{FF2B5EF4-FFF2-40B4-BE49-F238E27FC236}">
                <a16:creationId xmlns:a16="http://schemas.microsoft.com/office/drawing/2014/main" id="{11FB06D5-B739-F796-8D2A-24A9B1238635}"/>
              </a:ext>
            </a:extLst>
          </xdr:cNvPr>
          <xdr:cNvCxnSpPr/>
        </xdr:nvCxnSpPr>
        <xdr:spPr>
          <a:xfrm>
            <a:off x="11010902" y="136207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Arrow Connector 291">
            <a:extLst>
              <a:ext uri="{FF2B5EF4-FFF2-40B4-BE49-F238E27FC236}">
                <a16:creationId xmlns:a16="http://schemas.microsoft.com/office/drawing/2014/main" id="{A67D8FD0-518D-5FEB-57AF-48ED71F04DCE}"/>
              </a:ext>
            </a:extLst>
          </xdr:cNvPr>
          <xdr:cNvCxnSpPr/>
        </xdr:nvCxnSpPr>
        <xdr:spPr>
          <a:xfrm>
            <a:off x="11172829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Arrow Connector 292">
            <a:extLst>
              <a:ext uri="{FF2B5EF4-FFF2-40B4-BE49-F238E27FC236}">
                <a16:creationId xmlns:a16="http://schemas.microsoft.com/office/drawing/2014/main" id="{D05058C2-D438-5DB0-74DD-661DD322C22B}"/>
              </a:ext>
            </a:extLst>
          </xdr:cNvPr>
          <xdr:cNvCxnSpPr/>
        </xdr:nvCxnSpPr>
        <xdr:spPr>
          <a:xfrm>
            <a:off x="1133475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A1B4B740-1A5A-BD72-4E18-2C1335E4D6CF}"/>
              </a:ext>
            </a:extLst>
          </xdr:cNvPr>
          <xdr:cNvCxnSpPr/>
        </xdr:nvCxnSpPr>
        <xdr:spPr>
          <a:xfrm>
            <a:off x="9639302" y="13620755"/>
            <a:ext cx="22526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D40FF1F7-8E3F-6522-F7A9-391612608E1C}"/>
              </a:ext>
            </a:extLst>
          </xdr:cNvPr>
          <xdr:cNvCxnSpPr/>
        </xdr:nvCxnSpPr>
        <xdr:spPr>
          <a:xfrm flipH="1" flipV="1">
            <a:off x="10715627" y="135302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Arrow Connector 295">
            <a:extLst>
              <a:ext uri="{FF2B5EF4-FFF2-40B4-BE49-F238E27FC236}">
                <a16:creationId xmlns:a16="http://schemas.microsoft.com/office/drawing/2014/main" id="{20022805-7995-49D3-3255-D152D4BAE84B}"/>
              </a:ext>
            </a:extLst>
          </xdr:cNvPr>
          <xdr:cNvCxnSpPr/>
        </xdr:nvCxnSpPr>
        <xdr:spPr>
          <a:xfrm>
            <a:off x="11496677" y="136255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" name="Straight Arrow Connector 296">
            <a:extLst>
              <a:ext uri="{FF2B5EF4-FFF2-40B4-BE49-F238E27FC236}">
                <a16:creationId xmlns:a16="http://schemas.microsoft.com/office/drawing/2014/main" id="{B78199E4-E42D-FE3F-D2F2-90032056728C}"/>
              </a:ext>
            </a:extLst>
          </xdr:cNvPr>
          <xdr:cNvCxnSpPr/>
        </xdr:nvCxnSpPr>
        <xdr:spPr>
          <a:xfrm>
            <a:off x="11715755" y="136207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Straight Arrow Connector 297">
            <a:extLst>
              <a:ext uri="{FF2B5EF4-FFF2-40B4-BE49-F238E27FC236}">
                <a16:creationId xmlns:a16="http://schemas.microsoft.com/office/drawing/2014/main" id="{CB54A380-BE5E-9CC9-E721-C9B1A8AA03BD}"/>
              </a:ext>
            </a:extLst>
          </xdr:cNvPr>
          <xdr:cNvCxnSpPr/>
        </xdr:nvCxnSpPr>
        <xdr:spPr>
          <a:xfrm>
            <a:off x="11896731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Arrow Connector 298">
            <a:extLst>
              <a:ext uri="{FF2B5EF4-FFF2-40B4-BE49-F238E27FC236}">
                <a16:creationId xmlns:a16="http://schemas.microsoft.com/office/drawing/2014/main" id="{7C9651F9-E989-85D2-B9F1-199B17F3C9AA}"/>
              </a:ext>
            </a:extLst>
          </xdr:cNvPr>
          <xdr:cNvCxnSpPr/>
        </xdr:nvCxnSpPr>
        <xdr:spPr>
          <a:xfrm>
            <a:off x="9634538" y="13430250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Arrow Connector 299">
            <a:extLst>
              <a:ext uri="{FF2B5EF4-FFF2-40B4-BE49-F238E27FC236}">
                <a16:creationId xmlns:a16="http://schemas.microsoft.com/office/drawing/2014/main" id="{EE8E11BA-6325-B7E0-9026-F35340A37B29}"/>
              </a:ext>
            </a:extLst>
          </xdr:cNvPr>
          <xdr:cNvCxnSpPr/>
        </xdr:nvCxnSpPr>
        <xdr:spPr>
          <a:xfrm>
            <a:off x="11896726" y="134397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Connector 300">
            <a:extLst>
              <a:ext uri="{FF2B5EF4-FFF2-40B4-BE49-F238E27FC236}">
                <a16:creationId xmlns:a16="http://schemas.microsoft.com/office/drawing/2014/main" id="{84572BBF-51E5-69FF-C907-E0500E696AE6}"/>
              </a:ext>
            </a:extLst>
          </xdr:cNvPr>
          <xdr:cNvCxnSpPr/>
        </xdr:nvCxnSpPr>
        <xdr:spPr>
          <a:xfrm>
            <a:off x="9567863" y="14144626"/>
            <a:ext cx="2409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4E1DC373-34B2-3355-1E14-46EEE0EEC527}"/>
              </a:ext>
            </a:extLst>
          </xdr:cNvPr>
          <xdr:cNvCxnSpPr/>
        </xdr:nvCxnSpPr>
        <xdr:spPr>
          <a:xfrm flipH="1">
            <a:off x="9820274" y="141065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9BA4F81D-9A24-CAF4-022F-D52AC57E8EEB}"/>
              </a:ext>
            </a:extLst>
          </xdr:cNvPr>
          <xdr:cNvCxnSpPr/>
        </xdr:nvCxnSpPr>
        <xdr:spPr>
          <a:xfrm flipH="1">
            <a:off x="11606215" y="141017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Straight Connector 303">
            <a:extLst>
              <a:ext uri="{FF2B5EF4-FFF2-40B4-BE49-F238E27FC236}">
                <a16:creationId xmlns:a16="http://schemas.microsoft.com/office/drawing/2014/main" id="{54D537F9-69D5-1185-4C40-83C581AFC3AA}"/>
              </a:ext>
            </a:extLst>
          </xdr:cNvPr>
          <xdr:cNvCxnSpPr/>
        </xdr:nvCxnSpPr>
        <xdr:spPr>
          <a:xfrm>
            <a:off x="9634538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Connector 304">
            <a:extLst>
              <a:ext uri="{FF2B5EF4-FFF2-40B4-BE49-F238E27FC236}">
                <a16:creationId xmlns:a16="http://schemas.microsoft.com/office/drawing/2014/main" id="{3F1BFB23-4A71-1856-0AD3-07811F19FAD7}"/>
              </a:ext>
            </a:extLst>
          </xdr:cNvPr>
          <xdr:cNvCxnSpPr/>
        </xdr:nvCxnSpPr>
        <xdr:spPr>
          <a:xfrm flipH="1">
            <a:off x="9591675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C7529093-A13E-3774-B516-FF1F158265D3}"/>
              </a:ext>
            </a:extLst>
          </xdr:cNvPr>
          <xdr:cNvCxnSpPr/>
        </xdr:nvCxnSpPr>
        <xdr:spPr>
          <a:xfrm>
            <a:off x="11896725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9ABF9452-F630-C4FE-3AF8-714F221C2488}"/>
              </a:ext>
            </a:extLst>
          </xdr:cNvPr>
          <xdr:cNvCxnSpPr/>
        </xdr:nvCxnSpPr>
        <xdr:spPr>
          <a:xfrm flipH="1">
            <a:off x="11853862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14288</xdr:colOff>
      <xdr:row>538</xdr:row>
      <xdr:rowOff>0</xdr:rowOff>
    </xdr:from>
    <xdr:to>
      <xdr:col>37</xdr:col>
      <xdr:colOff>157163</xdr:colOff>
      <xdr:row>544</xdr:row>
      <xdr:rowOff>14289</xdr:rowOff>
    </xdr:to>
    <xdr:grpSp>
      <xdr:nvGrpSpPr>
        <xdr:cNvPr id="308" name="Group 307">
          <a:extLst>
            <a:ext uri="{FF2B5EF4-FFF2-40B4-BE49-F238E27FC236}">
              <a16:creationId xmlns:a16="http://schemas.microsoft.com/office/drawing/2014/main" id="{0459059B-4546-457C-8860-E20682055E0C}"/>
            </a:ext>
          </a:extLst>
        </xdr:cNvPr>
        <xdr:cNvGrpSpPr/>
      </xdr:nvGrpSpPr>
      <xdr:grpSpPr>
        <a:xfrm>
          <a:off x="3738563" y="80724375"/>
          <a:ext cx="2409825" cy="871539"/>
          <a:chOff x="6005513" y="13430250"/>
          <a:chExt cx="2409825" cy="871539"/>
        </a:xfrm>
      </xdr:grpSpPr>
      <xdr:cxnSp macro="">
        <xdr:nvCxnSpPr>
          <xdr:cNvPr id="309" name="Straight Connector 308">
            <a:extLst>
              <a:ext uri="{FF2B5EF4-FFF2-40B4-BE49-F238E27FC236}">
                <a16:creationId xmlns:a16="http://schemas.microsoft.com/office/drawing/2014/main" id="{FB133961-65EB-B92F-7786-C9A5C02F7F69}"/>
              </a:ext>
            </a:extLst>
          </xdr:cNvPr>
          <xdr:cNvCxnSpPr/>
        </xdr:nvCxnSpPr>
        <xdr:spPr>
          <a:xfrm>
            <a:off x="6072188" y="13858875"/>
            <a:ext cx="22717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0" name="Isosceles Triangle 309">
            <a:extLst>
              <a:ext uri="{FF2B5EF4-FFF2-40B4-BE49-F238E27FC236}">
                <a16:creationId xmlns:a16="http://schemas.microsoft.com/office/drawing/2014/main" id="{A39797CD-0F14-384F-C5D0-40C0FD566D2F}"/>
              </a:ext>
            </a:extLst>
          </xdr:cNvPr>
          <xdr:cNvSpPr/>
        </xdr:nvSpPr>
        <xdr:spPr>
          <a:xfrm>
            <a:off x="6234112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1" name="Straight Arrow Connector 310">
            <a:extLst>
              <a:ext uri="{FF2B5EF4-FFF2-40B4-BE49-F238E27FC236}">
                <a16:creationId xmlns:a16="http://schemas.microsoft.com/office/drawing/2014/main" id="{0E8D7B7E-A187-9BE7-A3E0-4150AEA561DA}"/>
              </a:ext>
            </a:extLst>
          </xdr:cNvPr>
          <xdr:cNvCxnSpPr/>
        </xdr:nvCxnSpPr>
        <xdr:spPr>
          <a:xfrm flipV="1">
            <a:off x="6315077" y="140112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2" name="Isosceles Triangle 311">
            <a:extLst>
              <a:ext uri="{FF2B5EF4-FFF2-40B4-BE49-F238E27FC236}">
                <a16:creationId xmlns:a16="http://schemas.microsoft.com/office/drawing/2014/main" id="{F452B16B-8520-AB1C-195C-61CE32B875B8}"/>
              </a:ext>
            </a:extLst>
          </xdr:cNvPr>
          <xdr:cNvSpPr/>
        </xdr:nvSpPr>
        <xdr:spPr>
          <a:xfrm>
            <a:off x="8020038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3" name="Straight Arrow Connector 312">
            <a:extLst>
              <a:ext uri="{FF2B5EF4-FFF2-40B4-BE49-F238E27FC236}">
                <a16:creationId xmlns:a16="http://schemas.microsoft.com/office/drawing/2014/main" id="{4373CE29-5159-D19D-33F8-B0A7E29EA968}"/>
              </a:ext>
            </a:extLst>
          </xdr:cNvPr>
          <xdr:cNvCxnSpPr/>
        </xdr:nvCxnSpPr>
        <xdr:spPr>
          <a:xfrm flipV="1">
            <a:off x="8100995" y="139922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Arrow Connector 313">
            <a:extLst>
              <a:ext uri="{FF2B5EF4-FFF2-40B4-BE49-F238E27FC236}">
                <a16:creationId xmlns:a16="http://schemas.microsoft.com/office/drawing/2014/main" id="{5E0373A6-C994-A182-F721-E47FA16304A2}"/>
              </a:ext>
            </a:extLst>
          </xdr:cNvPr>
          <xdr:cNvCxnSpPr/>
        </xdr:nvCxnSpPr>
        <xdr:spPr>
          <a:xfrm>
            <a:off x="6076948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Straight Arrow Connector 314">
            <a:extLst>
              <a:ext uri="{FF2B5EF4-FFF2-40B4-BE49-F238E27FC236}">
                <a16:creationId xmlns:a16="http://schemas.microsoft.com/office/drawing/2014/main" id="{E3D58221-71AA-226D-0652-084604F76F05}"/>
              </a:ext>
            </a:extLst>
          </xdr:cNvPr>
          <xdr:cNvCxnSpPr/>
        </xdr:nvCxnSpPr>
        <xdr:spPr>
          <a:xfrm>
            <a:off x="6276975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Arrow Connector 315">
            <a:extLst>
              <a:ext uri="{FF2B5EF4-FFF2-40B4-BE49-F238E27FC236}">
                <a16:creationId xmlns:a16="http://schemas.microsoft.com/office/drawing/2014/main" id="{71B747A4-5E77-31CB-F9CB-A1645587313C}"/>
              </a:ext>
            </a:extLst>
          </xdr:cNvPr>
          <xdr:cNvCxnSpPr/>
        </xdr:nvCxnSpPr>
        <xdr:spPr>
          <a:xfrm>
            <a:off x="647700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Arrow Connector 316">
            <a:extLst>
              <a:ext uri="{FF2B5EF4-FFF2-40B4-BE49-F238E27FC236}">
                <a16:creationId xmlns:a16="http://schemas.microsoft.com/office/drawing/2014/main" id="{E7DC538E-4960-C93A-9634-5CB9638B48A1}"/>
              </a:ext>
            </a:extLst>
          </xdr:cNvPr>
          <xdr:cNvCxnSpPr/>
        </xdr:nvCxnSpPr>
        <xdr:spPr>
          <a:xfrm>
            <a:off x="6638928" y="136159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Arrow Connector 317">
            <a:extLst>
              <a:ext uri="{FF2B5EF4-FFF2-40B4-BE49-F238E27FC236}">
                <a16:creationId xmlns:a16="http://schemas.microsoft.com/office/drawing/2014/main" id="{19CB1458-144C-7282-52BE-B4C4404B2222}"/>
              </a:ext>
            </a:extLst>
          </xdr:cNvPr>
          <xdr:cNvCxnSpPr/>
        </xdr:nvCxnSpPr>
        <xdr:spPr>
          <a:xfrm>
            <a:off x="6800853" y="136207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Straight Arrow Connector 318">
            <a:extLst>
              <a:ext uri="{FF2B5EF4-FFF2-40B4-BE49-F238E27FC236}">
                <a16:creationId xmlns:a16="http://schemas.microsoft.com/office/drawing/2014/main" id="{C3F29E19-12B4-B5CE-2ED1-77A8766F3F09}"/>
              </a:ext>
            </a:extLst>
          </xdr:cNvPr>
          <xdr:cNvCxnSpPr/>
        </xdr:nvCxnSpPr>
        <xdr:spPr>
          <a:xfrm>
            <a:off x="6962778" y="136159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Arrow Connector 319">
            <a:extLst>
              <a:ext uri="{FF2B5EF4-FFF2-40B4-BE49-F238E27FC236}">
                <a16:creationId xmlns:a16="http://schemas.microsoft.com/office/drawing/2014/main" id="{A6A19098-6D24-6A11-F3BB-B990A491B49D}"/>
              </a:ext>
            </a:extLst>
          </xdr:cNvPr>
          <xdr:cNvCxnSpPr/>
        </xdr:nvCxnSpPr>
        <xdr:spPr>
          <a:xfrm>
            <a:off x="7124703" y="136207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Straight Arrow Connector 320">
            <a:extLst>
              <a:ext uri="{FF2B5EF4-FFF2-40B4-BE49-F238E27FC236}">
                <a16:creationId xmlns:a16="http://schemas.microsoft.com/office/drawing/2014/main" id="{7BFE6FF9-0D25-59DF-5752-45D00726A852}"/>
              </a:ext>
            </a:extLst>
          </xdr:cNvPr>
          <xdr:cNvCxnSpPr/>
        </xdr:nvCxnSpPr>
        <xdr:spPr>
          <a:xfrm>
            <a:off x="7286627" y="136159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Straight Arrow Connector 321">
            <a:extLst>
              <a:ext uri="{FF2B5EF4-FFF2-40B4-BE49-F238E27FC236}">
                <a16:creationId xmlns:a16="http://schemas.microsoft.com/office/drawing/2014/main" id="{269D8094-0A22-1EB3-184C-C3D971E5518C}"/>
              </a:ext>
            </a:extLst>
          </xdr:cNvPr>
          <xdr:cNvCxnSpPr/>
        </xdr:nvCxnSpPr>
        <xdr:spPr>
          <a:xfrm>
            <a:off x="7448552" y="136207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Straight Arrow Connector 322">
            <a:extLst>
              <a:ext uri="{FF2B5EF4-FFF2-40B4-BE49-F238E27FC236}">
                <a16:creationId xmlns:a16="http://schemas.microsoft.com/office/drawing/2014/main" id="{26C5F9EA-AFC1-5BF7-9140-391961BA456F}"/>
              </a:ext>
            </a:extLst>
          </xdr:cNvPr>
          <xdr:cNvCxnSpPr/>
        </xdr:nvCxnSpPr>
        <xdr:spPr>
          <a:xfrm>
            <a:off x="7610479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" name="Straight Arrow Connector 323">
            <a:extLst>
              <a:ext uri="{FF2B5EF4-FFF2-40B4-BE49-F238E27FC236}">
                <a16:creationId xmlns:a16="http://schemas.microsoft.com/office/drawing/2014/main" id="{957A09CE-BB19-7DB1-D3EF-1DF83970A9A0}"/>
              </a:ext>
            </a:extLst>
          </xdr:cNvPr>
          <xdr:cNvCxnSpPr/>
        </xdr:nvCxnSpPr>
        <xdr:spPr>
          <a:xfrm>
            <a:off x="777240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Connector 324">
            <a:extLst>
              <a:ext uri="{FF2B5EF4-FFF2-40B4-BE49-F238E27FC236}">
                <a16:creationId xmlns:a16="http://schemas.microsoft.com/office/drawing/2014/main" id="{7C2BCF90-3AA6-8360-75AF-9F3B18E70D5C}"/>
              </a:ext>
            </a:extLst>
          </xdr:cNvPr>
          <xdr:cNvCxnSpPr/>
        </xdr:nvCxnSpPr>
        <xdr:spPr>
          <a:xfrm>
            <a:off x="6076952" y="13620755"/>
            <a:ext cx="22526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" name="Straight Connector 325">
            <a:extLst>
              <a:ext uri="{FF2B5EF4-FFF2-40B4-BE49-F238E27FC236}">
                <a16:creationId xmlns:a16="http://schemas.microsoft.com/office/drawing/2014/main" id="{F3DD937E-A3FA-D1F9-E13A-D80E9D0C59CA}"/>
              </a:ext>
            </a:extLst>
          </xdr:cNvPr>
          <xdr:cNvCxnSpPr/>
        </xdr:nvCxnSpPr>
        <xdr:spPr>
          <a:xfrm flipH="1" flipV="1">
            <a:off x="7153277" y="135302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" name="Straight Arrow Connector 326">
            <a:extLst>
              <a:ext uri="{FF2B5EF4-FFF2-40B4-BE49-F238E27FC236}">
                <a16:creationId xmlns:a16="http://schemas.microsoft.com/office/drawing/2014/main" id="{B7DCAD6C-E1FF-2647-5070-BD9E06AA4957}"/>
              </a:ext>
            </a:extLst>
          </xdr:cNvPr>
          <xdr:cNvCxnSpPr/>
        </xdr:nvCxnSpPr>
        <xdr:spPr>
          <a:xfrm>
            <a:off x="7934327" y="136255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" name="Straight Arrow Connector 327">
            <a:extLst>
              <a:ext uri="{FF2B5EF4-FFF2-40B4-BE49-F238E27FC236}">
                <a16:creationId xmlns:a16="http://schemas.microsoft.com/office/drawing/2014/main" id="{8DFBA962-990C-A944-A795-58BE3D9A379B}"/>
              </a:ext>
            </a:extLst>
          </xdr:cNvPr>
          <xdr:cNvCxnSpPr/>
        </xdr:nvCxnSpPr>
        <xdr:spPr>
          <a:xfrm>
            <a:off x="8153405" y="136207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" name="Straight Arrow Connector 328">
            <a:extLst>
              <a:ext uri="{FF2B5EF4-FFF2-40B4-BE49-F238E27FC236}">
                <a16:creationId xmlns:a16="http://schemas.microsoft.com/office/drawing/2014/main" id="{60AD5F00-9736-8835-B785-1C67BCEB8D7B}"/>
              </a:ext>
            </a:extLst>
          </xdr:cNvPr>
          <xdr:cNvCxnSpPr/>
        </xdr:nvCxnSpPr>
        <xdr:spPr>
          <a:xfrm>
            <a:off x="8334381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Arrow Connector 329">
            <a:extLst>
              <a:ext uri="{FF2B5EF4-FFF2-40B4-BE49-F238E27FC236}">
                <a16:creationId xmlns:a16="http://schemas.microsoft.com/office/drawing/2014/main" id="{33EB111B-FDC5-9EC3-329F-39D0FD9E4BB2}"/>
              </a:ext>
            </a:extLst>
          </xdr:cNvPr>
          <xdr:cNvCxnSpPr/>
        </xdr:nvCxnSpPr>
        <xdr:spPr>
          <a:xfrm>
            <a:off x="6072188" y="13430250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" name="Straight Arrow Connector 330">
            <a:extLst>
              <a:ext uri="{FF2B5EF4-FFF2-40B4-BE49-F238E27FC236}">
                <a16:creationId xmlns:a16="http://schemas.microsoft.com/office/drawing/2014/main" id="{611B24A5-1FD7-F728-54D8-231C799DBF6F}"/>
              </a:ext>
            </a:extLst>
          </xdr:cNvPr>
          <xdr:cNvCxnSpPr/>
        </xdr:nvCxnSpPr>
        <xdr:spPr>
          <a:xfrm>
            <a:off x="8334376" y="134397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Straight Connector 331">
            <a:extLst>
              <a:ext uri="{FF2B5EF4-FFF2-40B4-BE49-F238E27FC236}">
                <a16:creationId xmlns:a16="http://schemas.microsoft.com/office/drawing/2014/main" id="{B8776324-FD7A-9BAB-9F52-0DF3C6F65459}"/>
              </a:ext>
            </a:extLst>
          </xdr:cNvPr>
          <xdr:cNvCxnSpPr/>
        </xdr:nvCxnSpPr>
        <xdr:spPr>
          <a:xfrm>
            <a:off x="6005513" y="14144626"/>
            <a:ext cx="2409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ECA485BA-A8BA-7C5E-4D3E-2DFA1C3FBA73}"/>
              </a:ext>
            </a:extLst>
          </xdr:cNvPr>
          <xdr:cNvCxnSpPr/>
        </xdr:nvCxnSpPr>
        <xdr:spPr>
          <a:xfrm flipH="1">
            <a:off x="6257924" y="141065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43E07DF5-F1D6-BE04-4A01-19127CDD0069}"/>
              </a:ext>
            </a:extLst>
          </xdr:cNvPr>
          <xdr:cNvCxnSpPr/>
        </xdr:nvCxnSpPr>
        <xdr:spPr>
          <a:xfrm flipH="1">
            <a:off x="8043865" y="141017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D550AAEA-0AC4-C99B-AFD5-E0CCAF238006}"/>
              </a:ext>
            </a:extLst>
          </xdr:cNvPr>
          <xdr:cNvCxnSpPr/>
        </xdr:nvCxnSpPr>
        <xdr:spPr>
          <a:xfrm>
            <a:off x="6072188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0EE4EED2-8C51-B9B1-56C5-CAA6AFAC5702}"/>
              </a:ext>
            </a:extLst>
          </xdr:cNvPr>
          <xdr:cNvCxnSpPr/>
        </xdr:nvCxnSpPr>
        <xdr:spPr>
          <a:xfrm flipH="1">
            <a:off x="6029325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47855C25-FB9A-F1C9-FE92-737A022E5E37}"/>
              </a:ext>
            </a:extLst>
          </xdr:cNvPr>
          <xdr:cNvCxnSpPr/>
        </xdr:nvCxnSpPr>
        <xdr:spPr>
          <a:xfrm>
            <a:off x="8334375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E6295234-3DED-FDDB-3BDE-4D9D16B41FD9}"/>
              </a:ext>
            </a:extLst>
          </xdr:cNvPr>
          <xdr:cNvCxnSpPr/>
        </xdr:nvCxnSpPr>
        <xdr:spPr>
          <a:xfrm flipH="1">
            <a:off x="8291512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0</xdr:colOff>
      <xdr:row>492</xdr:row>
      <xdr:rowOff>47625</xdr:rowOff>
    </xdr:from>
    <xdr:to>
      <xdr:col>72</xdr:col>
      <xdr:colOff>19050</xdr:colOff>
      <xdr:row>492</xdr:row>
      <xdr:rowOff>47625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9407A3E2-5117-4A79-A6C0-21D020A2D346}"/>
            </a:ext>
          </a:extLst>
        </xdr:cNvPr>
        <xdr:cNvCxnSpPr/>
      </xdr:nvCxnSpPr>
      <xdr:spPr>
        <a:xfrm>
          <a:off x="485775" y="74199750"/>
          <a:ext cx="11191875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492</xdr:row>
      <xdr:rowOff>85725</xdr:rowOff>
    </xdr:from>
    <xdr:to>
      <xdr:col>72</xdr:col>
      <xdr:colOff>19050</xdr:colOff>
      <xdr:row>492</xdr:row>
      <xdr:rowOff>85725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5E219184-5C24-4053-8E70-B6408E4B7674}"/>
            </a:ext>
          </a:extLst>
        </xdr:cNvPr>
        <xdr:cNvCxnSpPr/>
      </xdr:nvCxnSpPr>
      <xdr:spPr>
        <a:xfrm>
          <a:off x="485775" y="74237850"/>
          <a:ext cx="11191875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498</xdr:row>
      <xdr:rowOff>38100</xdr:rowOff>
    </xdr:from>
    <xdr:to>
      <xdr:col>72</xdr:col>
      <xdr:colOff>19050</xdr:colOff>
      <xdr:row>498</xdr:row>
      <xdr:rowOff>38100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33FE0157-F410-4EBA-B9B5-5CDDA024B0CC}"/>
            </a:ext>
          </a:extLst>
        </xdr:cNvPr>
        <xdr:cNvCxnSpPr/>
      </xdr:nvCxnSpPr>
      <xdr:spPr>
        <a:xfrm>
          <a:off x="485775" y="75047475"/>
          <a:ext cx="11191875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498</xdr:row>
      <xdr:rowOff>76200</xdr:rowOff>
    </xdr:from>
    <xdr:to>
      <xdr:col>72</xdr:col>
      <xdr:colOff>19050</xdr:colOff>
      <xdr:row>498</xdr:row>
      <xdr:rowOff>76200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733B1FD7-BEB8-47D2-8E91-80E0103EB02F}"/>
            </a:ext>
          </a:extLst>
        </xdr:cNvPr>
        <xdr:cNvCxnSpPr/>
      </xdr:nvCxnSpPr>
      <xdr:spPr>
        <a:xfrm>
          <a:off x="485775" y="75085575"/>
          <a:ext cx="11191875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543</xdr:row>
      <xdr:rowOff>95250</xdr:rowOff>
    </xdr:from>
    <xdr:to>
      <xdr:col>23</xdr:col>
      <xdr:colOff>76200</xdr:colOff>
      <xdr:row>550</xdr:row>
      <xdr:rowOff>76200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9975F5A4-48F6-4F91-9D95-F40482246FCB}"/>
            </a:ext>
          </a:extLst>
        </xdr:cNvPr>
        <xdr:cNvCxnSpPr/>
      </xdr:nvCxnSpPr>
      <xdr:spPr>
        <a:xfrm>
          <a:off x="3800475" y="81534000"/>
          <a:ext cx="0" cy="9810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536</xdr:row>
      <xdr:rowOff>104775</xdr:rowOff>
    </xdr:from>
    <xdr:to>
      <xdr:col>13</xdr:col>
      <xdr:colOff>0</xdr:colOff>
      <xdr:row>546</xdr:row>
      <xdr:rowOff>76200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F60D07A3-2610-4F84-B55D-58B83D04C986}"/>
            </a:ext>
          </a:extLst>
        </xdr:cNvPr>
        <xdr:cNvCxnSpPr/>
      </xdr:nvCxnSpPr>
      <xdr:spPr>
        <a:xfrm>
          <a:off x="2105025" y="80543400"/>
          <a:ext cx="0" cy="14001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543</xdr:row>
      <xdr:rowOff>104775</xdr:rowOff>
    </xdr:from>
    <xdr:to>
      <xdr:col>37</xdr:col>
      <xdr:colOff>76200</xdr:colOff>
      <xdr:row>550</xdr:row>
      <xdr:rowOff>114300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CF7D3902-4082-47C6-8412-B92160422611}"/>
            </a:ext>
          </a:extLst>
        </xdr:cNvPr>
        <xdr:cNvCxnSpPr/>
      </xdr:nvCxnSpPr>
      <xdr:spPr>
        <a:xfrm>
          <a:off x="6067425" y="81543525"/>
          <a:ext cx="0" cy="10096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85725</xdr:colOff>
      <xdr:row>543</xdr:row>
      <xdr:rowOff>114300</xdr:rowOff>
    </xdr:from>
    <xdr:to>
      <xdr:col>45</xdr:col>
      <xdr:colOff>85725</xdr:colOff>
      <xdr:row>550</xdr:row>
      <xdr:rowOff>66675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A132B2F-E701-4691-9E6B-3C5CB0BA1470}"/>
            </a:ext>
          </a:extLst>
        </xdr:cNvPr>
        <xdr:cNvCxnSpPr/>
      </xdr:nvCxnSpPr>
      <xdr:spPr>
        <a:xfrm>
          <a:off x="7372350" y="81553050"/>
          <a:ext cx="0" cy="952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76200</xdr:colOff>
      <xdr:row>543</xdr:row>
      <xdr:rowOff>123825</xdr:rowOff>
    </xdr:from>
    <xdr:to>
      <xdr:col>59</xdr:col>
      <xdr:colOff>76200</xdr:colOff>
      <xdr:row>550</xdr:row>
      <xdr:rowOff>128588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FC8C0441-AA60-4E7C-BC3B-CB16559CC7EF}"/>
            </a:ext>
          </a:extLst>
        </xdr:cNvPr>
        <xdr:cNvCxnSpPr/>
      </xdr:nvCxnSpPr>
      <xdr:spPr>
        <a:xfrm>
          <a:off x="9629775" y="81562575"/>
          <a:ext cx="0" cy="100488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536</xdr:row>
      <xdr:rowOff>57150</xdr:rowOff>
    </xdr:from>
    <xdr:to>
      <xdr:col>70</xdr:col>
      <xdr:colOff>0</xdr:colOff>
      <xdr:row>550</xdr:row>
      <xdr:rowOff>19050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DC3BA6CA-64D2-46E3-B3F5-F0BD4AAB7F0F}"/>
            </a:ext>
          </a:extLst>
        </xdr:cNvPr>
        <xdr:cNvCxnSpPr/>
      </xdr:nvCxnSpPr>
      <xdr:spPr>
        <a:xfrm>
          <a:off x="11334750" y="80495775"/>
          <a:ext cx="0" cy="19621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548</xdr:row>
      <xdr:rowOff>0</xdr:rowOff>
    </xdr:from>
    <xdr:to>
      <xdr:col>70</xdr:col>
      <xdr:colOff>80963</xdr:colOff>
      <xdr:row>556</xdr:row>
      <xdr:rowOff>80965</xdr:rowOff>
    </xdr:to>
    <xdr:grpSp>
      <xdr:nvGrpSpPr>
        <xdr:cNvPr id="349" name="Group 348">
          <a:extLst>
            <a:ext uri="{FF2B5EF4-FFF2-40B4-BE49-F238E27FC236}">
              <a16:creationId xmlns:a16="http://schemas.microsoft.com/office/drawing/2014/main" id="{B37F0B8E-208A-4BD8-8DB4-0D69B7F6208D}"/>
            </a:ext>
          </a:extLst>
        </xdr:cNvPr>
        <xdr:cNvGrpSpPr/>
      </xdr:nvGrpSpPr>
      <xdr:grpSpPr>
        <a:xfrm>
          <a:off x="2024063" y="82153125"/>
          <a:ext cx="9391650" cy="1223965"/>
          <a:chOff x="2024063" y="11477625"/>
          <a:chExt cx="9391650" cy="1223965"/>
        </a:xfrm>
      </xdr:grpSpPr>
      <xdr:sp macro="" textlink="">
        <xdr:nvSpPr>
          <xdr:cNvPr id="350" name="Isosceles Triangle 349">
            <a:extLst>
              <a:ext uri="{FF2B5EF4-FFF2-40B4-BE49-F238E27FC236}">
                <a16:creationId xmlns:a16="http://schemas.microsoft.com/office/drawing/2014/main" id="{6E83381B-FD92-7461-10C2-CCFC26BB3528}"/>
              </a:ext>
            </a:extLst>
          </xdr:cNvPr>
          <xdr:cNvSpPr/>
        </xdr:nvSpPr>
        <xdr:spPr>
          <a:xfrm>
            <a:off x="2024063" y="11926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E5F2A38D-ED0A-7B7D-B4FA-F70F76AB404B}"/>
              </a:ext>
            </a:extLst>
          </xdr:cNvPr>
          <xdr:cNvCxnSpPr/>
        </xdr:nvCxnSpPr>
        <xdr:spPr>
          <a:xfrm>
            <a:off x="2100262" y="119094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6" name="Isosceles Triangle 355">
            <a:extLst>
              <a:ext uri="{FF2B5EF4-FFF2-40B4-BE49-F238E27FC236}">
                <a16:creationId xmlns:a16="http://schemas.microsoft.com/office/drawing/2014/main" id="{A5B22F51-FB2F-9936-24C6-1D7D8EBFF7F1}"/>
              </a:ext>
            </a:extLst>
          </xdr:cNvPr>
          <xdr:cNvSpPr/>
        </xdr:nvSpPr>
        <xdr:spPr>
          <a:xfrm>
            <a:off x="11253788" y="119173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7" name="Oval 356">
            <a:extLst>
              <a:ext uri="{FF2B5EF4-FFF2-40B4-BE49-F238E27FC236}">
                <a16:creationId xmlns:a16="http://schemas.microsoft.com/office/drawing/2014/main" id="{0EFDFBB2-5BF1-B87A-5B7C-12364B5D1831}"/>
              </a:ext>
            </a:extLst>
          </xdr:cNvPr>
          <xdr:cNvSpPr/>
        </xdr:nvSpPr>
        <xdr:spPr>
          <a:xfrm>
            <a:off x="3762375" y="118792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8" name="Oval 357">
            <a:extLst>
              <a:ext uri="{FF2B5EF4-FFF2-40B4-BE49-F238E27FC236}">
                <a16:creationId xmlns:a16="http://schemas.microsoft.com/office/drawing/2014/main" id="{6C3F926F-8B44-F0C0-E376-EC545C082434}"/>
              </a:ext>
            </a:extLst>
          </xdr:cNvPr>
          <xdr:cNvSpPr/>
        </xdr:nvSpPr>
        <xdr:spPr>
          <a:xfrm>
            <a:off x="6048375" y="118792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9" name="Oval 358">
            <a:extLst>
              <a:ext uri="{FF2B5EF4-FFF2-40B4-BE49-F238E27FC236}">
                <a16:creationId xmlns:a16="http://schemas.microsoft.com/office/drawing/2014/main" id="{73993F68-CBF0-A319-E0EC-26D591F762BC}"/>
              </a:ext>
            </a:extLst>
          </xdr:cNvPr>
          <xdr:cNvSpPr/>
        </xdr:nvSpPr>
        <xdr:spPr>
          <a:xfrm>
            <a:off x="7339013" y="118792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0" name="Oval 359">
            <a:extLst>
              <a:ext uri="{FF2B5EF4-FFF2-40B4-BE49-F238E27FC236}">
                <a16:creationId xmlns:a16="http://schemas.microsoft.com/office/drawing/2014/main" id="{648C90B7-EEB2-BD6D-2E31-A3F62E1415B7}"/>
              </a:ext>
            </a:extLst>
          </xdr:cNvPr>
          <xdr:cNvSpPr/>
        </xdr:nvSpPr>
        <xdr:spPr>
          <a:xfrm>
            <a:off x="9601201" y="118792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" name="Freeform: Shape 360">
            <a:extLst>
              <a:ext uri="{FF2B5EF4-FFF2-40B4-BE49-F238E27FC236}">
                <a16:creationId xmlns:a16="http://schemas.microsoft.com/office/drawing/2014/main" id="{59CF6963-8502-0CB1-0610-080AF0FC265C}"/>
              </a:ext>
            </a:extLst>
          </xdr:cNvPr>
          <xdr:cNvSpPr/>
        </xdr:nvSpPr>
        <xdr:spPr>
          <a:xfrm>
            <a:off x="2101850" y="11477625"/>
            <a:ext cx="9239250" cy="863600"/>
          </a:xfrm>
          <a:custGeom>
            <a:avLst/>
            <a:gdLst>
              <a:gd name="connsiteX0" fmla="*/ 0 w 9423400"/>
              <a:gd name="connsiteY0" fmla="*/ 438150 h 882650"/>
              <a:gd name="connsiteX1" fmla="*/ 0 w 9423400"/>
              <a:gd name="connsiteY1" fmla="*/ 0 h 882650"/>
              <a:gd name="connsiteX2" fmla="*/ 1987550 w 9423400"/>
              <a:gd name="connsiteY2" fmla="*/ 876300 h 882650"/>
              <a:gd name="connsiteX3" fmla="*/ 1987550 w 9423400"/>
              <a:gd name="connsiteY3" fmla="*/ 6350 h 882650"/>
              <a:gd name="connsiteX4" fmla="*/ 3810000 w 9423400"/>
              <a:gd name="connsiteY4" fmla="*/ 882650 h 882650"/>
              <a:gd name="connsiteX5" fmla="*/ 3810000 w 9423400"/>
              <a:gd name="connsiteY5" fmla="*/ 6350 h 882650"/>
              <a:gd name="connsiteX6" fmla="*/ 5619750 w 9423400"/>
              <a:gd name="connsiteY6" fmla="*/ 876300 h 882650"/>
              <a:gd name="connsiteX7" fmla="*/ 5619750 w 9423400"/>
              <a:gd name="connsiteY7" fmla="*/ 6350 h 882650"/>
              <a:gd name="connsiteX8" fmla="*/ 7435850 w 9423400"/>
              <a:gd name="connsiteY8" fmla="*/ 882650 h 882650"/>
              <a:gd name="connsiteX9" fmla="*/ 7435850 w 9423400"/>
              <a:gd name="connsiteY9" fmla="*/ 0 h 882650"/>
              <a:gd name="connsiteX10" fmla="*/ 9423400 w 9423400"/>
              <a:gd name="connsiteY10" fmla="*/ 882650 h 882650"/>
              <a:gd name="connsiteX11" fmla="*/ 9423400 w 9423400"/>
              <a:gd name="connsiteY11" fmla="*/ 444500 h 882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9423400" h="882650">
                <a:moveTo>
                  <a:pt x="0" y="438150"/>
                </a:moveTo>
                <a:lnTo>
                  <a:pt x="0" y="0"/>
                </a:lnTo>
                <a:lnTo>
                  <a:pt x="1987550" y="876300"/>
                </a:lnTo>
                <a:lnTo>
                  <a:pt x="1987550" y="6350"/>
                </a:lnTo>
                <a:lnTo>
                  <a:pt x="3810000" y="882650"/>
                </a:lnTo>
                <a:lnTo>
                  <a:pt x="3810000" y="6350"/>
                </a:lnTo>
                <a:lnTo>
                  <a:pt x="5619750" y="876300"/>
                </a:lnTo>
                <a:lnTo>
                  <a:pt x="5619750" y="6350"/>
                </a:lnTo>
                <a:lnTo>
                  <a:pt x="7435850" y="882650"/>
                </a:lnTo>
                <a:lnTo>
                  <a:pt x="7435850" y="0"/>
                </a:lnTo>
                <a:lnTo>
                  <a:pt x="9423400" y="882650"/>
                </a:lnTo>
                <a:lnTo>
                  <a:pt x="9423400" y="44450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31D6123F-2764-62FE-0378-F2062EAE4977}"/>
              </a:ext>
            </a:extLst>
          </xdr:cNvPr>
          <xdr:cNvCxnSpPr/>
        </xdr:nvCxnSpPr>
        <xdr:spPr>
          <a:xfrm>
            <a:off x="2024063" y="12620625"/>
            <a:ext cx="9367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9497B397-8BE9-4935-6EB6-CF7666F7B0D2}"/>
              </a:ext>
            </a:extLst>
          </xdr:cNvPr>
          <xdr:cNvCxnSpPr/>
        </xdr:nvCxnSpPr>
        <xdr:spPr>
          <a:xfrm>
            <a:off x="2105025" y="12144375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" name="Straight Connector 363">
            <a:extLst>
              <a:ext uri="{FF2B5EF4-FFF2-40B4-BE49-F238E27FC236}">
                <a16:creationId xmlns:a16="http://schemas.microsoft.com/office/drawing/2014/main" id="{66D7562E-3381-2A69-8C5F-DC6CD7C1514E}"/>
              </a:ext>
            </a:extLst>
          </xdr:cNvPr>
          <xdr:cNvCxnSpPr/>
        </xdr:nvCxnSpPr>
        <xdr:spPr>
          <a:xfrm flipH="1">
            <a:off x="2062163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B2CB3768-E731-7D5E-9400-04543499EE0F}"/>
              </a:ext>
            </a:extLst>
          </xdr:cNvPr>
          <xdr:cNvCxnSpPr/>
        </xdr:nvCxnSpPr>
        <xdr:spPr>
          <a:xfrm>
            <a:off x="3076576" y="12144375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3EC0EEBA-7828-23D8-37B4-7BC19FD81D5F}"/>
              </a:ext>
            </a:extLst>
          </xdr:cNvPr>
          <xdr:cNvCxnSpPr/>
        </xdr:nvCxnSpPr>
        <xdr:spPr>
          <a:xfrm flipH="1">
            <a:off x="3033714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" name="Straight Connector 366">
            <a:extLst>
              <a:ext uri="{FF2B5EF4-FFF2-40B4-BE49-F238E27FC236}">
                <a16:creationId xmlns:a16="http://schemas.microsoft.com/office/drawing/2014/main" id="{25170D55-6727-F86B-4A19-110FC9E0FAD5}"/>
              </a:ext>
            </a:extLst>
          </xdr:cNvPr>
          <xdr:cNvCxnSpPr/>
        </xdr:nvCxnSpPr>
        <xdr:spPr>
          <a:xfrm>
            <a:off x="4048125" y="12496800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1FB6FDFF-4888-4CDD-A683-8F708EF8D3E5}"/>
              </a:ext>
            </a:extLst>
          </xdr:cNvPr>
          <xdr:cNvCxnSpPr/>
        </xdr:nvCxnSpPr>
        <xdr:spPr>
          <a:xfrm flipH="1">
            <a:off x="4005263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" name="Straight Connector 368">
            <a:extLst>
              <a:ext uri="{FF2B5EF4-FFF2-40B4-BE49-F238E27FC236}">
                <a16:creationId xmlns:a16="http://schemas.microsoft.com/office/drawing/2014/main" id="{63EBBD40-6F32-3AF4-5047-AA9F132BC825}"/>
              </a:ext>
            </a:extLst>
          </xdr:cNvPr>
          <xdr:cNvCxnSpPr/>
        </xdr:nvCxnSpPr>
        <xdr:spPr>
          <a:xfrm>
            <a:off x="4938710" y="12144375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" name="Straight Connector 369">
            <a:extLst>
              <a:ext uri="{FF2B5EF4-FFF2-40B4-BE49-F238E27FC236}">
                <a16:creationId xmlns:a16="http://schemas.microsoft.com/office/drawing/2014/main" id="{5D2AE17C-C026-2B32-4F4C-07EC332CF669}"/>
              </a:ext>
            </a:extLst>
          </xdr:cNvPr>
          <xdr:cNvCxnSpPr/>
        </xdr:nvCxnSpPr>
        <xdr:spPr>
          <a:xfrm flipH="1">
            <a:off x="4895848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" name="Straight Connector 370">
            <a:extLst>
              <a:ext uri="{FF2B5EF4-FFF2-40B4-BE49-F238E27FC236}">
                <a16:creationId xmlns:a16="http://schemas.microsoft.com/office/drawing/2014/main" id="{F58C7C58-10EF-F106-5FFD-E9096F46FF81}"/>
              </a:ext>
            </a:extLst>
          </xdr:cNvPr>
          <xdr:cNvCxnSpPr/>
        </xdr:nvCxnSpPr>
        <xdr:spPr>
          <a:xfrm>
            <a:off x="5829299" y="12496801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2" name="Straight Connector 371">
            <a:extLst>
              <a:ext uri="{FF2B5EF4-FFF2-40B4-BE49-F238E27FC236}">
                <a16:creationId xmlns:a16="http://schemas.microsoft.com/office/drawing/2014/main" id="{9A9245AE-14FA-CEE7-3DF6-8AD100CDD60E}"/>
              </a:ext>
            </a:extLst>
          </xdr:cNvPr>
          <xdr:cNvCxnSpPr/>
        </xdr:nvCxnSpPr>
        <xdr:spPr>
          <a:xfrm flipH="1">
            <a:off x="5786437" y="12573001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" name="Straight Connector 372">
            <a:extLst>
              <a:ext uri="{FF2B5EF4-FFF2-40B4-BE49-F238E27FC236}">
                <a16:creationId xmlns:a16="http://schemas.microsoft.com/office/drawing/2014/main" id="{D4D3AABC-192B-7AB5-AE33-8EB43CEE9B49}"/>
              </a:ext>
            </a:extLst>
          </xdr:cNvPr>
          <xdr:cNvCxnSpPr/>
        </xdr:nvCxnSpPr>
        <xdr:spPr>
          <a:xfrm>
            <a:off x="6724647" y="12001500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C95CBD6D-4D66-7447-9987-6815F79FD96A}"/>
              </a:ext>
            </a:extLst>
          </xdr:cNvPr>
          <xdr:cNvCxnSpPr/>
        </xdr:nvCxnSpPr>
        <xdr:spPr>
          <a:xfrm flipH="1">
            <a:off x="6681785" y="12573001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Connector 374">
            <a:extLst>
              <a:ext uri="{FF2B5EF4-FFF2-40B4-BE49-F238E27FC236}">
                <a16:creationId xmlns:a16="http://schemas.microsoft.com/office/drawing/2014/main" id="{D36B039C-FA6D-3440-6D20-293A8EC25118}"/>
              </a:ext>
            </a:extLst>
          </xdr:cNvPr>
          <xdr:cNvCxnSpPr/>
        </xdr:nvCxnSpPr>
        <xdr:spPr>
          <a:xfrm>
            <a:off x="7610474" y="12496802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FA12D462-14E2-3494-0FF9-6063C91ADCAA}"/>
              </a:ext>
            </a:extLst>
          </xdr:cNvPr>
          <xdr:cNvCxnSpPr/>
        </xdr:nvCxnSpPr>
        <xdr:spPr>
          <a:xfrm flipH="1">
            <a:off x="7567612" y="12573002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729EB9DC-61F7-ABA0-2729-F985B24A7548}"/>
              </a:ext>
            </a:extLst>
          </xdr:cNvPr>
          <xdr:cNvCxnSpPr/>
        </xdr:nvCxnSpPr>
        <xdr:spPr>
          <a:xfrm>
            <a:off x="8505822" y="12001501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ACE5FE5A-21AE-06EC-168C-EF8BD8D7EA4B}"/>
              </a:ext>
            </a:extLst>
          </xdr:cNvPr>
          <xdr:cNvCxnSpPr/>
        </xdr:nvCxnSpPr>
        <xdr:spPr>
          <a:xfrm flipH="1">
            <a:off x="8462960" y="12573002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E94ACA6C-0FE6-1C3F-176A-97C734073017}"/>
              </a:ext>
            </a:extLst>
          </xdr:cNvPr>
          <xdr:cNvCxnSpPr/>
        </xdr:nvCxnSpPr>
        <xdr:spPr>
          <a:xfrm>
            <a:off x="9391649" y="12496801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9502B316-B0C1-E1A9-50D8-6D83E31CD4B8}"/>
              </a:ext>
            </a:extLst>
          </xdr:cNvPr>
          <xdr:cNvCxnSpPr/>
        </xdr:nvCxnSpPr>
        <xdr:spPr>
          <a:xfrm flipH="1">
            <a:off x="9348787" y="12573001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4C45C22E-BC0B-79A7-D822-60B44E2C28A6}"/>
              </a:ext>
            </a:extLst>
          </xdr:cNvPr>
          <xdr:cNvCxnSpPr/>
        </xdr:nvCxnSpPr>
        <xdr:spPr>
          <a:xfrm>
            <a:off x="10363200" y="12001500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8A0A60D2-9812-C4A1-2CDC-B15B676C8E8E}"/>
              </a:ext>
            </a:extLst>
          </xdr:cNvPr>
          <xdr:cNvCxnSpPr/>
        </xdr:nvCxnSpPr>
        <xdr:spPr>
          <a:xfrm flipH="1">
            <a:off x="10320338" y="12573001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8F527980-6933-40F5-928D-740D7AC528CF}"/>
              </a:ext>
            </a:extLst>
          </xdr:cNvPr>
          <xdr:cNvCxnSpPr/>
        </xdr:nvCxnSpPr>
        <xdr:spPr>
          <a:xfrm>
            <a:off x="11334750" y="12496800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F28E4A59-CDBF-724C-7AA0-7340E7C4A62E}"/>
              </a:ext>
            </a:extLst>
          </xdr:cNvPr>
          <xdr:cNvCxnSpPr/>
        </xdr:nvCxnSpPr>
        <xdr:spPr>
          <a:xfrm flipH="1">
            <a:off x="11291888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8F74A2DC-A7B4-0E00-02CE-49445072FB28}"/>
              </a:ext>
            </a:extLst>
          </xdr:cNvPr>
          <xdr:cNvCxnSpPr/>
        </xdr:nvCxnSpPr>
        <xdr:spPr>
          <a:xfrm>
            <a:off x="3800475" y="11958637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E783CB5E-06AD-8083-630D-98741430EC4B}"/>
              </a:ext>
            </a:extLst>
          </xdr:cNvPr>
          <xdr:cNvCxnSpPr/>
        </xdr:nvCxnSpPr>
        <xdr:spPr>
          <a:xfrm>
            <a:off x="6062663" y="11610974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" name="Straight Connector 386">
            <a:extLst>
              <a:ext uri="{FF2B5EF4-FFF2-40B4-BE49-F238E27FC236}">
                <a16:creationId xmlns:a16="http://schemas.microsoft.com/office/drawing/2014/main" id="{6356E6CD-1C74-5967-634E-F3E52E3DA31D}"/>
              </a:ext>
            </a:extLst>
          </xdr:cNvPr>
          <xdr:cNvCxnSpPr/>
        </xdr:nvCxnSpPr>
        <xdr:spPr>
          <a:xfrm>
            <a:off x="7381875" y="119681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3C89B0CE-4A8C-598D-A531-6FC74AA8141C}"/>
              </a:ext>
            </a:extLst>
          </xdr:cNvPr>
          <xdr:cNvCxnSpPr/>
        </xdr:nvCxnSpPr>
        <xdr:spPr>
          <a:xfrm>
            <a:off x="9634537" y="11591924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95149AD9-0C3A-6826-806B-D9B9CD5193FF}"/>
              </a:ext>
            </a:extLst>
          </xdr:cNvPr>
          <xdr:cNvCxnSpPr/>
        </xdr:nvCxnSpPr>
        <xdr:spPr>
          <a:xfrm flipH="1">
            <a:off x="9629775" y="11582400"/>
            <a:ext cx="219075" cy="1809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A05103A0-1458-201E-249B-D5A72D0972CB}"/>
              </a:ext>
            </a:extLst>
          </xdr:cNvPr>
          <xdr:cNvCxnSpPr/>
        </xdr:nvCxnSpPr>
        <xdr:spPr>
          <a:xfrm flipV="1">
            <a:off x="7219950" y="12049125"/>
            <a:ext cx="161925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178AE9AF-3514-9863-0902-F8A2AA700FCE}"/>
              </a:ext>
            </a:extLst>
          </xdr:cNvPr>
          <xdr:cNvCxnSpPr/>
        </xdr:nvCxnSpPr>
        <xdr:spPr>
          <a:xfrm flipH="1">
            <a:off x="6067425" y="11591925"/>
            <a:ext cx="152400" cy="190500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Connector 391">
            <a:extLst>
              <a:ext uri="{FF2B5EF4-FFF2-40B4-BE49-F238E27FC236}">
                <a16:creationId xmlns:a16="http://schemas.microsoft.com/office/drawing/2014/main" id="{99065DCF-7065-8DB5-8020-C6DC26247A6B}"/>
              </a:ext>
            </a:extLst>
          </xdr:cNvPr>
          <xdr:cNvCxnSpPr/>
        </xdr:nvCxnSpPr>
        <xdr:spPr>
          <a:xfrm flipH="1">
            <a:off x="3638550" y="12096750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1" name="Isosceles Triangle 350">
            <a:extLst>
              <a:ext uri="{FF2B5EF4-FFF2-40B4-BE49-F238E27FC236}">
                <a16:creationId xmlns:a16="http://schemas.microsoft.com/office/drawing/2014/main" id="{3013C5F7-418D-21A1-0D42-BA796016BCB9}"/>
              </a:ext>
            </a:extLst>
          </xdr:cNvPr>
          <xdr:cNvSpPr/>
        </xdr:nvSpPr>
        <xdr:spPr>
          <a:xfrm>
            <a:off x="3971926" y="119221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3" name="Isosceles Triangle 352">
            <a:extLst>
              <a:ext uri="{FF2B5EF4-FFF2-40B4-BE49-F238E27FC236}">
                <a16:creationId xmlns:a16="http://schemas.microsoft.com/office/drawing/2014/main" id="{DC6AF5A9-B809-19D4-2BEE-23D2631C930F}"/>
              </a:ext>
            </a:extLst>
          </xdr:cNvPr>
          <xdr:cNvSpPr/>
        </xdr:nvSpPr>
        <xdr:spPr>
          <a:xfrm>
            <a:off x="5748338" y="119221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" name="Isosceles Triangle 353">
            <a:extLst>
              <a:ext uri="{FF2B5EF4-FFF2-40B4-BE49-F238E27FC236}">
                <a16:creationId xmlns:a16="http://schemas.microsoft.com/office/drawing/2014/main" id="{322FE280-AB6A-7074-DA1E-C9D6E658AA46}"/>
              </a:ext>
            </a:extLst>
          </xdr:cNvPr>
          <xdr:cNvSpPr/>
        </xdr:nvSpPr>
        <xdr:spPr>
          <a:xfrm>
            <a:off x="7534273" y="119173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5" name="Isosceles Triangle 354">
            <a:extLst>
              <a:ext uri="{FF2B5EF4-FFF2-40B4-BE49-F238E27FC236}">
                <a16:creationId xmlns:a16="http://schemas.microsoft.com/office/drawing/2014/main" id="{85695A34-B50F-7FDC-ED39-40F96FAAAEF5}"/>
              </a:ext>
            </a:extLst>
          </xdr:cNvPr>
          <xdr:cNvSpPr/>
        </xdr:nvSpPr>
        <xdr:spPr>
          <a:xfrm>
            <a:off x="9305925" y="119221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569</xdr:row>
      <xdr:rowOff>9523</xdr:rowOff>
    </xdr:from>
    <xdr:to>
      <xdr:col>61</xdr:col>
      <xdr:colOff>9525</xdr:colOff>
      <xdr:row>612</xdr:row>
      <xdr:rowOff>80963</xdr:rowOff>
    </xdr:to>
    <xdr:grpSp>
      <xdr:nvGrpSpPr>
        <xdr:cNvPr id="395" name="Group 394">
          <a:extLst>
            <a:ext uri="{FF2B5EF4-FFF2-40B4-BE49-F238E27FC236}">
              <a16:creationId xmlns:a16="http://schemas.microsoft.com/office/drawing/2014/main" id="{71E2D694-0128-46BA-9376-83C84C9150A2}"/>
            </a:ext>
          </a:extLst>
        </xdr:cNvPr>
        <xdr:cNvGrpSpPr/>
      </xdr:nvGrpSpPr>
      <xdr:grpSpPr>
        <a:xfrm>
          <a:off x="411700" y="85791673"/>
          <a:ext cx="9475250" cy="6215065"/>
          <a:chOff x="411700" y="15116173"/>
          <a:chExt cx="9475250" cy="6215065"/>
        </a:xfrm>
      </xdr:grpSpPr>
      <xdr:grpSp>
        <xdr:nvGrpSpPr>
          <xdr:cNvPr id="396" name="Group 395">
            <a:extLst>
              <a:ext uri="{FF2B5EF4-FFF2-40B4-BE49-F238E27FC236}">
                <a16:creationId xmlns:a16="http://schemas.microsoft.com/office/drawing/2014/main" id="{56EAB8CC-73C8-52E3-B0DC-24CAB53C950E}"/>
              </a:ext>
            </a:extLst>
          </xdr:cNvPr>
          <xdr:cNvGrpSpPr/>
        </xdr:nvGrpSpPr>
        <xdr:grpSpPr>
          <a:xfrm>
            <a:off x="411700" y="15231053"/>
            <a:ext cx="1440860" cy="5358430"/>
            <a:chOff x="2678650" y="4696403"/>
            <a:chExt cx="1440860" cy="5358430"/>
          </a:xfrm>
        </xdr:grpSpPr>
        <xdr:sp macro="" textlink="">
          <xdr:nvSpPr>
            <xdr:cNvPr id="468" name="Isosceles Triangle 467">
              <a:extLst>
                <a:ext uri="{FF2B5EF4-FFF2-40B4-BE49-F238E27FC236}">
                  <a16:creationId xmlns:a16="http://schemas.microsoft.com/office/drawing/2014/main" id="{E14D7B79-AF25-2AF8-F1BF-EBACE3F573B5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69" name="Straight Connector 468">
              <a:extLst>
                <a:ext uri="{FF2B5EF4-FFF2-40B4-BE49-F238E27FC236}">
                  <a16:creationId xmlns:a16="http://schemas.microsoft.com/office/drawing/2014/main" id="{3C1E579E-622E-F2BE-4F2C-5804030942B3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70" name="Straight Connector 469">
              <a:extLst>
                <a:ext uri="{FF2B5EF4-FFF2-40B4-BE49-F238E27FC236}">
                  <a16:creationId xmlns:a16="http://schemas.microsoft.com/office/drawing/2014/main" id="{1C0D3495-34F9-269A-FFF9-FFECAB7229CA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71" name="Straight Connector 470">
              <a:extLst>
                <a:ext uri="{FF2B5EF4-FFF2-40B4-BE49-F238E27FC236}">
                  <a16:creationId xmlns:a16="http://schemas.microsoft.com/office/drawing/2014/main" id="{ABF53C1A-C2E6-755B-291F-02E1A9A5DEB4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72" name="Straight Connector 471">
              <a:extLst>
                <a:ext uri="{FF2B5EF4-FFF2-40B4-BE49-F238E27FC236}">
                  <a16:creationId xmlns:a16="http://schemas.microsoft.com/office/drawing/2014/main" id="{C2B2F86F-8C29-8396-2449-90EAFC808120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73" name="Straight Connector 472">
              <a:extLst>
                <a:ext uri="{FF2B5EF4-FFF2-40B4-BE49-F238E27FC236}">
                  <a16:creationId xmlns:a16="http://schemas.microsoft.com/office/drawing/2014/main" id="{B0A699E2-4EB8-E321-80E8-EAB2F686FF42}"/>
                </a:ext>
              </a:extLst>
            </xdr:cNvPr>
            <xdr:cNvCxnSpPr>
              <a:endCxn id="468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74" name="Straight Connector 473">
              <a:extLst>
                <a:ext uri="{FF2B5EF4-FFF2-40B4-BE49-F238E27FC236}">
                  <a16:creationId xmlns:a16="http://schemas.microsoft.com/office/drawing/2014/main" id="{F6164CBB-2DC2-D878-B59C-C76CF20476EA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75" name="Straight Connector 474">
              <a:extLst>
                <a:ext uri="{FF2B5EF4-FFF2-40B4-BE49-F238E27FC236}">
                  <a16:creationId xmlns:a16="http://schemas.microsoft.com/office/drawing/2014/main" id="{B0A0182B-5656-1333-EFD9-1F6071D99B4A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76" name="Straight Connector 475">
              <a:extLst>
                <a:ext uri="{FF2B5EF4-FFF2-40B4-BE49-F238E27FC236}">
                  <a16:creationId xmlns:a16="http://schemas.microsoft.com/office/drawing/2014/main" id="{5599DE15-1F63-B045-C4B7-F5BD3DFF7CF9}"/>
                </a:ext>
              </a:extLst>
            </xdr:cNvPr>
            <xdr:cNvCxnSpPr>
              <a:endCxn id="468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77" name="Straight Connector 476">
              <a:extLst>
                <a:ext uri="{FF2B5EF4-FFF2-40B4-BE49-F238E27FC236}">
                  <a16:creationId xmlns:a16="http://schemas.microsoft.com/office/drawing/2014/main" id="{F6700566-BBAE-C361-D4B6-7CFFC37C0415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478" name="Freeform: Shape 477">
              <a:extLst>
                <a:ext uri="{FF2B5EF4-FFF2-40B4-BE49-F238E27FC236}">
                  <a16:creationId xmlns:a16="http://schemas.microsoft.com/office/drawing/2014/main" id="{F5600BA7-EE12-EC7C-57C4-552B269FD577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79" name="Freeform: Shape 478">
              <a:extLst>
                <a:ext uri="{FF2B5EF4-FFF2-40B4-BE49-F238E27FC236}">
                  <a16:creationId xmlns:a16="http://schemas.microsoft.com/office/drawing/2014/main" id="{9B2772F6-C057-556F-60FB-76F8C1D72B92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80" name="Freeform: Shape 479">
              <a:extLst>
                <a:ext uri="{FF2B5EF4-FFF2-40B4-BE49-F238E27FC236}">
                  <a16:creationId xmlns:a16="http://schemas.microsoft.com/office/drawing/2014/main" id="{08FE57D6-D43E-77E1-B349-AEEC181D02B0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81" name="Freeform: Shape 480">
              <a:extLst>
                <a:ext uri="{FF2B5EF4-FFF2-40B4-BE49-F238E27FC236}">
                  <a16:creationId xmlns:a16="http://schemas.microsoft.com/office/drawing/2014/main" id="{65CE6187-7BFA-BAB6-D959-32F02B333A36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82" name="Freeform: Shape 481">
              <a:extLst>
                <a:ext uri="{FF2B5EF4-FFF2-40B4-BE49-F238E27FC236}">
                  <a16:creationId xmlns:a16="http://schemas.microsoft.com/office/drawing/2014/main" id="{B2A3100D-E612-003A-743C-26DBD95AD3A5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83" name="Freeform: Shape 482">
              <a:extLst>
                <a:ext uri="{FF2B5EF4-FFF2-40B4-BE49-F238E27FC236}">
                  <a16:creationId xmlns:a16="http://schemas.microsoft.com/office/drawing/2014/main" id="{605DC3B5-4535-39C9-5BCC-E8DA01088271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84" name="Freeform: Shape 483">
              <a:extLst>
                <a:ext uri="{FF2B5EF4-FFF2-40B4-BE49-F238E27FC236}">
                  <a16:creationId xmlns:a16="http://schemas.microsoft.com/office/drawing/2014/main" id="{596D67E5-CD8E-278A-C04E-99460BB7FB64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85" name="Freeform: Shape 484">
              <a:extLst>
                <a:ext uri="{FF2B5EF4-FFF2-40B4-BE49-F238E27FC236}">
                  <a16:creationId xmlns:a16="http://schemas.microsoft.com/office/drawing/2014/main" id="{B4477C19-2CC6-78D0-597E-6713206469B2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2324FAAC-2BF8-1364-686F-13395DB5BF2E}"/>
              </a:ext>
            </a:extLst>
          </xdr:cNvPr>
          <xdr:cNvSpPr/>
        </xdr:nvSpPr>
        <xdr:spPr>
          <a:xfrm rot="16200000">
            <a:off x="3072880" y="14026627"/>
            <a:ext cx="5553078" cy="77321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8CFF0A28-F46C-C3B4-D7D5-8D9CA87A0794}"/>
              </a:ext>
            </a:extLst>
          </xdr:cNvPr>
          <xdr:cNvSpPr/>
        </xdr:nvSpPr>
        <xdr:spPr>
          <a:xfrm rot="16200000">
            <a:off x="3326685" y="14328057"/>
            <a:ext cx="5000625" cy="71293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99" name="Straight Connector 398">
            <a:extLst>
              <a:ext uri="{FF2B5EF4-FFF2-40B4-BE49-F238E27FC236}">
                <a16:creationId xmlns:a16="http://schemas.microsoft.com/office/drawing/2014/main" id="{77BDE206-DF2A-6F38-CD89-8E9D03AFC888}"/>
              </a:ext>
            </a:extLst>
          </xdr:cNvPr>
          <xdr:cNvCxnSpPr/>
        </xdr:nvCxnSpPr>
        <xdr:spPr>
          <a:xfrm>
            <a:off x="2262344" y="19535290"/>
            <a:ext cx="71293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0" name="Straight Connector 399">
            <a:extLst>
              <a:ext uri="{FF2B5EF4-FFF2-40B4-BE49-F238E27FC236}">
                <a16:creationId xmlns:a16="http://schemas.microsoft.com/office/drawing/2014/main" id="{F44B6D3D-EED9-2E4F-8860-7F5B43D92CD1}"/>
              </a:ext>
            </a:extLst>
          </xdr:cNvPr>
          <xdr:cNvCxnSpPr/>
        </xdr:nvCxnSpPr>
        <xdr:spPr>
          <a:xfrm>
            <a:off x="2262344" y="18674561"/>
            <a:ext cx="71293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1" name="Straight Connector 400">
            <a:extLst>
              <a:ext uri="{FF2B5EF4-FFF2-40B4-BE49-F238E27FC236}">
                <a16:creationId xmlns:a16="http://schemas.microsoft.com/office/drawing/2014/main" id="{EB8D7E7C-C334-B9E2-3D10-91644174207C}"/>
              </a:ext>
            </a:extLst>
          </xdr:cNvPr>
          <xdr:cNvCxnSpPr/>
        </xdr:nvCxnSpPr>
        <xdr:spPr>
          <a:xfrm>
            <a:off x="2266843" y="17948670"/>
            <a:ext cx="71248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957E22DD-207F-9226-76CF-DBBB50EE625B}"/>
              </a:ext>
            </a:extLst>
          </xdr:cNvPr>
          <xdr:cNvCxnSpPr/>
        </xdr:nvCxnSpPr>
        <xdr:spPr>
          <a:xfrm>
            <a:off x="2266844" y="17104908"/>
            <a:ext cx="71248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3" name="Straight Connector 402">
            <a:extLst>
              <a:ext uri="{FF2B5EF4-FFF2-40B4-BE49-F238E27FC236}">
                <a16:creationId xmlns:a16="http://schemas.microsoft.com/office/drawing/2014/main" id="{94DC30B0-FBD0-7E2A-F18D-3A2418E3D54E}"/>
              </a:ext>
            </a:extLst>
          </xdr:cNvPr>
          <xdr:cNvCxnSpPr/>
        </xdr:nvCxnSpPr>
        <xdr:spPr>
          <a:xfrm>
            <a:off x="2262343" y="16253705"/>
            <a:ext cx="711025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C8AC6B5C-6C86-BC8E-3AB9-DB744F57E213}"/>
              </a:ext>
            </a:extLst>
          </xdr:cNvPr>
          <xdr:cNvCxnSpPr/>
        </xdr:nvCxnSpPr>
        <xdr:spPr>
          <a:xfrm flipV="1">
            <a:off x="4052084" y="1539240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65215553-3E12-AB78-BD26-1A0ED824727F}"/>
              </a:ext>
            </a:extLst>
          </xdr:cNvPr>
          <xdr:cNvCxnSpPr/>
        </xdr:nvCxnSpPr>
        <xdr:spPr>
          <a:xfrm flipV="1">
            <a:off x="5826751" y="1539240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6" name="Straight Connector 405">
            <a:extLst>
              <a:ext uri="{FF2B5EF4-FFF2-40B4-BE49-F238E27FC236}">
                <a16:creationId xmlns:a16="http://schemas.microsoft.com/office/drawing/2014/main" id="{747A7FF1-C8CB-6073-2E6E-8D8C10725AAC}"/>
              </a:ext>
            </a:extLst>
          </xdr:cNvPr>
          <xdr:cNvCxnSpPr/>
        </xdr:nvCxnSpPr>
        <xdr:spPr>
          <a:xfrm flipV="1">
            <a:off x="2271713" y="1953577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7" name="Straight Connector 406">
            <a:extLst>
              <a:ext uri="{FF2B5EF4-FFF2-40B4-BE49-F238E27FC236}">
                <a16:creationId xmlns:a16="http://schemas.microsoft.com/office/drawing/2014/main" id="{C60932D2-6861-9CE4-3DB8-0CA42A775D8E}"/>
              </a:ext>
            </a:extLst>
          </xdr:cNvPr>
          <xdr:cNvCxnSpPr/>
        </xdr:nvCxnSpPr>
        <xdr:spPr>
          <a:xfrm>
            <a:off x="2281238" y="1954053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9FBE4B23-F2BB-D8F9-E07E-D8504F5905AA}"/>
              </a:ext>
            </a:extLst>
          </xdr:cNvPr>
          <xdr:cNvCxnSpPr/>
        </xdr:nvCxnSpPr>
        <xdr:spPr>
          <a:xfrm flipV="1">
            <a:off x="2276475" y="1867376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9" name="Straight Connector 408">
            <a:extLst>
              <a:ext uri="{FF2B5EF4-FFF2-40B4-BE49-F238E27FC236}">
                <a16:creationId xmlns:a16="http://schemas.microsoft.com/office/drawing/2014/main" id="{A81FDDCA-E560-9B29-BBE4-73E3959FFBF3}"/>
              </a:ext>
            </a:extLst>
          </xdr:cNvPr>
          <xdr:cNvCxnSpPr/>
        </xdr:nvCxnSpPr>
        <xdr:spPr>
          <a:xfrm>
            <a:off x="2271713" y="1868328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0" name="Straight Connector 409">
            <a:extLst>
              <a:ext uri="{FF2B5EF4-FFF2-40B4-BE49-F238E27FC236}">
                <a16:creationId xmlns:a16="http://schemas.microsoft.com/office/drawing/2014/main" id="{2F11408A-7DF7-29FC-127D-90806E739A78}"/>
              </a:ext>
            </a:extLst>
          </xdr:cNvPr>
          <xdr:cNvCxnSpPr/>
        </xdr:nvCxnSpPr>
        <xdr:spPr>
          <a:xfrm flipV="1">
            <a:off x="2271716" y="17935575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1" name="Straight Connector 410">
            <a:extLst>
              <a:ext uri="{FF2B5EF4-FFF2-40B4-BE49-F238E27FC236}">
                <a16:creationId xmlns:a16="http://schemas.microsoft.com/office/drawing/2014/main" id="{53D78A45-08F7-D7B4-99B0-726123C50C98}"/>
              </a:ext>
            </a:extLst>
          </xdr:cNvPr>
          <xdr:cNvCxnSpPr/>
        </xdr:nvCxnSpPr>
        <xdr:spPr>
          <a:xfrm>
            <a:off x="2271716" y="1795462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2" name="Straight Connector 411">
            <a:extLst>
              <a:ext uri="{FF2B5EF4-FFF2-40B4-BE49-F238E27FC236}">
                <a16:creationId xmlns:a16="http://schemas.microsoft.com/office/drawing/2014/main" id="{645C9BAE-C8A0-C7F9-D100-16E215222A2F}"/>
              </a:ext>
            </a:extLst>
          </xdr:cNvPr>
          <xdr:cNvCxnSpPr/>
        </xdr:nvCxnSpPr>
        <xdr:spPr>
          <a:xfrm flipV="1">
            <a:off x="2266950" y="1710213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3" name="Straight Connector 412">
            <a:extLst>
              <a:ext uri="{FF2B5EF4-FFF2-40B4-BE49-F238E27FC236}">
                <a16:creationId xmlns:a16="http://schemas.microsoft.com/office/drawing/2014/main" id="{4C916F08-A83B-52B6-AC59-7BEDC81814A9}"/>
              </a:ext>
            </a:extLst>
          </xdr:cNvPr>
          <xdr:cNvCxnSpPr/>
        </xdr:nvCxnSpPr>
        <xdr:spPr>
          <a:xfrm>
            <a:off x="2271716" y="1711166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4" name="Straight Connector 413">
            <a:extLst>
              <a:ext uri="{FF2B5EF4-FFF2-40B4-BE49-F238E27FC236}">
                <a16:creationId xmlns:a16="http://schemas.microsoft.com/office/drawing/2014/main" id="{9EB0BD1F-A94A-4B7D-92EE-B722797869A8}"/>
              </a:ext>
            </a:extLst>
          </xdr:cNvPr>
          <xdr:cNvCxnSpPr/>
        </xdr:nvCxnSpPr>
        <xdr:spPr>
          <a:xfrm flipV="1">
            <a:off x="2276475" y="1625917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5" name="Straight Connector 414">
            <a:extLst>
              <a:ext uri="{FF2B5EF4-FFF2-40B4-BE49-F238E27FC236}">
                <a16:creationId xmlns:a16="http://schemas.microsoft.com/office/drawing/2014/main" id="{6CFC88B3-46FC-F794-59DE-29E6E73DA458}"/>
              </a:ext>
            </a:extLst>
          </xdr:cNvPr>
          <xdr:cNvCxnSpPr/>
        </xdr:nvCxnSpPr>
        <xdr:spPr>
          <a:xfrm>
            <a:off x="2276478" y="1625441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6" name="Straight Connector 415">
            <a:extLst>
              <a:ext uri="{FF2B5EF4-FFF2-40B4-BE49-F238E27FC236}">
                <a16:creationId xmlns:a16="http://schemas.microsoft.com/office/drawing/2014/main" id="{D03B6576-ACCD-6AFA-A083-E6F68B14128A}"/>
              </a:ext>
            </a:extLst>
          </xdr:cNvPr>
          <xdr:cNvCxnSpPr/>
        </xdr:nvCxnSpPr>
        <xdr:spPr>
          <a:xfrm flipV="1">
            <a:off x="2266950" y="1539240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7" name="Straight Connector 416">
            <a:extLst>
              <a:ext uri="{FF2B5EF4-FFF2-40B4-BE49-F238E27FC236}">
                <a16:creationId xmlns:a16="http://schemas.microsoft.com/office/drawing/2014/main" id="{E1E67CB3-0E2A-712B-31FE-E5DF02A4BA55}"/>
              </a:ext>
            </a:extLst>
          </xdr:cNvPr>
          <xdr:cNvCxnSpPr/>
        </xdr:nvCxnSpPr>
        <xdr:spPr>
          <a:xfrm>
            <a:off x="2276475" y="1539240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8" name="Straight Connector 417">
            <a:extLst>
              <a:ext uri="{FF2B5EF4-FFF2-40B4-BE49-F238E27FC236}">
                <a16:creationId xmlns:a16="http://schemas.microsoft.com/office/drawing/2014/main" id="{6E0595DE-22B8-3E50-9BA2-71763742DE27}"/>
              </a:ext>
            </a:extLst>
          </xdr:cNvPr>
          <xdr:cNvCxnSpPr/>
        </xdr:nvCxnSpPr>
        <xdr:spPr>
          <a:xfrm>
            <a:off x="2276475" y="17859383"/>
            <a:ext cx="711517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0435B934-45FE-BCA1-D95A-EDB641A60F8A}"/>
              </a:ext>
            </a:extLst>
          </xdr:cNvPr>
          <xdr:cNvCxnSpPr/>
        </xdr:nvCxnSpPr>
        <xdr:spPr>
          <a:xfrm>
            <a:off x="2105025" y="2081212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0" name="Straight Connector 419">
            <a:extLst>
              <a:ext uri="{FF2B5EF4-FFF2-40B4-BE49-F238E27FC236}">
                <a16:creationId xmlns:a16="http://schemas.microsoft.com/office/drawing/2014/main" id="{A398DEA9-5E25-CFAE-BD78-0480F08FC297}"/>
              </a:ext>
            </a:extLst>
          </xdr:cNvPr>
          <xdr:cNvCxnSpPr/>
        </xdr:nvCxnSpPr>
        <xdr:spPr>
          <a:xfrm>
            <a:off x="2019300" y="20964525"/>
            <a:ext cx="7610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1" name="Oval 420">
            <a:extLst>
              <a:ext uri="{FF2B5EF4-FFF2-40B4-BE49-F238E27FC236}">
                <a16:creationId xmlns:a16="http://schemas.microsoft.com/office/drawing/2014/main" id="{DC3ECD27-0C99-C1B2-273B-D9E13802991C}"/>
              </a:ext>
            </a:extLst>
          </xdr:cNvPr>
          <xdr:cNvSpPr/>
        </xdr:nvSpPr>
        <xdr:spPr>
          <a:xfrm>
            <a:off x="4262437" y="16216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2" name="Oval 421">
            <a:extLst>
              <a:ext uri="{FF2B5EF4-FFF2-40B4-BE49-F238E27FC236}">
                <a16:creationId xmlns:a16="http://schemas.microsoft.com/office/drawing/2014/main" id="{21BB543B-9490-6F12-BB16-F04B16CEDB26}"/>
              </a:ext>
            </a:extLst>
          </xdr:cNvPr>
          <xdr:cNvSpPr/>
        </xdr:nvSpPr>
        <xdr:spPr>
          <a:xfrm>
            <a:off x="4276724" y="170735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3" name="Oval 422">
            <a:extLst>
              <a:ext uri="{FF2B5EF4-FFF2-40B4-BE49-F238E27FC236}">
                <a16:creationId xmlns:a16="http://schemas.microsoft.com/office/drawing/2014/main" id="{4428CD38-9594-63D2-E4B8-833B1797F646}"/>
              </a:ext>
            </a:extLst>
          </xdr:cNvPr>
          <xdr:cNvSpPr/>
        </xdr:nvSpPr>
        <xdr:spPr>
          <a:xfrm>
            <a:off x="4267200" y="179117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4" name="Oval 423">
            <a:extLst>
              <a:ext uri="{FF2B5EF4-FFF2-40B4-BE49-F238E27FC236}">
                <a16:creationId xmlns:a16="http://schemas.microsoft.com/office/drawing/2014/main" id="{E02EF05D-5881-F5E4-3033-7FB964AD167D}"/>
              </a:ext>
            </a:extLst>
          </xdr:cNvPr>
          <xdr:cNvSpPr/>
        </xdr:nvSpPr>
        <xdr:spPr>
          <a:xfrm>
            <a:off x="4267200" y="178212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5" name="Oval 424">
            <a:extLst>
              <a:ext uri="{FF2B5EF4-FFF2-40B4-BE49-F238E27FC236}">
                <a16:creationId xmlns:a16="http://schemas.microsoft.com/office/drawing/2014/main" id="{6EBABAAA-E468-F1E3-41F1-E065BF201498}"/>
              </a:ext>
            </a:extLst>
          </xdr:cNvPr>
          <xdr:cNvSpPr/>
        </xdr:nvSpPr>
        <xdr:spPr>
          <a:xfrm>
            <a:off x="4267200" y="186404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6" name="Oval 425">
            <a:extLst>
              <a:ext uri="{FF2B5EF4-FFF2-40B4-BE49-F238E27FC236}">
                <a16:creationId xmlns:a16="http://schemas.microsoft.com/office/drawing/2014/main" id="{076DDAE0-FC09-8EF1-550E-F92426EECAD1}"/>
              </a:ext>
            </a:extLst>
          </xdr:cNvPr>
          <xdr:cNvSpPr/>
        </xdr:nvSpPr>
        <xdr:spPr>
          <a:xfrm>
            <a:off x="4271962" y="195024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27" name="Straight Connector 426">
            <a:extLst>
              <a:ext uri="{FF2B5EF4-FFF2-40B4-BE49-F238E27FC236}">
                <a16:creationId xmlns:a16="http://schemas.microsoft.com/office/drawing/2014/main" id="{6AD9E686-4648-B900-6F4E-BC860A3D39BA}"/>
              </a:ext>
            </a:extLst>
          </xdr:cNvPr>
          <xdr:cNvCxnSpPr/>
        </xdr:nvCxnSpPr>
        <xdr:spPr>
          <a:xfrm flipV="1">
            <a:off x="7614434" y="1539240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8" name="Straight Connector 427">
            <a:extLst>
              <a:ext uri="{FF2B5EF4-FFF2-40B4-BE49-F238E27FC236}">
                <a16:creationId xmlns:a16="http://schemas.microsoft.com/office/drawing/2014/main" id="{2D9ED259-E80A-2A71-D98F-1F4235251470}"/>
              </a:ext>
            </a:extLst>
          </xdr:cNvPr>
          <xdr:cNvCxnSpPr/>
        </xdr:nvCxnSpPr>
        <xdr:spPr>
          <a:xfrm flipV="1">
            <a:off x="5834063" y="1953577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9" name="Straight Connector 428">
            <a:extLst>
              <a:ext uri="{FF2B5EF4-FFF2-40B4-BE49-F238E27FC236}">
                <a16:creationId xmlns:a16="http://schemas.microsoft.com/office/drawing/2014/main" id="{2CDDC3C7-D452-35CB-52C0-67D535E7534A}"/>
              </a:ext>
            </a:extLst>
          </xdr:cNvPr>
          <xdr:cNvCxnSpPr/>
        </xdr:nvCxnSpPr>
        <xdr:spPr>
          <a:xfrm>
            <a:off x="5843588" y="1954053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0" name="Straight Connector 429">
            <a:extLst>
              <a:ext uri="{FF2B5EF4-FFF2-40B4-BE49-F238E27FC236}">
                <a16:creationId xmlns:a16="http://schemas.microsoft.com/office/drawing/2014/main" id="{29E2CC2D-DBBF-56D1-219D-6A365F02F558}"/>
              </a:ext>
            </a:extLst>
          </xdr:cNvPr>
          <xdr:cNvCxnSpPr/>
        </xdr:nvCxnSpPr>
        <xdr:spPr>
          <a:xfrm flipV="1">
            <a:off x="5838825" y="1867376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1" name="Straight Connector 430">
            <a:extLst>
              <a:ext uri="{FF2B5EF4-FFF2-40B4-BE49-F238E27FC236}">
                <a16:creationId xmlns:a16="http://schemas.microsoft.com/office/drawing/2014/main" id="{76E3D5D7-EF12-121F-61A3-502CADD84638}"/>
              </a:ext>
            </a:extLst>
          </xdr:cNvPr>
          <xdr:cNvCxnSpPr/>
        </xdr:nvCxnSpPr>
        <xdr:spPr>
          <a:xfrm>
            <a:off x="5834063" y="1868328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2" name="Straight Connector 431">
            <a:extLst>
              <a:ext uri="{FF2B5EF4-FFF2-40B4-BE49-F238E27FC236}">
                <a16:creationId xmlns:a16="http://schemas.microsoft.com/office/drawing/2014/main" id="{013E62EF-510A-02F8-AD4F-657E9BAF9ACD}"/>
              </a:ext>
            </a:extLst>
          </xdr:cNvPr>
          <xdr:cNvCxnSpPr/>
        </xdr:nvCxnSpPr>
        <xdr:spPr>
          <a:xfrm flipV="1">
            <a:off x="5834066" y="17954625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84448745-A6ED-1B1A-A0E0-F8AE10E95D23}"/>
              </a:ext>
            </a:extLst>
          </xdr:cNvPr>
          <xdr:cNvCxnSpPr/>
        </xdr:nvCxnSpPr>
        <xdr:spPr>
          <a:xfrm>
            <a:off x="5834066" y="1795462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4" name="Straight Connector 433">
            <a:extLst>
              <a:ext uri="{FF2B5EF4-FFF2-40B4-BE49-F238E27FC236}">
                <a16:creationId xmlns:a16="http://schemas.microsoft.com/office/drawing/2014/main" id="{7F495B07-EE31-6491-D947-2BCADEE203F6}"/>
              </a:ext>
            </a:extLst>
          </xdr:cNvPr>
          <xdr:cNvCxnSpPr/>
        </xdr:nvCxnSpPr>
        <xdr:spPr>
          <a:xfrm flipV="1">
            <a:off x="5829300" y="1710213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5" name="Straight Connector 434">
            <a:extLst>
              <a:ext uri="{FF2B5EF4-FFF2-40B4-BE49-F238E27FC236}">
                <a16:creationId xmlns:a16="http://schemas.microsoft.com/office/drawing/2014/main" id="{82556240-95D0-A97B-6F00-2DF0C3669287}"/>
              </a:ext>
            </a:extLst>
          </xdr:cNvPr>
          <xdr:cNvCxnSpPr/>
        </xdr:nvCxnSpPr>
        <xdr:spPr>
          <a:xfrm>
            <a:off x="5834066" y="1711166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6" name="Straight Connector 435">
            <a:extLst>
              <a:ext uri="{FF2B5EF4-FFF2-40B4-BE49-F238E27FC236}">
                <a16:creationId xmlns:a16="http://schemas.microsoft.com/office/drawing/2014/main" id="{AC38F1C2-6C2A-B0CB-82A8-EBD4929D803C}"/>
              </a:ext>
            </a:extLst>
          </xdr:cNvPr>
          <xdr:cNvCxnSpPr/>
        </xdr:nvCxnSpPr>
        <xdr:spPr>
          <a:xfrm flipV="1">
            <a:off x="5838825" y="1625917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7" name="Straight Connector 436">
            <a:extLst>
              <a:ext uri="{FF2B5EF4-FFF2-40B4-BE49-F238E27FC236}">
                <a16:creationId xmlns:a16="http://schemas.microsoft.com/office/drawing/2014/main" id="{DD387844-615E-34C2-D663-BD1A847DDFEE}"/>
              </a:ext>
            </a:extLst>
          </xdr:cNvPr>
          <xdr:cNvCxnSpPr/>
        </xdr:nvCxnSpPr>
        <xdr:spPr>
          <a:xfrm>
            <a:off x="5838828" y="1625441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8" name="Straight Connector 437">
            <a:extLst>
              <a:ext uri="{FF2B5EF4-FFF2-40B4-BE49-F238E27FC236}">
                <a16:creationId xmlns:a16="http://schemas.microsoft.com/office/drawing/2014/main" id="{EBC977F1-D930-0816-A7A2-696FE0F8E472}"/>
              </a:ext>
            </a:extLst>
          </xdr:cNvPr>
          <xdr:cNvCxnSpPr/>
        </xdr:nvCxnSpPr>
        <xdr:spPr>
          <a:xfrm flipV="1">
            <a:off x="5829300" y="1539240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9" name="Straight Connector 438">
            <a:extLst>
              <a:ext uri="{FF2B5EF4-FFF2-40B4-BE49-F238E27FC236}">
                <a16:creationId xmlns:a16="http://schemas.microsoft.com/office/drawing/2014/main" id="{6CC6276D-6EC8-E72B-F0DD-73ED4AAD9F0A}"/>
              </a:ext>
            </a:extLst>
          </xdr:cNvPr>
          <xdr:cNvCxnSpPr/>
        </xdr:nvCxnSpPr>
        <xdr:spPr>
          <a:xfrm>
            <a:off x="5838825" y="1539240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440" name="Oval 439">
            <a:extLst>
              <a:ext uri="{FF2B5EF4-FFF2-40B4-BE49-F238E27FC236}">
                <a16:creationId xmlns:a16="http://schemas.microsoft.com/office/drawing/2014/main" id="{079051FE-9E0E-33E6-3597-7F522959E5C0}"/>
              </a:ext>
            </a:extLst>
          </xdr:cNvPr>
          <xdr:cNvSpPr/>
        </xdr:nvSpPr>
        <xdr:spPr>
          <a:xfrm>
            <a:off x="5557837" y="16216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1" name="Oval 440">
            <a:extLst>
              <a:ext uri="{FF2B5EF4-FFF2-40B4-BE49-F238E27FC236}">
                <a16:creationId xmlns:a16="http://schemas.microsoft.com/office/drawing/2014/main" id="{6DB8A5E3-F144-17FE-C796-5A6D67FFB999}"/>
              </a:ext>
            </a:extLst>
          </xdr:cNvPr>
          <xdr:cNvSpPr/>
        </xdr:nvSpPr>
        <xdr:spPr>
          <a:xfrm>
            <a:off x="5572124" y="170735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2" name="Oval 441">
            <a:extLst>
              <a:ext uri="{FF2B5EF4-FFF2-40B4-BE49-F238E27FC236}">
                <a16:creationId xmlns:a16="http://schemas.microsoft.com/office/drawing/2014/main" id="{ADD77DC0-5515-2719-D0C1-71979ED06236}"/>
              </a:ext>
            </a:extLst>
          </xdr:cNvPr>
          <xdr:cNvSpPr/>
        </xdr:nvSpPr>
        <xdr:spPr>
          <a:xfrm>
            <a:off x="5562600" y="179117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3" name="Oval 442">
            <a:extLst>
              <a:ext uri="{FF2B5EF4-FFF2-40B4-BE49-F238E27FC236}">
                <a16:creationId xmlns:a16="http://schemas.microsoft.com/office/drawing/2014/main" id="{C2ADD0F2-BBFB-65BE-16B2-6936B3ED9D65}"/>
              </a:ext>
            </a:extLst>
          </xdr:cNvPr>
          <xdr:cNvSpPr/>
        </xdr:nvSpPr>
        <xdr:spPr>
          <a:xfrm>
            <a:off x="5562600" y="178212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4" name="Oval 443">
            <a:extLst>
              <a:ext uri="{FF2B5EF4-FFF2-40B4-BE49-F238E27FC236}">
                <a16:creationId xmlns:a16="http://schemas.microsoft.com/office/drawing/2014/main" id="{4DED26EA-AD40-B4A5-06DC-92D28EBCFEAE}"/>
              </a:ext>
            </a:extLst>
          </xdr:cNvPr>
          <xdr:cNvSpPr/>
        </xdr:nvSpPr>
        <xdr:spPr>
          <a:xfrm>
            <a:off x="5562600" y="186404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5" name="Oval 444">
            <a:extLst>
              <a:ext uri="{FF2B5EF4-FFF2-40B4-BE49-F238E27FC236}">
                <a16:creationId xmlns:a16="http://schemas.microsoft.com/office/drawing/2014/main" id="{DF1BDC6F-4C18-1AA5-8249-76850816B2BF}"/>
              </a:ext>
            </a:extLst>
          </xdr:cNvPr>
          <xdr:cNvSpPr/>
        </xdr:nvSpPr>
        <xdr:spPr>
          <a:xfrm>
            <a:off x="5567362" y="195024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6" name="Oval 445">
            <a:extLst>
              <a:ext uri="{FF2B5EF4-FFF2-40B4-BE49-F238E27FC236}">
                <a16:creationId xmlns:a16="http://schemas.microsoft.com/office/drawing/2014/main" id="{1950FE77-FE55-4A87-AEF5-446FF2E3E2F1}"/>
              </a:ext>
            </a:extLst>
          </xdr:cNvPr>
          <xdr:cNvSpPr/>
        </xdr:nvSpPr>
        <xdr:spPr>
          <a:xfrm>
            <a:off x="7815262" y="16216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7" name="Oval 446">
            <a:extLst>
              <a:ext uri="{FF2B5EF4-FFF2-40B4-BE49-F238E27FC236}">
                <a16:creationId xmlns:a16="http://schemas.microsoft.com/office/drawing/2014/main" id="{F19D79D7-9036-26FC-19A2-A2290EFB5C24}"/>
              </a:ext>
            </a:extLst>
          </xdr:cNvPr>
          <xdr:cNvSpPr/>
        </xdr:nvSpPr>
        <xdr:spPr>
          <a:xfrm>
            <a:off x="7829549" y="170735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8" name="Oval 447">
            <a:extLst>
              <a:ext uri="{FF2B5EF4-FFF2-40B4-BE49-F238E27FC236}">
                <a16:creationId xmlns:a16="http://schemas.microsoft.com/office/drawing/2014/main" id="{D123EADF-BA80-7D15-5CBC-1A75E3F8A200}"/>
              </a:ext>
            </a:extLst>
          </xdr:cNvPr>
          <xdr:cNvSpPr/>
        </xdr:nvSpPr>
        <xdr:spPr>
          <a:xfrm>
            <a:off x="7820025" y="179117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9" name="Oval 448">
            <a:extLst>
              <a:ext uri="{FF2B5EF4-FFF2-40B4-BE49-F238E27FC236}">
                <a16:creationId xmlns:a16="http://schemas.microsoft.com/office/drawing/2014/main" id="{5C1058AE-1E29-AB04-9F72-B00CA6643599}"/>
              </a:ext>
            </a:extLst>
          </xdr:cNvPr>
          <xdr:cNvSpPr/>
        </xdr:nvSpPr>
        <xdr:spPr>
          <a:xfrm>
            <a:off x="7820025" y="178212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0" name="Oval 449">
            <a:extLst>
              <a:ext uri="{FF2B5EF4-FFF2-40B4-BE49-F238E27FC236}">
                <a16:creationId xmlns:a16="http://schemas.microsoft.com/office/drawing/2014/main" id="{CB8B90A1-4CA0-D2C5-81E1-539B08848D7A}"/>
              </a:ext>
            </a:extLst>
          </xdr:cNvPr>
          <xdr:cNvSpPr/>
        </xdr:nvSpPr>
        <xdr:spPr>
          <a:xfrm>
            <a:off x="7820025" y="186404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1" name="Oval 450">
            <a:extLst>
              <a:ext uri="{FF2B5EF4-FFF2-40B4-BE49-F238E27FC236}">
                <a16:creationId xmlns:a16="http://schemas.microsoft.com/office/drawing/2014/main" id="{2FA16676-BE15-1AFD-CE0A-EEEBB204C8B3}"/>
              </a:ext>
            </a:extLst>
          </xdr:cNvPr>
          <xdr:cNvSpPr/>
        </xdr:nvSpPr>
        <xdr:spPr>
          <a:xfrm>
            <a:off x="7824787" y="195024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52" name="Straight Connector 451">
            <a:extLst>
              <a:ext uri="{FF2B5EF4-FFF2-40B4-BE49-F238E27FC236}">
                <a16:creationId xmlns:a16="http://schemas.microsoft.com/office/drawing/2014/main" id="{572C0D00-7BA2-7BCF-E6EA-F58AA61FA54B}"/>
              </a:ext>
            </a:extLst>
          </xdr:cNvPr>
          <xdr:cNvCxnSpPr/>
        </xdr:nvCxnSpPr>
        <xdr:spPr>
          <a:xfrm flipH="1">
            <a:off x="2062162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Connector 452">
            <a:extLst>
              <a:ext uri="{FF2B5EF4-FFF2-40B4-BE49-F238E27FC236}">
                <a16:creationId xmlns:a16="http://schemas.microsoft.com/office/drawing/2014/main" id="{0B3BC81F-2931-C80F-2BBE-F1B4D22288A3}"/>
              </a:ext>
            </a:extLst>
          </xdr:cNvPr>
          <xdr:cNvCxnSpPr/>
        </xdr:nvCxnSpPr>
        <xdr:spPr>
          <a:xfrm>
            <a:off x="4048125" y="208121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Connector 453">
            <a:extLst>
              <a:ext uri="{FF2B5EF4-FFF2-40B4-BE49-F238E27FC236}">
                <a16:creationId xmlns:a16="http://schemas.microsoft.com/office/drawing/2014/main" id="{64AE3481-5EC5-F0BC-44D4-522A512BAF5F}"/>
              </a:ext>
            </a:extLst>
          </xdr:cNvPr>
          <xdr:cNvCxnSpPr/>
        </xdr:nvCxnSpPr>
        <xdr:spPr>
          <a:xfrm flipH="1">
            <a:off x="4005262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Connector 454">
            <a:extLst>
              <a:ext uri="{FF2B5EF4-FFF2-40B4-BE49-F238E27FC236}">
                <a16:creationId xmlns:a16="http://schemas.microsoft.com/office/drawing/2014/main" id="{9C35CB64-E247-E654-12F5-9EFB7F25299B}"/>
              </a:ext>
            </a:extLst>
          </xdr:cNvPr>
          <xdr:cNvCxnSpPr/>
        </xdr:nvCxnSpPr>
        <xdr:spPr>
          <a:xfrm>
            <a:off x="5829300" y="208121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Straight Connector 455">
            <a:extLst>
              <a:ext uri="{FF2B5EF4-FFF2-40B4-BE49-F238E27FC236}">
                <a16:creationId xmlns:a16="http://schemas.microsoft.com/office/drawing/2014/main" id="{8B7793FB-1469-03FC-BA0B-AC159B38BAB5}"/>
              </a:ext>
            </a:extLst>
          </xdr:cNvPr>
          <xdr:cNvCxnSpPr/>
        </xdr:nvCxnSpPr>
        <xdr:spPr>
          <a:xfrm flipH="1">
            <a:off x="5786437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Connector 456">
            <a:extLst>
              <a:ext uri="{FF2B5EF4-FFF2-40B4-BE49-F238E27FC236}">
                <a16:creationId xmlns:a16="http://schemas.microsoft.com/office/drawing/2014/main" id="{C5378BC5-A5A0-D87A-F2A7-F507B6895429}"/>
              </a:ext>
            </a:extLst>
          </xdr:cNvPr>
          <xdr:cNvCxnSpPr/>
        </xdr:nvCxnSpPr>
        <xdr:spPr>
          <a:xfrm>
            <a:off x="7610475" y="208121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Connector 457">
            <a:extLst>
              <a:ext uri="{FF2B5EF4-FFF2-40B4-BE49-F238E27FC236}">
                <a16:creationId xmlns:a16="http://schemas.microsoft.com/office/drawing/2014/main" id="{36F7AB7F-C510-8051-F536-0234246E90B8}"/>
              </a:ext>
            </a:extLst>
          </xdr:cNvPr>
          <xdr:cNvCxnSpPr/>
        </xdr:nvCxnSpPr>
        <xdr:spPr>
          <a:xfrm flipH="1">
            <a:off x="7567612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Connector 458">
            <a:extLst>
              <a:ext uri="{FF2B5EF4-FFF2-40B4-BE49-F238E27FC236}">
                <a16:creationId xmlns:a16="http://schemas.microsoft.com/office/drawing/2014/main" id="{7ECBD824-727E-16A9-D580-1399713901B4}"/>
              </a:ext>
            </a:extLst>
          </xdr:cNvPr>
          <xdr:cNvCxnSpPr/>
        </xdr:nvCxnSpPr>
        <xdr:spPr>
          <a:xfrm>
            <a:off x="9553575" y="20812125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Connector 459">
            <a:extLst>
              <a:ext uri="{FF2B5EF4-FFF2-40B4-BE49-F238E27FC236}">
                <a16:creationId xmlns:a16="http://schemas.microsoft.com/office/drawing/2014/main" id="{E8C9A776-D3CD-DFF3-4B72-6577494A8393}"/>
              </a:ext>
            </a:extLst>
          </xdr:cNvPr>
          <xdr:cNvCxnSpPr/>
        </xdr:nvCxnSpPr>
        <xdr:spPr>
          <a:xfrm flipH="1">
            <a:off x="9510712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Connector 460">
            <a:extLst>
              <a:ext uri="{FF2B5EF4-FFF2-40B4-BE49-F238E27FC236}">
                <a16:creationId xmlns:a16="http://schemas.microsoft.com/office/drawing/2014/main" id="{0B584916-7935-8DBF-DC2D-A28EA627CC2F}"/>
              </a:ext>
            </a:extLst>
          </xdr:cNvPr>
          <xdr:cNvCxnSpPr/>
        </xdr:nvCxnSpPr>
        <xdr:spPr>
          <a:xfrm>
            <a:off x="2019300" y="21250274"/>
            <a:ext cx="76009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Connector 461">
            <a:extLst>
              <a:ext uri="{FF2B5EF4-FFF2-40B4-BE49-F238E27FC236}">
                <a16:creationId xmlns:a16="http://schemas.microsoft.com/office/drawing/2014/main" id="{52735A08-E541-14FD-198E-62A56460C4AF}"/>
              </a:ext>
            </a:extLst>
          </xdr:cNvPr>
          <xdr:cNvCxnSpPr/>
        </xdr:nvCxnSpPr>
        <xdr:spPr>
          <a:xfrm flipH="1">
            <a:off x="2062162" y="212026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Connector 462">
            <a:extLst>
              <a:ext uri="{FF2B5EF4-FFF2-40B4-BE49-F238E27FC236}">
                <a16:creationId xmlns:a16="http://schemas.microsoft.com/office/drawing/2014/main" id="{3281AC2D-FE00-D6B5-DADA-35283CA1149A}"/>
              </a:ext>
            </a:extLst>
          </xdr:cNvPr>
          <xdr:cNvCxnSpPr/>
        </xdr:nvCxnSpPr>
        <xdr:spPr>
          <a:xfrm flipH="1">
            <a:off x="9505950" y="212074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Connector 463">
            <a:extLst>
              <a:ext uri="{FF2B5EF4-FFF2-40B4-BE49-F238E27FC236}">
                <a16:creationId xmlns:a16="http://schemas.microsoft.com/office/drawing/2014/main" id="{25DB985C-CFA7-73FD-5827-A8BACF1B22C7}"/>
              </a:ext>
            </a:extLst>
          </xdr:cNvPr>
          <xdr:cNvCxnSpPr/>
        </xdr:nvCxnSpPr>
        <xdr:spPr>
          <a:xfrm>
            <a:off x="485775" y="17440275"/>
            <a:ext cx="9391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Connector 464">
            <a:extLst>
              <a:ext uri="{FF2B5EF4-FFF2-40B4-BE49-F238E27FC236}">
                <a16:creationId xmlns:a16="http://schemas.microsoft.com/office/drawing/2014/main" id="{958E5DE1-5B12-60F7-3AD4-CAE0CCEFA8C3}"/>
              </a:ext>
            </a:extLst>
          </xdr:cNvPr>
          <xdr:cNvCxnSpPr/>
        </xdr:nvCxnSpPr>
        <xdr:spPr>
          <a:xfrm>
            <a:off x="485775" y="17478375"/>
            <a:ext cx="9391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Connector 465">
            <a:extLst>
              <a:ext uri="{FF2B5EF4-FFF2-40B4-BE49-F238E27FC236}">
                <a16:creationId xmlns:a16="http://schemas.microsoft.com/office/drawing/2014/main" id="{F8BEBF5C-C7FE-328C-AF37-55B807A0120F}"/>
              </a:ext>
            </a:extLst>
          </xdr:cNvPr>
          <xdr:cNvCxnSpPr/>
        </xdr:nvCxnSpPr>
        <xdr:spPr>
          <a:xfrm>
            <a:off x="485775" y="18288000"/>
            <a:ext cx="9391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Connector 466">
            <a:extLst>
              <a:ext uri="{FF2B5EF4-FFF2-40B4-BE49-F238E27FC236}">
                <a16:creationId xmlns:a16="http://schemas.microsoft.com/office/drawing/2014/main" id="{17663FF4-D004-8419-616E-80327D1ACF0E}"/>
              </a:ext>
            </a:extLst>
          </xdr:cNvPr>
          <xdr:cNvCxnSpPr/>
        </xdr:nvCxnSpPr>
        <xdr:spPr>
          <a:xfrm>
            <a:off x="485775" y="18326100"/>
            <a:ext cx="94011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0</xdr:colOff>
      <xdr:row>622</xdr:row>
      <xdr:rowOff>133350</xdr:rowOff>
    </xdr:from>
    <xdr:to>
      <xdr:col>34</xdr:col>
      <xdr:colOff>147635</xdr:colOff>
      <xdr:row>628</xdr:row>
      <xdr:rowOff>9525</xdr:rowOff>
    </xdr:to>
    <xdr:grpSp>
      <xdr:nvGrpSpPr>
        <xdr:cNvPr id="486" name="Group 485">
          <a:extLst>
            <a:ext uri="{FF2B5EF4-FFF2-40B4-BE49-F238E27FC236}">
              <a16:creationId xmlns:a16="http://schemas.microsoft.com/office/drawing/2014/main" id="{9F2BF93E-4FFF-4446-8C6C-F5377359A7A7}"/>
            </a:ext>
          </a:extLst>
        </xdr:cNvPr>
        <xdr:cNvGrpSpPr/>
      </xdr:nvGrpSpPr>
      <xdr:grpSpPr>
        <a:xfrm>
          <a:off x="4210050" y="93487875"/>
          <a:ext cx="1443035" cy="733425"/>
          <a:chOff x="8258175" y="12277725"/>
          <a:chExt cx="1443035" cy="733425"/>
        </a:xfrm>
      </xdr:grpSpPr>
      <xdr:sp macro="" textlink="">
        <xdr:nvSpPr>
          <xdr:cNvPr id="487" name="Isosceles Triangle 486">
            <a:extLst>
              <a:ext uri="{FF2B5EF4-FFF2-40B4-BE49-F238E27FC236}">
                <a16:creationId xmlns:a16="http://schemas.microsoft.com/office/drawing/2014/main" id="{710E0866-4C42-C50F-5047-A51FADFDBFA0}"/>
              </a:ext>
            </a:extLst>
          </xdr:cNvPr>
          <xdr:cNvSpPr/>
        </xdr:nvSpPr>
        <xdr:spPr>
          <a:xfrm>
            <a:off x="8258175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8" name="Isosceles Triangle 487">
            <a:extLst>
              <a:ext uri="{FF2B5EF4-FFF2-40B4-BE49-F238E27FC236}">
                <a16:creationId xmlns:a16="http://schemas.microsoft.com/office/drawing/2014/main" id="{457E1FA1-FAE7-5349-18DA-ECD1D0059E64}"/>
              </a:ext>
            </a:extLst>
          </xdr:cNvPr>
          <xdr:cNvSpPr/>
        </xdr:nvSpPr>
        <xdr:spPr>
          <a:xfrm>
            <a:off x="953928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89" name="Straight Connector 488">
            <a:extLst>
              <a:ext uri="{FF2B5EF4-FFF2-40B4-BE49-F238E27FC236}">
                <a16:creationId xmlns:a16="http://schemas.microsoft.com/office/drawing/2014/main" id="{53E53D02-9D62-B3A5-03DC-A5483D4DBB31}"/>
              </a:ext>
            </a:extLst>
          </xdr:cNvPr>
          <xdr:cNvCxnSpPr/>
        </xdr:nvCxnSpPr>
        <xdr:spPr>
          <a:xfrm>
            <a:off x="8334376" y="12572999"/>
            <a:ext cx="128587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Straight Arrow Connector 489">
            <a:extLst>
              <a:ext uri="{FF2B5EF4-FFF2-40B4-BE49-F238E27FC236}">
                <a16:creationId xmlns:a16="http://schemas.microsoft.com/office/drawing/2014/main" id="{368664DB-A9AE-7BDB-300D-17B740427E85}"/>
              </a:ext>
            </a:extLst>
          </xdr:cNvPr>
          <xdr:cNvCxnSpPr/>
        </xdr:nvCxnSpPr>
        <xdr:spPr>
          <a:xfrm>
            <a:off x="83296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Arrow Connector 490">
            <a:extLst>
              <a:ext uri="{FF2B5EF4-FFF2-40B4-BE49-F238E27FC236}">
                <a16:creationId xmlns:a16="http://schemas.microsoft.com/office/drawing/2014/main" id="{161E55C1-3F74-8D33-0784-FA817AA68031}"/>
              </a:ext>
            </a:extLst>
          </xdr:cNvPr>
          <xdr:cNvCxnSpPr/>
        </xdr:nvCxnSpPr>
        <xdr:spPr>
          <a:xfrm>
            <a:off x="8491536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Arrow Connector 491">
            <a:extLst>
              <a:ext uri="{FF2B5EF4-FFF2-40B4-BE49-F238E27FC236}">
                <a16:creationId xmlns:a16="http://schemas.microsoft.com/office/drawing/2014/main" id="{4A6B98E6-F72B-50C2-42A7-5DCF90731EEA}"/>
              </a:ext>
            </a:extLst>
          </xdr:cNvPr>
          <xdr:cNvCxnSpPr/>
        </xdr:nvCxnSpPr>
        <xdr:spPr>
          <a:xfrm>
            <a:off x="8653460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Arrow Connector 492">
            <a:extLst>
              <a:ext uri="{FF2B5EF4-FFF2-40B4-BE49-F238E27FC236}">
                <a16:creationId xmlns:a16="http://schemas.microsoft.com/office/drawing/2014/main" id="{1603C741-D87A-DF9C-5C81-2077A3DEBE4B}"/>
              </a:ext>
            </a:extLst>
          </xdr:cNvPr>
          <xdr:cNvCxnSpPr/>
        </xdr:nvCxnSpPr>
        <xdr:spPr>
          <a:xfrm>
            <a:off x="8815385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4" name="Straight Arrow Connector 493">
            <a:extLst>
              <a:ext uri="{FF2B5EF4-FFF2-40B4-BE49-F238E27FC236}">
                <a16:creationId xmlns:a16="http://schemas.microsoft.com/office/drawing/2014/main" id="{6242654C-9FC8-31E0-306D-5F10583BF231}"/>
              </a:ext>
            </a:extLst>
          </xdr:cNvPr>
          <xdr:cNvCxnSpPr/>
        </xdr:nvCxnSpPr>
        <xdr:spPr>
          <a:xfrm>
            <a:off x="8977310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5" name="Straight Arrow Connector 494">
            <a:extLst>
              <a:ext uri="{FF2B5EF4-FFF2-40B4-BE49-F238E27FC236}">
                <a16:creationId xmlns:a16="http://schemas.microsoft.com/office/drawing/2014/main" id="{AB5D1F3A-C983-F671-C321-5C5D44DDBAD8}"/>
              </a:ext>
            </a:extLst>
          </xdr:cNvPr>
          <xdr:cNvCxnSpPr/>
        </xdr:nvCxnSpPr>
        <xdr:spPr>
          <a:xfrm>
            <a:off x="9139235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Straight Arrow Connector 495">
            <a:extLst>
              <a:ext uri="{FF2B5EF4-FFF2-40B4-BE49-F238E27FC236}">
                <a16:creationId xmlns:a16="http://schemas.microsoft.com/office/drawing/2014/main" id="{2917BAD5-94AB-2335-E070-09FD68C70C6D}"/>
              </a:ext>
            </a:extLst>
          </xdr:cNvPr>
          <xdr:cNvCxnSpPr/>
        </xdr:nvCxnSpPr>
        <xdr:spPr>
          <a:xfrm>
            <a:off x="9301159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Arrow Connector 496">
            <a:extLst>
              <a:ext uri="{FF2B5EF4-FFF2-40B4-BE49-F238E27FC236}">
                <a16:creationId xmlns:a16="http://schemas.microsoft.com/office/drawing/2014/main" id="{43C7CB90-9C0A-22F7-3F90-CEBA12A05A86}"/>
              </a:ext>
            </a:extLst>
          </xdr:cNvPr>
          <xdr:cNvCxnSpPr/>
        </xdr:nvCxnSpPr>
        <xdr:spPr>
          <a:xfrm>
            <a:off x="9463084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Arrow Connector 497">
            <a:extLst>
              <a:ext uri="{FF2B5EF4-FFF2-40B4-BE49-F238E27FC236}">
                <a16:creationId xmlns:a16="http://schemas.microsoft.com/office/drawing/2014/main" id="{4539A84F-CBA3-0726-22B8-10167BDD3CA7}"/>
              </a:ext>
            </a:extLst>
          </xdr:cNvPr>
          <xdr:cNvCxnSpPr/>
        </xdr:nvCxnSpPr>
        <xdr:spPr>
          <a:xfrm>
            <a:off x="96250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Straight Connector 498">
            <a:extLst>
              <a:ext uri="{FF2B5EF4-FFF2-40B4-BE49-F238E27FC236}">
                <a16:creationId xmlns:a16="http://schemas.microsoft.com/office/drawing/2014/main" id="{B5A6857F-DC37-0F8B-A34E-E76E68AC0E04}"/>
              </a:ext>
            </a:extLst>
          </xdr:cNvPr>
          <xdr:cNvCxnSpPr/>
        </xdr:nvCxnSpPr>
        <xdr:spPr>
          <a:xfrm>
            <a:off x="8329613" y="1234440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Arrow Connector 499">
            <a:extLst>
              <a:ext uri="{FF2B5EF4-FFF2-40B4-BE49-F238E27FC236}">
                <a16:creationId xmlns:a16="http://schemas.microsoft.com/office/drawing/2014/main" id="{F35CBF8C-12D9-1EBA-08D6-165D32D49D42}"/>
              </a:ext>
            </a:extLst>
          </xdr:cNvPr>
          <xdr:cNvCxnSpPr/>
        </xdr:nvCxnSpPr>
        <xdr:spPr>
          <a:xfrm flipV="1">
            <a:off x="8334375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Straight Arrow Connector 500">
            <a:extLst>
              <a:ext uri="{FF2B5EF4-FFF2-40B4-BE49-F238E27FC236}">
                <a16:creationId xmlns:a16="http://schemas.microsoft.com/office/drawing/2014/main" id="{53733DE0-5CAA-FA0D-A917-3F5C15B4EC63}"/>
              </a:ext>
            </a:extLst>
          </xdr:cNvPr>
          <xdr:cNvCxnSpPr/>
        </xdr:nvCxnSpPr>
        <xdr:spPr>
          <a:xfrm flipV="1">
            <a:off x="9620250" y="127206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B1DA2FF9-C938-C347-9A94-E3886B2B85CF}"/>
              </a:ext>
            </a:extLst>
          </xdr:cNvPr>
          <xdr:cNvCxnSpPr/>
        </xdr:nvCxnSpPr>
        <xdr:spPr>
          <a:xfrm>
            <a:off x="8262938" y="128587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Straight Connector 502">
            <a:extLst>
              <a:ext uri="{FF2B5EF4-FFF2-40B4-BE49-F238E27FC236}">
                <a16:creationId xmlns:a16="http://schemas.microsoft.com/office/drawing/2014/main" id="{21D3AFF0-2587-1E48-85E6-27F7C4F5179D}"/>
              </a:ext>
            </a:extLst>
          </xdr:cNvPr>
          <xdr:cNvCxnSpPr/>
        </xdr:nvCxnSpPr>
        <xdr:spPr>
          <a:xfrm flipH="1">
            <a:off x="8272462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401DEC6F-3878-4563-A1AA-02E53C5DF978}"/>
              </a:ext>
            </a:extLst>
          </xdr:cNvPr>
          <xdr:cNvCxnSpPr/>
        </xdr:nvCxnSpPr>
        <xdr:spPr>
          <a:xfrm flipH="1">
            <a:off x="9563099" y="12815887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CCA1888E-6211-3D2B-2F5B-BF75744273CB}"/>
              </a:ext>
            </a:extLst>
          </xdr:cNvPr>
          <xdr:cNvCxnSpPr/>
        </xdr:nvCxnSpPr>
        <xdr:spPr>
          <a:xfrm flipH="1" flipV="1">
            <a:off x="8848725" y="122777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14288</xdr:colOff>
      <xdr:row>631</xdr:row>
      <xdr:rowOff>0</xdr:rowOff>
    </xdr:from>
    <xdr:to>
      <xdr:col>48</xdr:col>
      <xdr:colOff>157163</xdr:colOff>
      <xdr:row>637</xdr:row>
      <xdr:rowOff>14289</xdr:rowOff>
    </xdr:to>
    <xdr:grpSp>
      <xdr:nvGrpSpPr>
        <xdr:cNvPr id="506" name="Group 505">
          <a:extLst>
            <a:ext uri="{FF2B5EF4-FFF2-40B4-BE49-F238E27FC236}">
              <a16:creationId xmlns:a16="http://schemas.microsoft.com/office/drawing/2014/main" id="{9FA590AB-9DF2-4E05-A2B3-153BB91F6DC3}"/>
            </a:ext>
          </a:extLst>
        </xdr:cNvPr>
        <xdr:cNvGrpSpPr/>
      </xdr:nvGrpSpPr>
      <xdr:grpSpPr>
        <a:xfrm>
          <a:off x="5519738" y="94640400"/>
          <a:ext cx="2409825" cy="871539"/>
          <a:chOff x="9567863" y="13430250"/>
          <a:chExt cx="2409825" cy="871539"/>
        </a:xfrm>
      </xdr:grpSpPr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9594071D-75C5-E7E3-0A60-7D5F13C1CA32}"/>
              </a:ext>
            </a:extLst>
          </xdr:cNvPr>
          <xdr:cNvCxnSpPr/>
        </xdr:nvCxnSpPr>
        <xdr:spPr>
          <a:xfrm>
            <a:off x="9634538" y="13858875"/>
            <a:ext cx="22717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8" name="Isosceles Triangle 507">
            <a:extLst>
              <a:ext uri="{FF2B5EF4-FFF2-40B4-BE49-F238E27FC236}">
                <a16:creationId xmlns:a16="http://schemas.microsoft.com/office/drawing/2014/main" id="{745B323A-CAC0-D1F7-6FD6-97F09705CC8B}"/>
              </a:ext>
            </a:extLst>
          </xdr:cNvPr>
          <xdr:cNvSpPr/>
        </xdr:nvSpPr>
        <xdr:spPr>
          <a:xfrm>
            <a:off x="9796462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09" name="Straight Arrow Connector 508">
            <a:extLst>
              <a:ext uri="{FF2B5EF4-FFF2-40B4-BE49-F238E27FC236}">
                <a16:creationId xmlns:a16="http://schemas.microsoft.com/office/drawing/2014/main" id="{E613F63C-D1B9-3B5A-4908-A6DEC0BD7923}"/>
              </a:ext>
            </a:extLst>
          </xdr:cNvPr>
          <xdr:cNvCxnSpPr/>
        </xdr:nvCxnSpPr>
        <xdr:spPr>
          <a:xfrm flipV="1">
            <a:off x="9877427" y="140112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0" name="Isosceles Triangle 509">
            <a:extLst>
              <a:ext uri="{FF2B5EF4-FFF2-40B4-BE49-F238E27FC236}">
                <a16:creationId xmlns:a16="http://schemas.microsoft.com/office/drawing/2014/main" id="{66A79BE6-CCE8-2105-B8FC-D9B3FB5A3A09}"/>
              </a:ext>
            </a:extLst>
          </xdr:cNvPr>
          <xdr:cNvSpPr/>
        </xdr:nvSpPr>
        <xdr:spPr>
          <a:xfrm>
            <a:off x="11582388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11" name="Straight Arrow Connector 510">
            <a:extLst>
              <a:ext uri="{FF2B5EF4-FFF2-40B4-BE49-F238E27FC236}">
                <a16:creationId xmlns:a16="http://schemas.microsoft.com/office/drawing/2014/main" id="{BE43AF5B-19BB-58B0-E2D8-B9B24C9254B7}"/>
              </a:ext>
            </a:extLst>
          </xdr:cNvPr>
          <xdr:cNvCxnSpPr/>
        </xdr:nvCxnSpPr>
        <xdr:spPr>
          <a:xfrm flipV="1">
            <a:off x="11663345" y="139922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Arrow Connector 511">
            <a:extLst>
              <a:ext uri="{FF2B5EF4-FFF2-40B4-BE49-F238E27FC236}">
                <a16:creationId xmlns:a16="http://schemas.microsoft.com/office/drawing/2014/main" id="{B5FA0977-039B-BBBA-01F6-32D4EFAFECAC}"/>
              </a:ext>
            </a:extLst>
          </xdr:cNvPr>
          <xdr:cNvCxnSpPr/>
        </xdr:nvCxnSpPr>
        <xdr:spPr>
          <a:xfrm>
            <a:off x="9639298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3" name="Straight Arrow Connector 512">
            <a:extLst>
              <a:ext uri="{FF2B5EF4-FFF2-40B4-BE49-F238E27FC236}">
                <a16:creationId xmlns:a16="http://schemas.microsoft.com/office/drawing/2014/main" id="{0118BD89-5491-F2F5-AC7B-2D672899BADE}"/>
              </a:ext>
            </a:extLst>
          </xdr:cNvPr>
          <xdr:cNvCxnSpPr/>
        </xdr:nvCxnSpPr>
        <xdr:spPr>
          <a:xfrm>
            <a:off x="9839325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Straight Arrow Connector 513">
            <a:extLst>
              <a:ext uri="{FF2B5EF4-FFF2-40B4-BE49-F238E27FC236}">
                <a16:creationId xmlns:a16="http://schemas.microsoft.com/office/drawing/2014/main" id="{B2992D01-CB97-16D0-FF12-CEC9E20227B3}"/>
              </a:ext>
            </a:extLst>
          </xdr:cNvPr>
          <xdr:cNvCxnSpPr/>
        </xdr:nvCxnSpPr>
        <xdr:spPr>
          <a:xfrm>
            <a:off x="1003935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5" name="Straight Arrow Connector 514">
            <a:extLst>
              <a:ext uri="{FF2B5EF4-FFF2-40B4-BE49-F238E27FC236}">
                <a16:creationId xmlns:a16="http://schemas.microsoft.com/office/drawing/2014/main" id="{C2DB616B-4F5D-1916-524E-D2923089485F}"/>
              </a:ext>
            </a:extLst>
          </xdr:cNvPr>
          <xdr:cNvCxnSpPr/>
        </xdr:nvCxnSpPr>
        <xdr:spPr>
          <a:xfrm>
            <a:off x="10201278" y="136159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6" name="Straight Arrow Connector 515">
            <a:extLst>
              <a:ext uri="{FF2B5EF4-FFF2-40B4-BE49-F238E27FC236}">
                <a16:creationId xmlns:a16="http://schemas.microsoft.com/office/drawing/2014/main" id="{70BA8381-F83C-84B0-99EC-CA97497DA44D}"/>
              </a:ext>
            </a:extLst>
          </xdr:cNvPr>
          <xdr:cNvCxnSpPr/>
        </xdr:nvCxnSpPr>
        <xdr:spPr>
          <a:xfrm>
            <a:off x="10363203" y="136207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7" name="Straight Arrow Connector 516">
            <a:extLst>
              <a:ext uri="{FF2B5EF4-FFF2-40B4-BE49-F238E27FC236}">
                <a16:creationId xmlns:a16="http://schemas.microsoft.com/office/drawing/2014/main" id="{5B7760B3-3198-43E0-86EC-77B055BE8EC2}"/>
              </a:ext>
            </a:extLst>
          </xdr:cNvPr>
          <xdr:cNvCxnSpPr/>
        </xdr:nvCxnSpPr>
        <xdr:spPr>
          <a:xfrm>
            <a:off x="10525128" y="136159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Straight Arrow Connector 517">
            <a:extLst>
              <a:ext uri="{FF2B5EF4-FFF2-40B4-BE49-F238E27FC236}">
                <a16:creationId xmlns:a16="http://schemas.microsoft.com/office/drawing/2014/main" id="{3494EEEF-588E-964E-A87E-17F6B0A16804}"/>
              </a:ext>
            </a:extLst>
          </xdr:cNvPr>
          <xdr:cNvCxnSpPr/>
        </xdr:nvCxnSpPr>
        <xdr:spPr>
          <a:xfrm>
            <a:off x="10687053" y="136207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9" name="Straight Arrow Connector 518">
            <a:extLst>
              <a:ext uri="{FF2B5EF4-FFF2-40B4-BE49-F238E27FC236}">
                <a16:creationId xmlns:a16="http://schemas.microsoft.com/office/drawing/2014/main" id="{D680695B-C1AD-1882-8E28-65A1F7E66E46}"/>
              </a:ext>
            </a:extLst>
          </xdr:cNvPr>
          <xdr:cNvCxnSpPr/>
        </xdr:nvCxnSpPr>
        <xdr:spPr>
          <a:xfrm>
            <a:off x="10848977" y="136159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Straight Arrow Connector 519">
            <a:extLst>
              <a:ext uri="{FF2B5EF4-FFF2-40B4-BE49-F238E27FC236}">
                <a16:creationId xmlns:a16="http://schemas.microsoft.com/office/drawing/2014/main" id="{7607DD24-8C0C-BF6E-C31F-7F0E8C2E174F}"/>
              </a:ext>
            </a:extLst>
          </xdr:cNvPr>
          <xdr:cNvCxnSpPr/>
        </xdr:nvCxnSpPr>
        <xdr:spPr>
          <a:xfrm>
            <a:off x="11010902" y="136207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Straight Arrow Connector 520">
            <a:extLst>
              <a:ext uri="{FF2B5EF4-FFF2-40B4-BE49-F238E27FC236}">
                <a16:creationId xmlns:a16="http://schemas.microsoft.com/office/drawing/2014/main" id="{4F85DA31-6C9A-D3A0-3663-C4CC77519883}"/>
              </a:ext>
            </a:extLst>
          </xdr:cNvPr>
          <xdr:cNvCxnSpPr/>
        </xdr:nvCxnSpPr>
        <xdr:spPr>
          <a:xfrm>
            <a:off x="11172829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2" name="Straight Arrow Connector 521">
            <a:extLst>
              <a:ext uri="{FF2B5EF4-FFF2-40B4-BE49-F238E27FC236}">
                <a16:creationId xmlns:a16="http://schemas.microsoft.com/office/drawing/2014/main" id="{3685F3E1-7330-2EDF-ADC4-4FBA194F9E4A}"/>
              </a:ext>
            </a:extLst>
          </xdr:cNvPr>
          <xdr:cNvCxnSpPr/>
        </xdr:nvCxnSpPr>
        <xdr:spPr>
          <a:xfrm>
            <a:off x="1133475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3" name="Straight Connector 522">
            <a:extLst>
              <a:ext uri="{FF2B5EF4-FFF2-40B4-BE49-F238E27FC236}">
                <a16:creationId xmlns:a16="http://schemas.microsoft.com/office/drawing/2014/main" id="{86EF3DFD-6C9A-AF14-2E46-F8828956E86B}"/>
              </a:ext>
            </a:extLst>
          </xdr:cNvPr>
          <xdr:cNvCxnSpPr/>
        </xdr:nvCxnSpPr>
        <xdr:spPr>
          <a:xfrm>
            <a:off x="9639302" y="13620755"/>
            <a:ext cx="22526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4" name="Straight Connector 523">
            <a:extLst>
              <a:ext uri="{FF2B5EF4-FFF2-40B4-BE49-F238E27FC236}">
                <a16:creationId xmlns:a16="http://schemas.microsoft.com/office/drawing/2014/main" id="{8539F15C-C33C-869F-B55A-772125011D31}"/>
              </a:ext>
            </a:extLst>
          </xdr:cNvPr>
          <xdr:cNvCxnSpPr/>
        </xdr:nvCxnSpPr>
        <xdr:spPr>
          <a:xfrm flipH="1" flipV="1">
            <a:off x="10715627" y="135302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Straight Arrow Connector 524">
            <a:extLst>
              <a:ext uri="{FF2B5EF4-FFF2-40B4-BE49-F238E27FC236}">
                <a16:creationId xmlns:a16="http://schemas.microsoft.com/office/drawing/2014/main" id="{9CBF1C18-1183-37B6-6677-06DA93F01522}"/>
              </a:ext>
            </a:extLst>
          </xdr:cNvPr>
          <xdr:cNvCxnSpPr/>
        </xdr:nvCxnSpPr>
        <xdr:spPr>
          <a:xfrm>
            <a:off x="11496677" y="136255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6" name="Straight Arrow Connector 525">
            <a:extLst>
              <a:ext uri="{FF2B5EF4-FFF2-40B4-BE49-F238E27FC236}">
                <a16:creationId xmlns:a16="http://schemas.microsoft.com/office/drawing/2014/main" id="{56BD096F-0601-FB0C-9741-1A30C8E7433E}"/>
              </a:ext>
            </a:extLst>
          </xdr:cNvPr>
          <xdr:cNvCxnSpPr/>
        </xdr:nvCxnSpPr>
        <xdr:spPr>
          <a:xfrm>
            <a:off x="11715755" y="136207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7" name="Straight Arrow Connector 526">
            <a:extLst>
              <a:ext uri="{FF2B5EF4-FFF2-40B4-BE49-F238E27FC236}">
                <a16:creationId xmlns:a16="http://schemas.microsoft.com/office/drawing/2014/main" id="{1ECDF9F0-701D-4E2D-AB34-AFD572C8E805}"/>
              </a:ext>
            </a:extLst>
          </xdr:cNvPr>
          <xdr:cNvCxnSpPr/>
        </xdr:nvCxnSpPr>
        <xdr:spPr>
          <a:xfrm>
            <a:off x="11896731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8" name="Straight Arrow Connector 527">
            <a:extLst>
              <a:ext uri="{FF2B5EF4-FFF2-40B4-BE49-F238E27FC236}">
                <a16:creationId xmlns:a16="http://schemas.microsoft.com/office/drawing/2014/main" id="{2A1BA9B5-C12F-22D8-1050-76FEA7C90171}"/>
              </a:ext>
            </a:extLst>
          </xdr:cNvPr>
          <xdr:cNvCxnSpPr/>
        </xdr:nvCxnSpPr>
        <xdr:spPr>
          <a:xfrm>
            <a:off x="9634538" y="13430250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Straight Arrow Connector 528">
            <a:extLst>
              <a:ext uri="{FF2B5EF4-FFF2-40B4-BE49-F238E27FC236}">
                <a16:creationId xmlns:a16="http://schemas.microsoft.com/office/drawing/2014/main" id="{695706E0-4421-C4AE-794E-768413E035B8}"/>
              </a:ext>
            </a:extLst>
          </xdr:cNvPr>
          <xdr:cNvCxnSpPr/>
        </xdr:nvCxnSpPr>
        <xdr:spPr>
          <a:xfrm>
            <a:off x="11896726" y="134397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0" name="Straight Connector 529">
            <a:extLst>
              <a:ext uri="{FF2B5EF4-FFF2-40B4-BE49-F238E27FC236}">
                <a16:creationId xmlns:a16="http://schemas.microsoft.com/office/drawing/2014/main" id="{EDC9D0FB-9525-24B4-1C7D-B44A97837EBA}"/>
              </a:ext>
            </a:extLst>
          </xdr:cNvPr>
          <xdr:cNvCxnSpPr/>
        </xdr:nvCxnSpPr>
        <xdr:spPr>
          <a:xfrm>
            <a:off x="9567863" y="14144626"/>
            <a:ext cx="2409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" name="Straight Connector 530">
            <a:extLst>
              <a:ext uri="{FF2B5EF4-FFF2-40B4-BE49-F238E27FC236}">
                <a16:creationId xmlns:a16="http://schemas.microsoft.com/office/drawing/2014/main" id="{27D7E2C3-0DF3-8B6F-82F7-DD94EF07B58D}"/>
              </a:ext>
            </a:extLst>
          </xdr:cNvPr>
          <xdr:cNvCxnSpPr/>
        </xdr:nvCxnSpPr>
        <xdr:spPr>
          <a:xfrm flipH="1">
            <a:off x="9820274" y="141065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Straight Connector 531">
            <a:extLst>
              <a:ext uri="{FF2B5EF4-FFF2-40B4-BE49-F238E27FC236}">
                <a16:creationId xmlns:a16="http://schemas.microsoft.com/office/drawing/2014/main" id="{6C300A7B-0E2D-F211-6003-874D2BB68A4E}"/>
              </a:ext>
            </a:extLst>
          </xdr:cNvPr>
          <xdr:cNvCxnSpPr/>
        </xdr:nvCxnSpPr>
        <xdr:spPr>
          <a:xfrm flipH="1">
            <a:off x="11606215" y="141017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3" name="Straight Connector 532">
            <a:extLst>
              <a:ext uri="{FF2B5EF4-FFF2-40B4-BE49-F238E27FC236}">
                <a16:creationId xmlns:a16="http://schemas.microsoft.com/office/drawing/2014/main" id="{A6EB12D3-71CE-6349-C16A-C4FFD97BA6D8}"/>
              </a:ext>
            </a:extLst>
          </xdr:cNvPr>
          <xdr:cNvCxnSpPr/>
        </xdr:nvCxnSpPr>
        <xdr:spPr>
          <a:xfrm>
            <a:off x="9634538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4" name="Straight Connector 533">
            <a:extLst>
              <a:ext uri="{FF2B5EF4-FFF2-40B4-BE49-F238E27FC236}">
                <a16:creationId xmlns:a16="http://schemas.microsoft.com/office/drawing/2014/main" id="{F1DA3C55-B6F5-615E-BDCD-1FB85F894030}"/>
              </a:ext>
            </a:extLst>
          </xdr:cNvPr>
          <xdr:cNvCxnSpPr/>
        </xdr:nvCxnSpPr>
        <xdr:spPr>
          <a:xfrm flipH="1">
            <a:off x="9591675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Straight Connector 534">
            <a:extLst>
              <a:ext uri="{FF2B5EF4-FFF2-40B4-BE49-F238E27FC236}">
                <a16:creationId xmlns:a16="http://schemas.microsoft.com/office/drawing/2014/main" id="{47918C95-0096-B402-830D-3FEFC4E262B2}"/>
              </a:ext>
            </a:extLst>
          </xdr:cNvPr>
          <xdr:cNvCxnSpPr/>
        </xdr:nvCxnSpPr>
        <xdr:spPr>
          <a:xfrm>
            <a:off x="11896725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Straight Connector 535">
            <a:extLst>
              <a:ext uri="{FF2B5EF4-FFF2-40B4-BE49-F238E27FC236}">
                <a16:creationId xmlns:a16="http://schemas.microsoft.com/office/drawing/2014/main" id="{B75C52A1-E317-EC1B-1B88-85242AF2C85A}"/>
              </a:ext>
            </a:extLst>
          </xdr:cNvPr>
          <xdr:cNvCxnSpPr/>
        </xdr:nvCxnSpPr>
        <xdr:spPr>
          <a:xfrm flipH="1">
            <a:off x="11853862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613</xdr:row>
      <xdr:rowOff>123825</xdr:rowOff>
    </xdr:from>
    <xdr:to>
      <xdr:col>59</xdr:col>
      <xdr:colOff>85725</xdr:colOff>
      <xdr:row>621</xdr:row>
      <xdr:rowOff>90488</xdr:rowOff>
    </xdr:to>
    <xdr:grpSp>
      <xdr:nvGrpSpPr>
        <xdr:cNvPr id="537" name="Group 536">
          <a:extLst>
            <a:ext uri="{FF2B5EF4-FFF2-40B4-BE49-F238E27FC236}">
              <a16:creationId xmlns:a16="http://schemas.microsoft.com/office/drawing/2014/main" id="{094E4579-1E57-4DF0-BE02-94C63F6C211D}"/>
            </a:ext>
          </a:extLst>
        </xdr:cNvPr>
        <xdr:cNvGrpSpPr/>
      </xdr:nvGrpSpPr>
      <xdr:grpSpPr>
        <a:xfrm>
          <a:off x="2014537" y="92192475"/>
          <a:ext cx="7624763" cy="1109663"/>
          <a:chOff x="2014537" y="21516975"/>
          <a:chExt cx="7624763" cy="1109663"/>
        </a:xfrm>
      </xdr:grpSpPr>
      <xdr:sp macro="" textlink="">
        <xdr:nvSpPr>
          <xdr:cNvPr id="538" name="Isosceles Triangle 537">
            <a:extLst>
              <a:ext uri="{FF2B5EF4-FFF2-40B4-BE49-F238E27FC236}">
                <a16:creationId xmlns:a16="http://schemas.microsoft.com/office/drawing/2014/main" id="{37220893-2128-6D55-AF16-518C5191DA9F}"/>
              </a:ext>
            </a:extLst>
          </xdr:cNvPr>
          <xdr:cNvSpPr/>
        </xdr:nvSpPr>
        <xdr:spPr>
          <a:xfrm>
            <a:off x="2024063" y="218360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9" name="Isosceles Triangle 538">
            <a:extLst>
              <a:ext uri="{FF2B5EF4-FFF2-40B4-BE49-F238E27FC236}">
                <a16:creationId xmlns:a16="http://schemas.microsoft.com/office/drawing/2014/main" id="{8B224826-68F9-62B2-D9AA-12D872D013D4}"/>
              </a:ext>
            </a:extLst>
          </xdr:cNvPr>
          <xdr:cNvSpPr/>
        </xdr:nvSpPr>
        <xdr:spPr>
          <a:xfrm>
            <a:off x="3971926" y="218313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0" name="Straight Connector 539">
            <a:extLst>
              <a:ext uri="{FF2B5EF4-FFF2-40B4-BE49-F238E27FC236}">
                <a16:creationId xmlns:a16="http://schemas.microsoft.com/office/drawing/2014/main" id="{14E2E01C-9751-49C0-930E-3B5D164ACB5D}"/>
              </a:ext>
            </a:extLst>
          </xdr:cNvPr>
          <xdr:cNvCxnSpPr/>
        </xdr:nvCxnSpPr>
        <xdr:spPr>
          <a:xfrm>
            <a:off x="2100262" y="21821774"/>
            <a:ext cx="74533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1" name="Isosceles Triangle 540">
            <a:extLst>
              <a:ext uri="{FF2B5EF4-FFF2-40B4-BE49-F238E27FC236}">
                <a16:creationId xmlns:a16="http://schemas.microsoft.com/office/drawing/2014/main" id="{46CD7453-AB97-044C-2929-794FAA07628F}"/>
              </a:ext>
            </a:extLst>
          </xdr:cNvPr>
          <xdr:cNvSpPr/>
        </xdr:nvSpPr>
        <xdr:spPr>
          <a:xfrm>
            <a:off x="5748338" y="2183130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2" name="Isosceles Triangle 541">
            <a:extLst>
              <a:ext uri="{FF2B5EF4-FFF2-40B4-BE49-F238E27FC236}">
                <a16:creationId xmlns:a16="http://schemas.microsoft.com/office/drawing/2014/main" id="{14185029-E94F-FD7C-0392-C4877AC3B6BA}"/>
              </a:ext>
            </a:extLst>
          </xdr:cNvPr>
          <xdr:cNvSpPr/>
        </xdr:nvSpPr>
        <xdr:spPr>
          <a:xfrm>
            <a:off x="7534273" y="21826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3" name="Isosceles Triangle 542">
            <a:extLst>
              <a:ext uri="{FF2B5EF4-FFF2-40B4-BE49-F238E27FC236}">
                <a16:creationId xmlns:a16="http://schemas.microsoft.com/office/drawing/2014/main" id="{C3BAE244-BAD7-8ECB-0CE4-B5C64545B3D3}"/>
              </a:ext>
            </a:extLst>
          </xdr:cNvPr>
          <xdr:cNvSpPr/>
        </xdr:nvSpPr>
        <xdr:spPr>
          <a:xfrm>
            <a:off x="9477375" y="2183130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4" name="Oval 543">
            <a:extLst>
              <a:ext uri="{FF2B5EF4-FFF2-40B4-BE49-F238E27FC236}">
                <a16:creationId xmlns:a16="http://schemas.microsoft.com/office/drawing/2014/main" id="{40094526-2811-F5C1-B7F2-D07E4373A324}"/>
              </a:ext>
            </a:extLst>
          </xdr:cNvPr>
          <xdr:cNvSpPr/>
        </xdr:nvSpPr>
        <xdr:spPr>
          <a:xfrm>
            <a:off x="4267200" y="217884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5" name="Oval 544">
            <a:extLst>
              <a:ext uri="{FF2B5EF4-FFF2-40B4-BE49-F238E27FC236}">
                <a16:creationId xmlns:a16="http://schemas.microsoft.com/office/drawing/2014/main" id="{BF87B6FD-15F3-590F-FBA4-1F66FDC57ED3}"/>
              </a:ext>
            </a:extLst>
          </xdr:cNvPr>
          <xdr:cNvSpPr/>
        </xdr:nvSpPr>
        <xdr:spPr>
          <a:xfrm>
            <a:off x="5557838" y="217884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6" name="Oval 545">
            <a:extLst>
              <a:ext uri="{FF2B5EF4-FFF2-40B4-BE49-F238E27FC236}">
                <a16:creationId xmlns:a16="http://schemas.microsoft.com/office/drawing/2014/main" id="{8158AEDF-1096-BED7-D2FA-5B4FE7988835}"/>
              </a:ext>
            </a:extLst>
          </xdr:cNvPr>
          <xdr:cNvSpPr/>
        </xdr:nvSpPr>
        <xdr:spPr>
          <a:xfrm>
            <a:off x="7829551" y="217884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7" name="Straight Arrow Connector 546">
            <a:extLst>
              <a:ext uri="{FF2B5EF4-FFF2-40B4-BE49-F238E27FC236}">
                <a16:creationId xmlns:a16="http://schemas.microsoft.com/office/drawing/2014/main" id="{9C4EDA5D-63E3-A46E-C46F-7A59801FF5E6}"/>
              </a:ext>
            </a:extLst>
          </xdr:cNvPr>
          <xdr:cNvCxnSpPr/>
        </xdr:nvCxnSpPr>
        <xdr:spPr>
          <a:xfrm>
            <a:off x="2105024" y="215884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8" name="Straight Arrow Connector 547">
            <a:extLst>
              <a:ext uri="{FF2B5EF4-FFF2-40B4-BE49-F238E27FC236}">
                <a16:creationId xmlns:a16="http://schemas.microsoft.com/office/drawing/2014/main" id="{589E3B90-6F34-3367-D73F-8207A4846BA9}"/>
              </a:ext>
            </a:extLst>
          </xdr:cNvPr>
          <xdr:cNvCxnSpPr/>
        </xdr:nvCxnSpPr>
        <xdr:spPr>
          <a:xfrm>
            <a:off x="2266949" y="2159317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Straight Arrow Connector 548">
            <a:extLst>
              <a:ext uri="{FF2B5EF4-FFF2-40B4-BE49-F238E27FC236}">
                <a16:creationId xmlns:a16="http://schemas.microsoft.com/office/drawing/2014/main" id="{E6A50C75-8363-5D6A-BBD7-3788B5BA258C}"/>
              </a:ext>
            </a:extLst>
          </xdr:cNvPr>
          <xdr:cNvCxnSpPr/>
        </xdr:nvCxnSpPr>
        <xdr:spPr>
          <a:xfrm>
            <a:off x="2428873" y="215884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" name="Straight Arrow Connector 549">
            <a:extLst>
              <a:ext uri="{FF2B5EF4-FFF2-40B4-BE49-F238E27FC236}">
                <a16:creationId xmlns:a16="http://schemas.microsoft.com/office/drawing/2014/main" id="{F29FC025-B586-55EE-5800-DB8BF52202DF}"/>
              </a:ext>
            </a:extLst>
          </xdr:cNvPr>
          <xdr:cNvCxnSpPr/>
        </xdr:nvCxnSpPr>
        <xdr:spPr>
          <a:xfrm>
            <a:off x="2590798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Arrow Connector 550">
            <a:extLst>
              <a:ext uri="{FF2B5EF4-FFF2-40B4-BE49-F238E27FC236}">
                <a16:creationId xmlns:a16="http://schemas.microsoft.com/office/drawing/2014/main" id="{BFC08388-2443-0C57-158E-DFF5F6DA6780}"/>
              </a:ext>
            </a:extLst>
          </xdr:cNvPr>
          <xdr:cNvCxnSpPr/>
        </xdr:nvCxnSpPr>
        <xdr:spPr>
          <a:xfrm>
            <a:off x="2752723" y="215884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2" name="Straight Arrow Connector 551">
            <a:extLst>
              <a:ext uri="{FF2B5EF4-FFF2-40B4-BE49-F238E27FC236}">
                <a16:creationId xmlns:a16="http://schemas.microsoft.com/office/drawing/2014/main" id="{67F362D7-DE7A-B863-8D91-B0A6A3B0EBF8}"/>
              </a:ext>
            </a:extLst>
          </xdr:cNvPr>
          <xdr:cNvCxnSpPr/>
        </xdr:nvCxnSpPr>
        <xdr:spPr>
          <a:xfrm>
            <a:off x="2914648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Arrow Connector 552">
            <a:extLst>
              <a:ext uri="{FF2B5EF4-FFF2-40B4-BE49-F238E27FC236}">
                <a16:creationId xmlns:a16="http://schemas.microsoft.com/office/drawing/2014/main" id="{465A3D68-A9E1-5483-D277-330431BE0C94}"/>
              </a:ext>
            </a:extLst>
          </xdr:cNvPr>
          <xdr:cNvCxnSpPr/>
        </xdr:nvCxnSpPr>
        <xdr:spPr>
          <a:xfrm>
            <a:off x="3076572" y="21588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Arrow Connector 553">
            <a:extLst>
              <a:ext uri="{FF2B5EF4-FFF2-40B4-BE49-F238E27FC236}">
                <a16:creationId xmlns:a16="http://schemas.microsoft.com/office/drawing/2014/main" id="{18C1FFAE-BCAF-04C8-C20F-A972FD258A84}"/>
              </a:ext>
            </a:extLst>
          </xdr:cNvPr>
          <xdr:cNvCxnSpPr/>
        </xdr:nvCxnSpPr>
        <xdr:spPr>
          <a:xfrm>
            <a:off x="3238497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Arrow Connector 554">
            <a:extLst>
              <a:ext uri="{FF2B5EF4-FFF2-40B4-BE49-F238E27FC236}">
                <a16:creationId xmlns:a16="http://schemas.microsoft.com/office/drawing/2014/main" id="{D94F747C-D628-DD7E-4B82-3EF1B4A919EC}"/>
              </a:ext>
            </a:extLst>
          </xdr:cNvPr>
          <xdr:cNvCxnSpPr/>
        </xdr:nvCxnSpPr>
        <xdr:spPr>
          <a:xfrm>
            <a:off x="3400424" y="215884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Arrow Connector 555">
            <a:extLst>
              <a:ext uri="{FF2B5EF4-FFF2-40B4-BE49-F238E27FC236}">
                <a16:creationId xmlns:a16="http://schemas.microsoft.com/office/drawing/2014/main" id="{B50ADBBA-87FC-7BAB-6434-664517BD9D56}"/>
              </a:ext>
            </a:extLst>
          </xdr:cNvPr>
          <xdr:cNvCxnSpPr/>
        </xdr:nvCxnSpPr>
        <xdr:spPr>
          <a:xfrm>
            <a:off x="3562349" y="2159317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Arrow Connector 556">
            <a:extLst>
              <a:ext uri="{FF2B5EF4-FFF2-40B4-BE49-F238E27FC236}">
                <a16:creationId xmlns:a16="http://schemas.microsoft.com/office/drawing/2014/main" id="{B2B4DD8D-BB17-6024-CBDB-346F4334E823}"/>
              </a:ext>
            </a:extLst>
          </xdr:cNvPr>
          <xdr:cNvCxnSpPr/>
        </xdr:nvCxnSpPr>
        <xdr:spPr>
          <a:xfrm>
            <a:off x="3724273" y="215884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" name="Straight Arrow Connector 557">
            <a:extLst>
              <a:ext uri="{FF2B5EF4-FFF2-40B4-BE49-F238E27FC236}">
                <a16:creationId xmlns:a16="http://schemas.microsoft.com/office/drawing/2014/main" id="{25EFFC80-F20F-D047-FF63-60FE5BA20899}"/>
              </a:ext>
            </a:extLst>
          </xdr:cNvPr>
          <xdr:cNvCxnSpPr/>
        </xdr:nvCxnSpPr>
        <xdr:spPr>
          <a:xfrm>
            <a:off x="3886198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Arrow Connector 558">
            <a:extLst>
              <a:ext uri="{FF2B5EF4-FFF2-40B4-BE49-F238E27FC236}">
                <a16:creationId xmlns:a16="http://schemas.microsoft.com/office/drawing/2014/main" id="{75D90FE0-921F-6A28-4BD3-3385B76BD061}"/>
              </a:ext>
            </a:extLst>
          </xdr:cNvPr>
          <xdr:cNvCxnSpPr/>
        </xdr:nvCxnSpPr>
        <xdr:spPr>
          <a:xfrm>
            <a:off x="4048123" y="215884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0" name="Straight Arrow Connector 559">
            <a:extLst>
              <a:ext uri="{FF2B5EF4-FFF2-40B4-BE49-F238E27FC236}">
                <a16:creationId xmlns:a16="http://schemas.microsoft.com/office/drawing/2014/main" id="{566E7EFD-2A20-786B-2AD8-682A3AF2921E}"/>
              </a:ext>
            </a:extLst>
          </xdr:cNvPr>
          <xdr:cNvCxnSpPr/>
        </xdr:nvCxnSpPr>
        <xdr:spPr>
          <a:xfrm>
            <a:off x="4210048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1" name="Straight Arrow Connector 560">
            <a:extLst>
              <a:ext uri="{FF2B5EF4-FFF2-40B4-BE49-F238E27FC236}">
                <a16:creationId xmlns:a16="http://schemas.microsoft.com/office/drawing/2014/main" id="{8381FF5C-17B4-9F80-DB30-87B47A6F3EB5}"/>
              </a:ext>
            </a:extLst>
          </xdr:cNvPr>
          <xdr:cNvCxnSpPr/>
        </xdr:nvCxnSpPr>
        <xdr:spPr>
          <a:xfrm>
            <a:off x="4371972" y="21588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" name="Straight Arrow Connector 561">
            <a:extLst>
              <a:ext uri="{FF2B5EF4-FFF2-40B4-BE49-F238E27FC236}">
                <a16:creationId xmlns:a16="http://schemas.microsoft.com/office/drawing/2014/main" id="{0D36E897-0E7E-561A-CC3D-387B68149D15}"/>
              </a:ext>
            </a:extLst>
          </xdr:cNvPr>
          <xdr:cNvCxnSpPr/>
        </xdr:nvCxnSpPr>
        <xdr:spPr>
          <a:xfrm>
            <a:off x="4533897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Arrow Connector 562">
            <a:extLst>
              <a:ext uri="{FF2B5EF4-FFF2-40B4-BE49-F238E27FC236}">
                <a16:creationId xmlns:a16="http://schemas.microsoft.com/office/drawing/2014/main" id="{FC83FDF1-9943-C781-653F-19F6E19F77F4}"/>
              </a:ext>
            </a:extLst>
          </xdr:cNvPr>
          <xdr:cNvCxnSpPr/>
        </xdr:nvCxnSpPr>
        <xdr:spPr>
          <a:xfrm>
            <a:off x="4695823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4" name="Straight Arrow Connector 563">
            <a:extLst>
              <a:ext uri="{FF2B5EF4-FFF2-40B4-BE49-F238E27FC236}">
                <a16:creationId xmlns:a16="http://schemas.microsoft.com/office/drawing/2014/main" id="{A7EB6205-A7BF-CC68-6CBB-E240B58A2724}"/>
              </a:ext>
            </a:extLst>
          </xdr:cNvPr>
          <xdr:cNvCxnSpPr/>
        </xdr:nvCxnSpPr>
        <xdr:spPr>
          <a:xfrm>
            <a:off x="4857748" y="215979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5" name="Straight Arrow Connector 564">
            <a:extLst>
              <a:ext uri="{FF2B5EF4-FFF2-40B4-BE49-F238E27FC236}">
                <a16:creationId xmlns:a16="http://schemas.microsoft.com/office/drawing/2014/main" id="{8BF11247-65F1-684E-1E17-9CCB650E9425}"/>
              </a:ext>
            </a:extLst>
          </xdr:cNvPr>
          <xdr:cNvCxnSpPr/>
        </xdr:nvCxnSpPr>
        <xdr:spPr>
          <a:xfrm>
            <a:off x="5019672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6" name="Straight Arrow Connector 565">
            <a:extLst>
              <a:ext uri="{FF2B5EF4-FFF2-40B4-BE49-F238E27FC236}">
                <a16:creationId xmlns:a16="http://schemas.microsoft.com/office/drawing/2014/main" id="{786FBD23-8D48-D4AD-6A30-232AA8F16E8D}"/>
              </a:ext>
            </a:extLst>
          </xdr:cNvPr>
          <xdr:cNvCxnSpPr/>
        </xdr:nvCxnSpPr>
        <xdr:spPr>
          <a:xfrm>
            <a:off x="5181597" y="215979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" name="Straight Arrow Connector 566">
            <a:extLst>
              <a:ext uri="{FF2B5EF4-FFF2-40B4-BE49-F238E27FC236}">
                <a16:creationId xmlns:a16="http://schemas.microsoft.com/office/drawing/2014/main" id="{728E04C4-3F67-5C8B-D71D-EB5AAB7BD896}"/>
              </a:ext>
            </a:extLst>
          </xdr:cNvPr>
          <xdr:cNvCxnSpPr/>
        </xdr:nvCxnSpPr>
        <xdr:spPr>
          <a:xfrm>
            <a:off x="5343522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8" name="Straight Arrow Connector 567">
            <a:extLst>
              <a:ext uri="{FF2B5EF4-FFF2-40B4-BE49-F238E27FC236}">
                <a16:creationId xmlns:a16="http://schemas.microsoft.com/office/drawing/2014/main" id="{6EA5D5F1-2630-87E8-763F-D85D763E75DB}"/>
              </a:ext>
            </a:extLst>
          </xdr:cNvPr>
          <xdr:cNvCxnSpPr/>
        </xdr:nvCxnSpPr>
        <xdr:spPr>
          <a:xfrm>
            <a:off x="5505447" y="215979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9" name="Straight Arrow Connector 568">
            <a:extLst>
              <a:ext uri="{FF2B5EF4-FFF2-40B4-BE49-F238E27FC236}">
                <a16:creationId xmlns:a16="http://schemas.microsoft.com/office/drawing/2014/main" id="{B3EED538-B447-E579-5E4A-99FAB4596CAC}"/>
              </a:ext>
            </a:extLst>
          </xdr:cNvPr>
          <xdr:cNvCxnSpPr/>
        </xdr:nvCxnSpPr>
        <xdr:spPr>
          <a:xfrm>
            <a:off x="5667371" y="215931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0" name="Straight Arrow Connector 569">
            <a:extLst>
              <a:ext uri="{FF2B5EF4-FFF2-40B4-BE49-F238E27FC236}">
                <a16:creationId xmlns:a16="http://schemas.microsoft.com/office/drawing/2014/main" id="{A2C99BD8-0FEE-1B1B-CC66-E8E4696FA914}"/>
              </a:ext>
            </a:extLst>
          </xdr:cNvPr>
          <xdr:cNvCxnSpPr/>
        </xdr:nvCxnSpPr>
        <xdr:spPr>
          <a:xfrm>
            <a:off x="5829296" y="215979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Straight Arrow Connector 570">
            <a:extLst>
              <a:ext uri="{FF2B5EF4-FFF2-40B4-BE49-F238E27FC236}">
                <a16:creationId xmlns:a16="http://schemas.microsoft.com/office/drawing/2014/main" id="{0B53B73E-EBD2-007A-E076-5FFEE9089698}"/>
              </a:ext>
            </a:extLst>
          </xdr:cNvPr>
          <xdr:cNvCxnSpPr/>
        </xdr:nvCxnSpPr>
        <xdr:spPr>
          <a:xfrm>
            <a:off x="5991223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" name="Straight Arrow Connector 571">
            <a:extLst>
              <a:ext uri="{FF2B5EF4-FFF2-40B4-BE49-F238E27FC236}">
                <a16:creationId xmlns:a16="http://schemas.microsoft.com/office/drawing/2014/main" id="{FEFCA26A-BB41-F100-DD93-8F316F10C71D}"/>
              </a:ext>
            </a:extLst>
          </xdr:cNvPr>
          <xdr:cNvCxnSpPr/>
        </xdr:nvCxnSpPr>
        <xdr:spPr>
          <a:xfrm>
            <a:off x="6153148" y="215979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Arrow Connector 572">
            <a:extLst>
              <a:ext uri="{FF2B5EF4-FFF2-40B4-BE49-F238E27FC236}">
                <a16:creationId xmlns:a16="http://schemas.microsoft.com/office/drawing/2014/main" id="{25E1DFB6-F24D-8012-6F16-3BEC5194FC15}"/>
              </a:ext>
            </a:extLst>
          </xdr:cNvPr>
          <xdr:cNvCxnSpPr/>
        </xdr:nvCxnSpPr>
        <xdr:spPr>
          <a:xfrm>
            <a:off x="6315072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4" name="Straight Arrow Connector 573">
            <a:extLst>
              <a:ext uri="{FF2B5EF4-FFF2-40B4-BE49-F238E27FC236}">
                <a16:creationId xmlns:a16="http://schemas.microsoft.com/office/drawing/2014/main" id="{EABE3E7E-61AC-00D8-C184-B217195C9AE5}"/>
              </a:ext>
            </a:extLst>
          </xdr:cNvPr>
          <xdr:cNvCxnSpPr/>
        </xdr:nvCxnSpPr>
        <xdr:spPr>
          <a:xfrm>
            <a:off x="6476997" y="215979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5" name="Straight Arrow Connector 574">
            <a:extLst>
              <a:ext uri="{FF2B5EF4-FFF2-40B4-BE49-F238E27FC236}">
                <a16:creationId xmlns:a16="http://schemas.microsoft.com/office/drawing/2014/main" id="{2407AEF6-22BF-975B-934E-CB5DF1E2D54A}"/>
              </a:ext>
            </a:extLst>
          </xdr:cNvPr>
          <xdr:cNvCxnSpPr/>
        </xdr:nvCxnSpPr>
        <xdr:spPr>
          <a:xfrm>
            <a:off x="6638922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Arrow Connector 575">
            <a:extLst>
              <a:ext uri="{FF2B5EF4-FFF2-40B4-BE49-F238E27FC236}">
                <a16:creationId xmlns:a16="http://schemas.microsoft.com/office/drawing/2014/main" id="{1943A169-27CB-9204-33A9-4A18007D9928}"/>
              </a:ext>
            </a:extLst>
          </xdr:cNvPr>
          <xdr:cNvCxnSpPr/>
        </xdr:nvCxnSpPr>
        <xdr:spPr>
          <a:xfrm>
            <a:off x="6800847" y="215979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Arrow Connector 576">
            <a:extLst>
              <a:ext uri="{FF2B5EF4-FFF2-40B4-BE49-F238E27FC236}">
                <a16:creationId xmlns:a16="http://schemas.microsoft.com/office/drawing/2014/main" id="{69ADB318-56C9-7FAC-0FC0-43B183B6FCDB}"/>
              </a:ext>
            </a:extLst>
          </xdr:cNvPr>
          <xdr:cNvCxnSpPr/>
        </xdr:nvCxnSpPr>
        <xdr:spPr>
          <a:xfrm>
            <a:off x="6962771" y="215931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Arrow Connector 577">
            <a:extLst>
              <a:ext uri="{FF2B5EF4-FFF2-40B4-BE49-F238E27FC236}">
                <a16:creationId xmlns:a16="http://schemas.microsoft.com/office/drawing/2014/main" id="{FE8244D4-C48F-75AF-E26C-01D6D69F92FF}"/>
              </a:ext>
            </a:extLst>
          </xdr:cNvPr>
          <xdr:cNvCxnSpPr/>
        </xdr:nvCxnSpPr>
        <xdr:spPr>
          <a:xfrm>
            <a:off x="7124696" y="215931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Arrow Connector 578">
            <a:extLst>
              <a:ext uri="{FF2B5EF4-FFF2-40B4-BE49-F238E27FC236}">
                <a16:creationId xmlns:a16="http://schemas.microsoft.com/office/drawing/2014/main" id="{83EAAF8E-84D3-2EA8-A085-ED49BF9C3AD4}"/>
              </a:ext>
            </a:extLst>
          </xdr:cNvPr>
          <xdr:cNvCxnSpPr/>
        </xdr:nvCxnSpPr>
        <xdr:spPr>
          <a:xfrm>
            <a:off x="7286623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0" name="Straight Arrow Connector 579">
            <a:extLst>
              <a:ext uri="{FF2B5EF4-FFF2-40B4-BE49-F238E27FC236}">
                <a16:creationId xmlns:a16="http://schemas.microsoft.com/office/drawing/2014/main" id="{A3564ED8-A858-DCE9-97B7-0A80F67957C0}"/>
              </a:ext>
            </a:extLst>
          </xdr:cNvPr>
          <xdr:cNvCxnSpPr/>
        </xdr:nvCxnSpPr>
        <xdr:spPr>
          <a:xfrm>
            <a:off x="7448548" y="215979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1" name="Straight Arrow Connector 580">
            <a:extLst>
              <a:ext uri="{FF2B5EF4-FFF2-40B4-BE49-F238E27FC236}">
                <a16:creationId xmlns:a16="http://schemas.microsoft.com/office/drawing/2014/main" id="{82362D59-E68B-6CFC-8336-1F233ABD09C1}"/>
              </a:ext>
            </a:extLst>
          </xdr:cNvPr>
          <xdr:cNvCxnSpPr/>
        </xdr:nvCxnSpPr>
        <xdr:spPr>
          <a:xfrm>
            <a:off x="7610472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Arrow Connector 581">
            <a:extLst>
              <a:ext uri="{FF2B5EF4-FFF2-40B4-BE49-F238E27FC236}">
                <a16:creationId xmlns:a16="http://schemas.microsoft.com/office/drawing/2014/main" id="{A86CB3C5-BB1B-92FC-6168-9BC84233EBBB}"/>
              </a:ext>
            </a:extLst>
          </xdr:cNvPr>
          <xdr:cNvCxnSpPr/>
        </xdr:nvCxnSpPr>
        <xdr:spPr>
          <a:xfrm>
            <a:off x="7772397" y="215979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3" name="Straight Arrow Connector 582">
            <a:extLst>
              <a:ext uri="{FF2B5EF4-FFF2-40B4-BE49-F238E27FC236}">
                <a16:creationId xmlns:a16="http://schemas.microsoft.com/office/drawing/2014/main" id="{2A921523-7EE5-2BC6-9233-13D3809DB716}"/>
              </a:ext>
            </a:extLst>
          </xdr:cNvPr>
          <xdr:cNvCxnSpPr/>
        </xdr:nvCxnSpPr>
        <xdr:spPr>
          <a:xfrm>
            <a:off x="7934322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4" name="Straight Arrow Connector 583">
            <a:extLst>
              <a:ext uri="{FF2B5EF4-FFF2-40B4-BE49-F238E27FC236}">
                <a16:creationId xmlns:a16="http://schemas.microsoft.com/office/drawing/2014/main" id="{9078CFE8-9008-510D-9728-8A8A6683A592}"/>
              </a:ext>
            </a:extLst>
          </xdr:cNvPr>
          <xdr:cNvCxnSpPr/>
        </xdr:nvCxnSpPr>
        <xdr:spPr>
          <a:xfrm>
            <a:off x="8096247" y="215979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Arrow Connector 584">
            <a:extLst>
              <a:ext uri="{FF2B5EF4-FFF2-40B4-BE49-F238E27FC236}">
                <a16:creationId xmlns:a16="http://schemas.microsoft.com/office/drawing/2014/main" id="{93D8C248-50D8-6A46-046E-60D46EB80767}"/>
              </a:ext>
            </a:extLst>
          </xdr:cNvPr>
          <xdr:cNvCxnSpPr/>
        </xdr:nvCxnSpPr>
        <xdr:spPr>
          <a:xfrm>
            <a:off x="8258171" y="215931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Straight Arrow Connector 585">
            <a:extLst>
              <a:ext uri="{FF2B5EF4-FFF2-40B4-BE49-F238E27FC236}">
                <a16:creationId xmlns:a16="http://schemas.microsoft.com/office/drawing/2014/main" id="{F3970307-BC7F-D186-3055-98E8E789126E}"/>
              </a:ext>
            </a:extLst>
          </xdr:cNvPr>
          <xdr:cNvCxnSpPr/>
        </xdr:nvCxnSpPr>
        <xdr:spPr>
          <a:xfrm>
            <a:off x="8420096" y="215979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Arrow Connector 586">
            <a:extLst>
              <a:ext uri="{FF2B5EF4-FFF2-40B4-BE49-F238E27FC236}">
                <a16:creationId xmlns:a16="http://schemas.microsoft.com/office/drawing/2014/main" id="{443D3EA3-90CA-3DD9-AA21-CF7346C978DE}"/>
              </a:ext>
            </a:extLst>
          </xdr:cNvPr>
          <xdr:cNvCxnSpPr/>
        </xdr:nvCxnSpPr>
        <xdr:spPr>
          <a:xfrm>
            <a:off x="8582023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Arrow Connector 587">
            <a:extLst>
              <a:ext uri="{FF2B5EF4-FFF2-40B4-BE49-F238E27FC236}">
                <a16:creationId xmlns:a16="http://schemas.microsoft.com/office/drawing/2014/main" id="{144429AA-0F43-5DC2-8B54-F2FB42E7BCEB}"/>
              </a:ext>
            </a:extLst>
          </xdr:cNvPr>
          <xdr:cNvCxnSpPr/>
        </xdr:nvCxnSpPr>
        <xdr:spPr>
          <a:xfrm>
            <a:off x="8743948" y="215979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Arrow Connector 588">
            <a:extLst>
              <a:ext uri="{FF2B5EF4-FFF2-40B4-BE49-F238E27FC236}">
                <a16:creationId xmlns:a16="http://schemas.microsoft.com/office/drawing/2014/main" id="{3907F87B-01A2-9AE5-6BAB-1ADB523C1323}"/>
              </a:ext>
            </a:extLst>
          </xdr:cNvPr>
          <xdr:cNvCxnSpPr/>
        </xdr:nvCxnSpPr>
        <xdr:spPr>
          <a:xfrm>
            <a:off x="8905872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Arrow Connector 589">
            <a:extLst>
              <a:ext uri="{FF2B5EF4-FFF2-40B4-BE49-F238E27FC236}">
                <a16:creationId xmlns:a16="http://schemas.microsoft.com/office/drawing/2014/main" id="{7982BF8D-0DEC-5EDB-F1F1-8767545D3073}"/>
              </a:ext>
            </a:extLst>
          </xdr:cNvPr>
          <xdr:cNvCxnSpPr/>
        </xdr:nvCxnSpPr>
        <xdr:spPr>
          <a:xfrm>
            <a:off x="9067797" y="215979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Arrow Connector 590">
            <a:extLst>
              <a:ext uri="{FF2B5EF4-FFF2-40B4-BE49-F238E27FC236}">
                <a16:creationId xmlns:a16="http://schemas.microsoft.com/office/drawing/2014/main" id="{7FEF1381-EAA0-A966-E356-72AC4ACC3849}"/>
              </a:ext>
            </a:extLst>
          </xdr:cNvPr>
          <xdr:cNvCxnSpPr/>
        </xdr:nvCxnSpPr>
        <xdr:spPr>
          <a:xfrm>
            <a:off x="9229722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Arrow Connector 591">
            <a:extLst>
              <a:ext uri="{FF2B5EF4-FFF2-40B4-BE49-F238E27FC236}">
                <a16:creationId xmlns:a16="http://schemas.microsoft.com/office/drawing/2014/main" id="{CBA2E251-0C6E-4FFD-7501-F4E92DA2BDDE}"/>
              </a:ext>
            </a:extLst>
          </xdr:cNvPr>
          <xdr:cNvCxnSpPr/>
        </xdr:nvCxnSpPr>
        <xdr:spPr>
          <a:xfrm>
            <a:off x="9391647" y="215979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Connector 592">
            <a:extLst>
              <a:ext uri="{FF2B5EF4-FFF2-40B4-BE49-F238E27FC236}">
                <a16:creationId xmlns:a16="http://schemas.microsoft.com/office/drawing/2014/main" id="{3E8FE817-B58E-D76C-6B84-1057827D9448}"/>
              </a:ext>
            </a:extLst>
          </xdr:cNvPr>
          <xdr:cNvCxnSpPr/>
        </xdr:nvCxnSpPr>
        <xdr:spPr>
          <a:xfrm>
            <a:off x="2109788" y="21588412"/>
            <a:ext cx="7448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Connector 593">
            <a:extLst>
              <a:ext uri="{FF2B5EF4-FFF2-40B4-BE49-F238E27FC236}">
                <a16:creationId xmlns:a16="http://schemas.microsoft.com/office/drawing/2014/main" id="{FD937138-3A76-EAC9-97B0-2CD448739D3B}"/>
              </a:ext>
            </a:extLst>
          </xdr:cNvPr>
          <xdr:cNvCxnSpPr/>
        </xdr:nvCxnSpPr>
        <xdr:spPr>
          <a:xfrm>
            <a:off x="2105025" y="22098000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" name="Straight Connector 594">
            <a:extLst>
              <a:ext uri="{FF2B5EF4-FFF2-40B4-BE49-F238E27FC236}">
                <a16:creationId xmlns:a16="http://schemas.microsoft.com/office/drawing/2014/main" id="{CB3EBB1C-AF55-957D-8F28-06589EF114E9}"/>
              </a:ext>
            </a:extLst>
          </xdr:cNvPr>
          <xdr:cNvCxnSpPr/>
        </xdr:nvCxnSpPr>
        <xdr:spPr>
          <a:xfrm>
            <a:off x="2019300" y="22250400"/>
            <a:ext cx="7605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Connector 595">
            <a:extLst>
              <a:ext uri="{FF2B5EF4-FFF2-40B4-BE49-F238E27FC236}">
                <a16:creationId xmlns:a16="http://schemas.microsoft.com/office/drawing/2014/main" id="{8BE9E876-7EB7-7477-233A-3EF2715956BB}"/>
              </a:ext>
            </a:extLst>
          </xdr:cNvPr>
          <xdr:cNvCxnSpPr/>
        </xdr:nvCxnSpPr>
        <xdr:spPr>
          <a:xfrm flipH="1">
            <a:off x="2062162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Straight Connector 596">
            <a:extLst>
              <a:ext uri="{FF2B5EF4-FFF2-40B4-BE49-F238E27FC236}">
                <a16:creationId xmlns:a16="http://schemas.microsoft.com/office/drawing/2014/main" id="{5E90E3FC-157D-CE81-5823-AC4A40270019}"/>
              </a:ext>
            </a:extLst>
          </xdr:cNvPr>
          <xdr:cNvCxnSpPr/>
        </xdr:nvCxnSpPr>
        <xdr:spPr>
          <a:xfrm>
            <a:off x="4048126" y="220980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Straight Connector 597">
            <a:extLst>
              <a:ext uri="{FF2B5EF4-FFF2-40B4-BE49-F238E27FC236}">
                <a16:creationId xmlns:a16="http://schemas.microsoft.com/office/drawing/2014/main" id="{A90BD1EF-9DB0-931E-E224-628DD99A0708}"/>
              </a:ext>
            </a:extLst>
          </xdr:cNvPr>
          <xdr:cNvCxnSpPr/>
        </xdr:nvCxnSpPr>
        <xdr:spPr>
          <a:xfrm flipH="1">
            <a:off x="4005263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Connector 598">
            <a:extLst>
              <a:ext uri="{FF2B5EF4-FFF2-40B4-BE49-F238E27FC236}">
                <a16:creationId xmlns:a16="http://schemas.microsoft.com/office/drawing/2014/main" id="{49E9350F-A6E1-53AF-0710-8EB381A9F6EC}"/>
              </a:ext>
            </a:extLst>
          </xdr:cNvPr>
          <xdr:cNvCxnSpPr/>
        </xdr:nvCxnSpPr>
        <xdr:spPr>
          <a:xfrm>
            <a:off x="4295776" y="220980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" name="Straight Connector 599">
            <a:extLst>
              <a:ext uri="{FF2B5EF4-FFF2-40B4-BE49-F238E27FC236}">
                <a16:creationId xmlns:a16="http://schemas.microsoft.com/office/drawing/2014/main" id="{3C48D7BE-7D2E-3AE2-EC96-B52C5BEA35E5}"/>
              </a:ext>
            </a:extLst>
          </xdr:cNvPr>
          <xdr:cNvCxnSpPr/>
        </xdr:nvCxnSpPr>
        <xdr:spPr>
          <a:xfrm flipH="1">
            <a:off x="4252913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CBDF2E2D-7574-A516-8D4B-A2689EBAD0A8}"/>
              </a:ext>
            </a:extLst>
          </xdr:cNvPr>
          <xdr:cNvCxnSpPr/>
        </xdr:nvCxnSpPr>
        <xdr:spPr>
          <a:xfrm>
            <a:off x="5591175" y="220980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Connector 601">
            <a:extLst>
              <a:ext uri="{FF2B5EF4-FFF2-40B4-BE49-F238E27FC236}">
                <a16:creationId xmlns:a16="http://schemas.microsoft.com/office/drawing/2014/main" id="{97EBBDB8-B597-932E-2E5A-B1422E41FFD0}"/>
              </a:ext>
            </a:extLst>
          </xdr:cNvPr>
          <xdr:cNvCxnSpPr/>
        </xdr:nvCxnSpPr>
        <xdr:spPr>
          <a:xfrm flipH="1">
            <a:off x="5548312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" name="Straight Connector 602">
            <a:extLst>
              <a:ext uri="{FF2B5EF4-FFF2-40B4-BE49-F238E27FC236}">
                <a16:creationId xmlns:a16="http://schemas.microsoft.com/office/drawing/2014/main" id="{63B3A6DB-E692-E326-3B5E-510B208BB57B}"/>
              </a:ext>
            </a:extLst>
          </xdr:cNvPr>
          <xdr:cNvCxnSpPr/>
        </xdr:nvCxnSpPr>
        <xdr:spPr>
          <a:xfrm>
            <a:off x="5829296" y="22097999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Connector 603">
            <a:extLst>
              <a:ext uri="{FF2B5EF4-FFF2-40B4-BE49-F238E27FC236}">
                <a16:creationId xmlns:a16="http://schemas.microsoft.com/office/drawing/2014/main" id="{48D55605-BC24-FF33-9BEB-FCFFE5F1AF40}"/>
              </a:ext>
            </a:extLst>
          </xdr:cNvPr>
          <xdr:cNvCxnSpPr/>
        </xdr:nvCxnSpPr>
        <xdr:spPr>
          <a:xfrm flipH="1">
            <a:off x="5786433" y="2220277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Connector 604">
            <a:extLst>
              <a:ext uri="{FF2B5EF4-FFF2-40B4-BE49-F238E27FC236}">
                <a16:creationId xmlns:a16="http://schemas.microsoft.com/office/drawing/2014/main" id="{85693444-E5D2-09FC-4A4E-9638E4CAD2A0}"/>
              </a:ext>
            </a:extLst>
          </xdr:cNvPr>
          <xdr:cNvCxnSpPr/>
        </xdr:nvCxnSpPr>
        <xdr:spPr>
          <a:xfrm>
            <a:off x="7610471" y="220980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A8031BD5-727D-6412-2137-4F15FE8C6CDC}"/>
              </a:ext>
            </a:extLst>
          </xdr:cNvPr>
          <xdr:cNvCxnSpPr/>
        </xdr:nvCxnSpPr>
        <xdr:spPr>
          <a:xfrm flipH="1">
            <a:off x="7567608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Connector 606">
            <a:extLst>
              <a:ext uri="{FF2B5EF4-FFF2-40B4-BE49-F238E27FC236}">
                <a16:creationId xmlns:a16="http://schemas.microsoft.com/office/drawing/2014/main" id="{F228CCA8-D1FE-8370-4834-1BBB9189B31B}"/>
              </a:ext>
            </a:extLst>
          </xdr:cNvPr>
          <xdr:cNvCxnSpPr/>
        </xdr:nvCxnSpPr>
        <xdr:spPr>
          <a:xfrm>
            <a:off x="7843834" y="22097998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Connector 607">
            <a:extLst>
              <a:ext uri="{FF2B5EF4-FFF2-40B4-BE49-F238E27FC236}">
                <a16:creationId xmlns:a16="http://schemas.microsoft.com/office/drawing/2014/main" id="{6390786F-D27F-4EB9-8930-D932382A1918}"/>
              </a:ext>
            </a:extLst>
          </xdr:cNvPr>
          <xdr:cNvCxnSpPr/>
        </xdr:nvCxnSpPr>
        <xdr:spPr>
          <a:xfrm flipH="1">
            <a:off x="7800971" y="2220277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E868629D-2AC6-A9FE-F6BF-B1A2C7345874}"/>
              </a:ext>
            </a:extLst>
          </xdr:cNvPr>
          <xdr:cNvCxnSpPr/>
        </xdr:nvCxnSpPr>
        <xdr:spPr>
          <a:xfrm>
            <a:off x="9553576" y="22102761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Connector 609">
            <a:extLst>
              <a:ext uri="{FF2B5EF4-FFF2-40B4-BE49-F238E27FC236}">
                <a16:creationId xmlns:a16="http://schemas.microsoft.com/office/drawing/2014/main" id="{932149BA-8CFF-39AC-66BC-8ED4502FBE7C}"/>
              </a:ext>
            </a:extLst>
          </xdr:cNvPr>
          <xdr:cNvCxnSpPr/>
        </xdr:nvCxnSpPr>
        <xdr:spPr>
          <a:xfrm flipH="1">
            <a:off x="9510713" y="2220753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Connector 610">
            <a:extLst>
              <a:ext uri="{FF2B5EF4-FFF2-40B4-BE49-F238E27FC236}">
                <a16:creationId xmlns:a16="http://schemas.microsoft.com/office/drawing/2014/main" id="{2093ECD4-C96E-DB07-5DF1-A9A605E3EDB6}"/>
              </a:ext>
            </a:extLst>
          </xdr:cNvPr>
          <xdr:cNvCxnSpPr/>
        </xdr:nvCxnSpPr>
        <xdr:spPr>
          <a:xfrm>
            <a:off x="2014537" y="22536150"/>
            <a:ext cx="7615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Straight Connector 611">
            <a:extLst>
              <a:ext uri="{FF2B5EF4-FFF2-40B4-BE49-F238E27FC236}">
                <a16:creationId xmlns:a16="http://schemas.microsoft.com/office/drawing/2014/main" id="{86AC0BBD-F80A-3233-DF62-026789447824}"/>
              </a:ext>
            </a:extLst>
          </xdr:cNvPr>
          <xdr:cNvCxnSpPr/>
        </xdr:nvCxnSpPr>
        <xdr:spPr>
          <a:xfrm flipH="1">
            <a:off x="2057399" y="224885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Connector 612">
            <a:extLst>
              <a:ext uri="{FF2B5EF4-FFF2-40B4-BE49-F238E27FC236}">
                <a16:creationId xmlns:a16="http://schemas.microsoft.com/office/drawing/2014/main" id="{82A3DF18-FB92-4A7D-E650-72413FCF85CA}"/>
              </a:ext>
            </a:extLst>
          </xdr:cNvPr>
          <xdr:cNvCxnSpPr/>
        </xdr:nvCxnSpPr>
        <xdr:spPr>
          <a:xfrm flipH="1">
            <a:off x="9505954" y="2249328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Straight Connector 613">
            <a:extLst>
              <a:ext uri="{FF2B5EF4-FFF2-40B4-BE49-F238E27FC236}">
                <a16:creationId xmlns:a16="http://schemas.microsoft.com/office/drawing/2014/main" id="{468C1816-EE87-877A-0C04-EBD68422225F}"/>
              </a:ext>
            </a:extLst>
          </xdr:cNvPr>
          <xdr:cNvCxnSpPr/>
        </xdr:nvCxnSpPr>
        <xdr:spPr>
          <a:xfrm flipH="1" flipV="1">
            <a:off x="6353175" y="2151697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Straight Arrow Connector 614">
            <a:extLst>
              <a:ext uri="{FF2B5EF4-FFF2-40B4-BE49-F238E27FC236}">
                <a16:creationId xmlns:a16="http://schemas.microsoft.com/office/drawing/2014/main" id="{5D3EDA5E-1B09-76C0-4FD9-CFBB7D2C46C7}"/>
              </a:ext>
            </a:extLst>
          </xdr:cNvPr>
          <xdr:cNvCxnSpPr/>
        </xdr:nvCxnSpPr>
        <xdr:spPr>
          <a:xfrm>
            <a:off x="9558334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48</xdr:col>
      <xdr:colOff>0</xdr:colOff>
      <xdr:row>622</xdr:row>
      <xdr:rowOff>123825</xdr:rowOff>
    </xdr:from>
    <xdr:to>
      <xdr:col>59</xdr:col>
      <xdr:colOff>85725</xdr:colOff>
      <xdr:row>628</xdr:row>
      <xdr:rowOff>9524</xdr:rowOff>
    </xdr:to>
    <xdr:grpSp>
      <xdr:nvGrpSpPr>
        <xdr:cNvPr id="616" name="Group 615">
          <a:extLst>
            <a:ext uri="{FF2B5EF4-FFF2-40B4-BE49-F238E27FC236}">
              <a16:creationId xmlns:a16="http://schemas.microsoft.com/office/drawing/2014/main" id="{340528D4-FB33-49D4-8DFF-DF3E9FB52EC9}"/>
            </a:ext>
          </a:extLst>
        </xdr:cNvPr>
        <xdr:cNvGrpSpPr/>
      </xdr:nvGrpSpPr>
      <xdr:grpSpPr>
        <a:xfrm>
          <a:off x="7772400" y="93478350"/>
          <a:ext cx="1866900" cy="742949"/>
          <a:chOff x="11820525" y="12268200"/>
          <a:chExt cx="1866900" cy="742949"/>
        </a:xfrm>
      </xdr:grpSpPr>
      <xdr:cxnSp macro="">
        <xdr:nvCxnSpPr>
          <xdr:cNvPr id="617" name="Straight Connector 616">
            <a:extLst>
              <a:ext uri="{FF2B5EF4-FFF2-40B4-BE49-F238E27FC236}">
                <a16:creationId xmlns:a16="http://schemas.microsoft.com/office/drawing/2014/main" id="{020FC4FD-8EAC-95DD-9E6B-B9E4DB94D81C}"/>
              </a:ext>
            </a:extLst>
          </xdr:cNvPr>
          <xdr:cNvCxnSpPr/>
        </xdr:nvCxnSpPr>
        <xdr:spPr>
          <a:xfrm flipH="1">
            <a:off x="11896725" y="125730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18" name="Isosceles Triangle 617">
            <a:extLst>
              <a:ext uri="{FF2B5EF4-FFF2-40B4-BE49-F238E27FC236}">
                <a16:creationId xmlns:a16="http://schemas.microsoft.com/office/drawing/2014/main" id="{E15E20FE-E34F-5371-C41F-66BAB2170F57}"/>
              </a:ext>
            </a:extLst>
          </xdr:cNvPr>
          <xdr:cNvSpPr/>
        </xdr:nvSpPr>
        <xdr:spPr>
          <a:xfrm>
            <a:off x="11825286" y="125920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19" name="Isosceles Triangle 618">
            <a:extLst>
              <a:ext uri="{FF2B5EF4-FFF2-40B4-BE49-F238E27FC236}">
                <a16:creationId xmlns:a16="http://schemas.microsoft.com/office/drawing/2014/main" id="{3F9EC9EC-F28F-F2AD-7E2D-7DA46D027C20}"/>
              </a:ext>
            </a:extLst>
          </xdr:cNvPr>
          <xdr:cNvSpPr/>
        </xdr:nvSpPr>
        <xdr:spPr>
          <a:xfrm>
            <a:off x="13525500" y="1258728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20" name="Straight Arrow Connector 619">
            <a:extLst>
              <a:ext uri="{FF2B5EF4-FFF2-40B4-BE49-F238E27FC236}">
                <a16:creationId xmlns:a16="http://schemas.microsoft.com/office/drawing/2014/main" id="{C3BDA27B-6D52-FC09-590F-8460A2A12D55}"/>
              </a:ext>
            </a:extLst>
          </xdr:cNvPr>
          <xdr:cNvCxnSpPr/>
        </xdr:nvCxnSpPr>
        <xdr:spPr>
          <a:xfrm>
            <a:off x="11906246" y="123491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Arrow Connector 620">
            <a:extLst>
              <a:ext uri="{FF2B5EF4-FFF2-40B4-BE49-F238E27FC236}">
                <a16:creationId xmlns:a16="http://schemas.microsoft.com/office/drawing/2014/main" id="{89E53DF3-FEEC-DC4B-5563-8A63B058D521}"/>
              </a:ext>
            </a:extLst>
          </xdr:cNvPr>
          <xdr:cNvCxnSpPr/>
        </xdr:nvCxnSpPr>
        <xdr:spPr>
          <a:xfrm>
            <a:off x="12106273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Straight Arrow Connector 621">
            <a:extLst>
              <a:ext uri="{FF2B5EF4-FFF2-40B4-BE49-F238E27FC236}">
                <a16:creationId xmlns:a16="http://schemas.microsoft.com/office/drawing/2014/main" id="{ECF69040-8FB0-9C6B-9AD3-A5047011E6FE}"/>
              </a:ext>
            </a:extLst>
          </xdr:cNvPr>
          <xdr:cNvCxnSpPr/>
        </xdr:nvCxnSpPr>
        <xdr:spPr>
          <a:xfrm>
            <a:off x="123063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" name="Straight Arrow Connector 622">
            <a:extLst>
              <a:ext uri="{FF2B5EF4-FFF2-40B4-BE49-F238E27FC236}">
                <a16:creationId xmlns:a16="http://schemas.microsoft.com/office/drawing/2014/main" id="{1B2DB72B-69EF-8418-4822-7146D6F5BA16}"/>
              </a:ext>
            </a:extLst>
          </xdr:cNvPr>
          <xdr:cNvCxnSpPr/>
        </xdr:nvCxnSpPr>
        <xdr:spPr>
          <a:xfrm>
            <a:off x="12468226" y="1233963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Arrow Connector 623">
            <a:extLst>
              <a:ext uri="{FF2B5EF4-FFF2-40B4-BE49-F238E27FC236}">
                <a16:creationId xmlns:a16="http://schemas.microsoft.com/office/drawing/2014/main" id="{DDF25050-F65B-EA95-F8CD-23B5156854EB}"/>
              </a:ext>
            </a:extLst>
          </xdr:cNvPr>
          <xdr:cNvCxnSpPr/>
        </xdr:nvCxnSpPr>
        <xdr:spPr>
          <a:xfrm>
            <a:off x="12630151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" name="Straight Arrow Connector 624">
            <a:extLst>
              <a:ext uri="{FF2B5EF4-FFF2-40B4-BE49-F238E27FC236}">
                <a16:creationId xmlns:a16="http://schemas.microsoft.com/office/drawing/2014/main" id="{74BA52CD-84E0-BB1A-584C-FBC46C6EB931}"/>
              </a:ext>
            </a:extLst>
          </xdr:cNvPr>
          <xdr:cNvCxnSpPr/>
        </xdr:nvCxnSpPr>
        <xdr:spPr>
          <a:xfrm>
            <a:off x="12792076" y="1233963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Straight Arrow Connector 625">
            <a:extLst>
              <a:ext uri="{FF2B5EF4-FFF2-40B4-BE49-F238E27FC236}">
                <a16:creationId xmlns:a16="http://schemas.microsoft.com/office/drawing/2014/main" id="{F58B7ED7-387A-1149-0AA9-7F339783C3B0}"/>
              </a:ext>
            </a:extLst>
          </xdr:cNvPr>
          <xdr:cNvCxnSpPr/>
        </xdr:nvCxnSpPr>
        <xdr:spPr>
          <a:xfrm>
            <a:off x="12954001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Arrow Connector 626">
            <a:extLst>
              <a:ext uri="{FF2B5EF4-FFF2-40B4-BE49-F238E27FC236}">
                <a16:creationId xmlns:a16="http://schemas.microsoft.com/office/drawing/2014/main" id="{9EBB9250-0CCD-700E-2F66-B757E877B7BE}"/>
              </a:ext>
            </a:extLst>
          </xdr:cNvPr>
          <xdr:cNvCxnSpPr/>
        </xdr:nvCxnSpPr>
        <xdr:spPr>
          <a:xfrm>
            <a:off x="13115925" y="123396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Straight Arrow Connector 627">
            <a:extLst>
              <a:ext uri="{FF2B5EF4-FFF2-40B4-BE49-F238E27FC236}">
                <a16:creationId xmlns:a16="http://schemas.microsoft.com/office/drawing/2014/main" id="{0F6D31A0-67BA-8B8C-DAF2-45E2007E1C9B}"/>
              </a:ext>
            </a:extLst>
          </xdr:cNvPr>
          <xdr:cNvCxnSpPr/>
        </xdr:nvCxnSpPr>
        <xdr:spPr>
          <a:xfrm>
            <a:off x="13277850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" name="Straight Arrow Connector 628">
            <a:extLst>
              <a:ext uri="{FF2B5EF4-FFF2-40B4-BE49-F238E27FC236}">
                <a16:creationId xmlns:a16="http://schemas.microsoft.com/office/drawing/2014/main" id="{5E7290AB-E98C-3548-90AB-EE9E7E1F568F}"/>
              </a:ext>
            </a:extLst>
          </xdr:cNvPr>
          <xdr:cNvCxnSpPr/>
        </xdr:nvCxnSpPr>
        <xdr:spPr>
          <a:xfrm>
            <a:off x="13439777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Arrow Connector 629">
            <a:extLst>
              <a:ext uri="{FF2B5EF4-FFF2-40B4-BE49-F238E27FC236}">
                <a16:creationId xmlns:a16="http://schemas.microsoft.com/office/drawing/2014/main" id="{732F73FF-1409-7E69-AA7C-18BCB946E8F2}"/>
              </a:ext>
            </a:extLst>
          </xdr:cNvPr>
          <xdr:cNvCxnSpPr/>
        </xdr:nvCxnSpPr>
        <xdr:spPr>
          <a:xfrm>
            <a:off x="136017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B2BB6DA0-D9D3-E64C-FCC1-5F6D9CF47FD1}"/>
              </a:ext>
            </a:extLst>
          </xdr:cNvPr>
          <xdr:cNvCxnSpPr/>
        </xdr:nvCxnSpPr>
        <xdr:spPr>
          <a:xfrm>
            <a:off x="11906250" y="12344399"/>
            <a:ext cx="1690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C6D06805-A8DC-3A11-83CB-EE039B86A8BA}"/>
              </a:ext>
            </a:extLst>
          </xdr:cNvPr>
          <xdr:cNvCxnSpPr/>
        </xdr:nvCxnSpPr>
        <xdr:spPr>
          <a:xfrm flipH="1" flipV="1">
            <a:off x="12496800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Arrow Connector 632">
            <a:extLst>
              <a:ext uri="{FF2B5EF4-FFF2-40B4-BE49-F238E27FC236}">
                <a16:creationId xmlns:a16="http://schemas.microsoft.com/office/drawing/2014/main" id="{5F95F224-E6CD-2931-90AA-4EA79CE288FE}"/>
              </a:ext>
            </a:extLst>
          </xdr:cNvPr>
          <xdr:cNvCxnSpPr/>
        </xdr:nvCxnSpPr>
        <xdr:spPr>
          <a:xfrm flipV="1">
            <a:off x="11906243" y="1271111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Arrow Connector 633">
            <a:extLst>
              <a:ext uri="{FF2B5EF4-FFF2-40B4-BE49-F238E27FC236}">
                <a16:creationId xmlns:a16="http://schemas.microsoft.com/office/drawing/2014/main" id="{19DAFC79-5064-5417-9F69-FDC21DC8A545}"/>
              </a:ext>
            </a:extLst>
          </xdr:cNvPr>
          <xdr:cNvCxnSpPr/>
        </xdr:nvCxnSpPr>
        <xdr:spPr>
          <a:xfrm flipV="1">
            <a:off x="13601699" y="127206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Connector 634">
            <a:extLst>
              <a:ext uri="{FF2B5EF4-FFF2-40B4-BE49-F238E27FC236}">
                <a16:creationId xmlns:a16="http://schemas.microsoft.com/office/drawing/2014/main" id="{6993FCF3-7440-6E77-03BA-F8F960990EAD}"/>
              </a:ext>
            </a:extLst>
          </xdr:cNvPr>
          <xdr:cNvCxnSpPr/>
        </xdr:nvCxnSpPr>
        <xdr:spPr>
          <a:xfrm>
            <a:off x="11820525" y="12858749"/>
            <a:ext cx="185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Connector 635">
            <a:extLst>
              <a:ext uri="{FF2B5EF4-FFF2-40B4-BE49-F238E27FC236}">
                <a16:creationId xmlns:a16="http://schemas.microsoft.com/office/drawing/2014/main" id="{80E93F81-8015-B94E-60A2-6ACC3280B401}"/>
              </a:ext>
            </a:extLst>
          </xdr:cNvPr>
          <xdr:cNvCxnSpPr/>
        </xdr:nvCxnSpPr>
        <xdr:spPr>
          <a:xfrm flipH="1">
            <a:off x="11844330" y="12820649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500DD36E-1182-17DD-34DA-47E280AE9D90}"/>
              </a:ext>
            </a:extLst>
          </xdr:cNvPr>
          <xdr:cNvCxnSpPr/>
        </xdr:nvCxnSpPr>
        <xdr:spPr>
          <a:xfrm flipH="1">
            <a:off x="13544548" y="1281588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631</xdr:row>
      <xdr:rowOff>9523</xdr:rowOff>
    </xdr:from>
    <xdr:to>
      <xdr:col>26</xdr:col>
      <xdr:colOff>142875</xdr:colOff>
      <xdr:row>637</xdr:row>
      <xdr:rowOff>14289</xdr:rowOff>
    </xdr:to>
    <xdr:grpSp>
      <xdr:nvGrpSpPr>
        <xdr:cNvPr id="638" name="Group 637">
          <a:extLst>
            <a:ext uri="{FF2B5EF4-FFF2-40B4-BE49-F238E27FC236}">
              <a16:creationId xmlns:a16="http://schemas.microsoft.com/office/drawing/2014/main" id="{09D971AD-EC74-41CD-84F4-AB88E4D6D43B}"/>
            </a:ext>
          </a:extLst>
        </xdr:cNvPr>
        <xdr:cNvGrpSpPr/>
      </xdr:nvGrpSpPr>
      <xdr:grpSpPr>
        <a:xfrm>
          <a:off x="2024049" y="94649923"/>
          <a:ext cx="2328876" cy="862016"/>
          <a:chOff x="2024049" y="23974423"/>
          <a:chExt cx="2328876" cy="862016"/>
        </a:xfrm>
      </xdr:grpSpPr>
      <xdr:cxnSp macro="">
        <xdr:nvCxnSpPr>
          <xdr:cNvPr id="639" name="Straight Connector 638">
            <a:extLst>
              <a:ext uri="{FF2B5EF4-FFF2-40B4-BE49-F238E27FC236}">
                <a16:creationId xmlns:a16="http://schemas.microsoft.com/office/drawing/2014/main" id="{9AE8FA29-E422-7247-88F2-56088A178631}"/>
              </a:ext>
            </a:extLst>
          </xdr:cNvPr>
          <xdr:cNvCxnSpPr/>
        </xdr:nvCxnSpPr>
        <xdr:spPr>
          <a:xfrm>
            <a:off x="2100263" y="24393525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0" name="Isosceles Triangle 639">
            <a:extLst>
              <a:ext uri="{FF2B5EF4-FFF2-40B4-BE49-F238E27FC236}">
                <a16:creationId xmlns:a16="http://schemas.microsoft.com/office/drawing/2014/main" id="{EB7D8619-D782-9550-B5AF-4DAEC4D1513F}"/>
              </a:ext>
            </a:extLst>
          </xdr:cNvPr>
          <xdr:cNvSpPr/>
        </xdr:nvSpPr>
        <xdr:spPr>
          <a:xfrm>
            <a:off x="2024049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41" name="Straight Arrow Connector 640">
            <a:extLst>
              <a:ext uri="{FF2B5EF4-FFF2-40B4-BE49-F238E27FC236}">
                <a16:creationId xmlns:a16="http://schemas.microsoft.com/office/drawing/2014/main" id="{B96FB635-DE4E-54EA-1340-3AE25791F48B}"/>
              </a:ext>
            </a:extLst>
          </xdr:cNvPr>
          <xdr:cNvCxnSpPr/>
        </xdr:nvCxnSpPr>
        <xdr:spPr>
          <a:xfrm flipV="1">
            <a:off x="2105014" y="2454592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2" name="Isosceles Triangle 641">
            <a:extLst>
              <a:ext uri="{FF2B5EF4-FFF2-40B4-BE49-F238E27FC236}">
                <a16:creationId xmlns:a16="http://schemas.microsoft.com/office/drawing/2014/main" id="{1361EAB2-191D-FBB1-11E7-27DE63D50805}"/>
              </a:ext>
            </a:extLst>
          </xdr:cNvPr>
          <xdr:cNvSpPr/>
        </xdr:nvSpPr>
        <xdr:spPr>
          <a:xfrm>
            <a:off x="3971905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43" name="Straight Arrow Connector 642">
            <a:extLst>
              <a:ext uri="{FF2B5EF4-FFF2-40B4-BE49-F238E27FC236}">
                <a16:creationId xmlns:a16="http://schemas.microsoft.com/office/drawing/2014/main" id="{3B7B0CE8-D198-8AA9-8868-CEE6908A7161}"/>
              </a:ext>
            </a:extLst>
          </xdr:cNvPr>
          <xdr:cNvCxnSpPr/>
        </xdr:nvCxnSpPr>
        <xdr:spPr>
          <a:xfrm flipV="1">
            <a:off x="4052862" y="24526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Arrow Connector 643">
            <a:extLst>
              <a:ext uri="{FF2B5EF4-FFF2-40B4-BE49-F238E27FC236}">
                <a16:creationId xmlns:a16="http://schemas.microsoft.com/office/drawing/2014/main" id="{70A86CE3-C799-15F2-AA60-7AF18897D22D}"/>
              </a:ext>
            </a:extLst>
          </xdr:cNvPr>
          <xdr:cNvCxnSpPr/>
        </xdr:nvCxnSpPr>
        <xdr:spPr>
          <a:xfrm>
            <a:off x="4276709" y="241696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Straight Arrow Connector 644">
            <a:extLst>
              <a:ext uri="{FF2B5EF4-FFF2-40B4-BE49-F238E27FC236}">
                <a16:creationId xmlns:a16="http://schemas.microsoft.com/office/drawing/2014/main" id="{B2BB8642-F497-1E0A-998B-D1A392827AF9}"/>
              </a:ext>
            </a:extLst>
          </xdr:cNvPr>
          <xdr:cNvCxnSpPr/>
        </xdr:nvCxnSpPr>
        <xdr:spPr>
          <a:xfrm>
            <a:off x="2105014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Arrow Connector 645">
            <a:extLst>
              <a:ext uri="{FF2B5EF4-FFF2-40B4-BE49-F238E27FC236}">
                <a16:creationId xmlns:a16="http://schemas.microsoft.com/office/drawing/2014/main" id="{EF0DFD77-02DD-5C3F-BA59-C71191190641}"/>
              </a:ext>
            </a:extLst>
          </xdr:cNvPr>
          <xdr:cNvCxnSpPr/>
        </xdr:nvCxnSpPr>
        <xdr:spPr>
          <a:xfrm>
            <a:off x="22669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Arrow Connector 646">
            <a:extLst>
              <a:ext uri="{FF2B5EF4-FFF2-40B4-BE49-F238E27FC236}">
                <a16:creationId xmlns:a16="http://schemas.microsoft.com/office/drawing/2014/main" id="{387E24CB-ADF4-D1C9-F7C8-F1AFACC120D0}"/>
              </a:ext>
            </a:extLst>
          </xdr:cNvPr>
          <xdr:cNvCxnSpPr/>
        </xdr:nvCxnSpPr>
        <xdr:spPr>
          <a:xfrm>
            <a:off x="2428865" y="2415064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Arrow Connector 647">
            <a:extLst>
              <a:ext uri="{FF2B5EF4-FFF2-40B4-BE49-F238E27FC236}">
                <a16:creationId xmlns:a16="http://schemas.microsoft.com/office/drawing/2014/main" id="{59FFA9C2-1DD6-7AB1-3983-73279C673D79}"/>
              </a:ext>
            </a:extLst>
          </xdr:cNvPr>
          <xdr:cNvCxnSpPr/>
        </xdr:nvCxnSpPr>
        <xdr:spPr>
          <a:xfrm>
            <a:off x="2590790" y="2415540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Arrow Connector 648">
            <a:extLst>
              <a:ext uri="{FF2B5EF4-FFF2-40B4-BE49-F238E27FC236}">
                <a16:creationId xmlns:a16="http://schemas.microsoft.com/office/drawing/2014/main" id="{9308767A-0E22-332F-DBFE-684936A07684}"/>
              </a:ext>
            </a:extLst>
          </xdr:cNvPr>
          <xdr:cNvCxnSpPr/>
        </xdr:nvCxnSpPr>
        <xdr:spPr>
          <a:xfrm>
            <a:off x="2752715" y="241506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Arrow Connector 649">
            <a:extLst>
              <a:ext uri="{FF2B5EF4-FFF2-40B4-BE49-F238E27FC236}">
                <a16:creationId xmlns:a16="http://schemas.microsoft.com/office/drawing/2014/main" id="{3F9C9A6B-ADC4-3327-D2C0-8BDA214DDC42}"/>
              </a:ext>
            </a:extLst>
          </xdr:cNvPr>
          <xdr:cNvCxnSpPr/>
        </xdr:nvCxnSpPr>
        <xdr:spPr>
          <a:xfrm>
            <a:off x="2914640" y="2415540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Straight Arrow Connector 650">
            <a:extLst>
              <a:ext uri="{FF2B5EF4-FFF2-40B4-BE49-F238E27FC236}">
                <a16:creationId xmlns:a16="http://schemas.microsoft.com/office/drawing/2014/main" id="{FD57748C-B11C-D028-1EB0-DEF13D710FC1}"/>
              </a:ext>
            </a:extLst>
          </xdr:cNvPr>
          <xdr:cNvCxnSpPr/>
        </xdr:nvCxnSpPr>
        <xdr:spPr>
          <a:xfrm>
            <a:off x="3076564" y="241506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Arrow Connector 651">
            <a:extLst>
              <a:ext uri="{FF2B5EF4-FFF2-40B4-BE49-F238E27FC236}">
                <a16:creationId xmlns:a16="http://schemas.microsoft.com/office/drawing/2014/main" id="{6819F0D6-3FE0-E9E1-81AE-DA5AF17759C0}"/>
              </a:ext>
            </a:extLst>
          </xdr:cNvPr>
          <xdr:cNvCxnSpPr/>
        </xdr:nvCxnSpPr>
        <xdr:spPr>
          <a:xfrm>
            <a:off x="3238489" y="2415540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Straight Arrow Connector 652">
            <a:extLst>
              <a:ext uri="{FF2B5EF4-FFF2-40B4-BE49-F238E27FC236}">
                <a16:creationId xmlns:a16="http://schemas.microsoft.com/office/drawing/2014/main" id="{1D8EE470-1B51-FA03-5615-11D8C9A3D7EA}"/>
              </a:ext>
            </a:extLst>
          </xdr:cNvPr>
          <xdr:cNvCxnSpPr/>
        </xdr:nvCxnSpPr>
        <xdr:spPr>
          <a:xfrm>
            <a:off x="3400416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Straight Arrow Connector 653">
            <a:extLst>
              <a:ext uri="{FF2B5EF4-FFF2-40B4-BE49-F238E27FC236}">
                <a16:creationId xmlns:a16="http://schemas.microsoft.com/office/drawing/2014/main" id="{80D3BF84-1AB6-F43F-DEF7-59534D15BBB9}"/>
              </a:ext>
            </a:extLst>
          </xdr:cNvPr>
          <xdr:cNvCxnSpPr/>
        </xdr:nvCxnSpPr>
        <xdr:spPr>
          <a:xfrm>
            <a:off x="35623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Connector 654">
            <a:extLst>
              <a:ext uri="{FF2B5EF4-FFF2-40B4-BE49-F238E27FC236}">
                <a16:creationId xmlns:a16="http://schemas.microsoft.com/office/drawing/2014/main" id="{1A5048C3-9E35-C3BE-6865-B12E55DB74DC}"/>
              </a:ext>
            </a:extLst>
          </xdr:cNvPr>
          <xdr:cNvCxnSpPr/>
        </xdr:nvCxnSpPr>
        <xdr:spPr>
          <a:xfrm>
            <a:off x="2100263" y="24155405"/>
            <a:ext cx="21764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6" name="Straight Connector 655">
            <a:extLst>
              <a:ext uri="{FF2B5EF4-FFF2-40B4-BE49-F238E27FC236}">
                <a16:creationId xmlns:a16="http://schemas.microsoft.com/office/drawing/2014/main" id="{7203B950-4C0D-E1BF-4477-50F36DA00FE9}"/>
              </a:ext>
            </a:extLst>
          </xdr:cNvPr>
          <xdr:cNvCxnSpPr/>
        </xdr:nvCxnSpPr>
        <xdr:spPr>
          <a:xfrm flipH="1" flipV="1">
            <a:off x="2943214" y="2406491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" name="Straight Arrow Connector 656">
            <a:extLst>
              <a:ext uri="{FF2B5EF4-FFF2-40B4-BE49-F238E27FC236}">
                <a16:creationId xmlns:a16="http://schemas.microsoft.com/office/drawing/2014/main" id="{9C99AA20-CEE6-50BF-4B67-879BE37C12D3}"/>
              </a:ext>
            </a:extLst>
          </xdr:cNvPr>
          <xdr:cNvCxnSpPr/>
        </xdr:nvCxnSpPr>
        <xdr:spPr>
          <a:xfrm>
            <a:off x="3724264" y="241601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Straight Arrow Connector 657">
            <a:extLst>
              <a:ext uri="{FF2B5EF4-FFF2-40B4-BE49-F238E27FC236}">
                <a16:creationId xmlns:a16="http://schemas.microsoft.com/office/drawing/2014/main" id="{58F3F3A9-0726-E012-2883-073BF510D62A}"/>
              </a:ext>
            </a:extLst>
          </xdr:cNvPr>
          <xdr:cNvCxnSpPr/>
        </xdr:nvCxnSpPr>
        <xdr:spPr>
          <a:xfrm>
            <a:off x="3943342" y="2415540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Arrow Connector 658">
            <a:extLst>
              <a:ext uri="{FF2B5EF4-FFF2-40B4-BE49-F238E27FC236}">
                <a16:creationId xmlns:a16="http://schemas.microsoft.com/office/drawing/2014/main" id="{611A5DEF-0CAA-7A98-9C04-DAF049A4A0D4}"/>
              </a:ext>
            </a:extLst>
          </xdr:cNvPr>
          <xdr:cNvCxnSpPr/>
        </xdr:nvCxnSpPr>
        <xdr:spPr>
          <a:xfrm>
            <a:off x="4124318" y="241601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" name="Straight Arrow Connector 659">
            <a:extLst>
              <a:ext uri="{FF2B5EF4-FFF2-40B4-BE49-F238E27FC236}">
                <a16:creationId xmlns:a16="http://schemas.microsoft.com/office/drawing/2014/main" id="{C950A5D3-B8DE-A5E5-644C-F4E6C0EF52E6}"/>
              </a:ext>
            </a:extLst>
          </xdr:cNvPr>
          <xdr:cNvCxnSpPr/>
        </xdr:nvCxnSpPr>
        <xdr:spPr>
          <a:xfrm>
            <a:off x="4281482" y="2397442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84D27B40-2CC8-1CB3-4A70-C4E42E779680}"/>
              </a:ext>
            </a:extLst>
          </xdr:cNvPr>
          <xdr:cNvCxnSpPr/>
        </xdr:nvCxnSpPr>
        <xdr:spPr>
          <a:xfrm>
            <a:off x="2038350" y="24679276"/>
            <a:ext cx="2314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02BB1C57-DB5F-1AB2-99F7-D51D28A92B7A}"/>
              </a:ext>
            </a:extLst>
          </xdr:cNvPr>
          <xdr:cNvCxnSpPr/>
        </xdr:nvCxnSpPr>
        <xdr:spPr>
          <a:xfrm flipH="1">
            <a:off x="2047861" y="2464117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30941571-53A8-DB77-1F16-204FE9BFDA26}"/>
              </a:ext>
            </a:extLst>
          </xdr:cNvPr>
          <xdr:cNvCxnSpPr/>
        </xdr:nvCxnSpPr>
        <xdr:spPr>
          <a:xfrm flipH="1">
            <a:off x="3995732" y="2463641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CDE32F9D-B6CB-1C07-9660-75C3533D12D1}"/>
              </a:ext>
            </a:extLst>
          </xdr:cNvPr>
          <xdr:cNvCxnSpPr/>
        </xdr:nvCxnSpPr>
        <xdr:spPr>
          <a:xfrm>
            <a:off x="4276720" y="2444115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A11D7962-8067-4913-8A72-E210624F28F8}"/>
              </a:ext>
            </a:extLst>
          </xdr:cNvPr>
          <xdr:cNvCxnSpPr/>
        </xdr:nvCxnSpPr>
        <xdr:spPr>
          <a:xfrm flipH="1">
            <a:off x="4233857" y="246364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0</xdr:colOff>
      <xdr:row>629</xdr:row>
      <xdr:rowOff>38100</xdr:rowOff>
    </xdr:from>
    <xdr:to>
      <xdr:col>59</xdr:col>
      <xdr:colOff>0</xdr:colOff>
      <xdr:row>643</xdr:row>
      <xdr:rowOff>57150</xdr:rowOff>
    </xdr:to>
    <xdr:cxnSp macro="">
      <xdr:nvCxnSpPr>
        <xdr:cNvPr id="683" name="Straight Connector 682">
          <a:extLst>
            <a:ext uri="{FF2B5EF4-FFF2-40B4-BE49-F238E27FC236}">
              <a16:creationId xmlns:a16="http://schemas.microsoft.com/office/drawing/2014/main" id="{25CEDDD7-80C6-46AA-849D-0C5B981F4FC7}"/>
            </a:ext>
          </a:extLst>
        </xdr:cNvPr>
        <xdr:cNvCxnSpPr/>
      </xdr:nvCxnSpPr>
      <xdr:spPr>
        <a:xfrm>
          <a:off x="9553575" y="94392750"/>
          <a:ext cx="0" cy="20193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622</xdr:row>
      <xdr:rowOff>9525</xdr:rowOff>
    </xdr:from>
    <xdr:to>
      <xdr:col>13</xdr:col>
      <xdr:colOff>0</xdr:colOff>
      <xdr:row>631</xdr:row>
      <xdr:rowOff>47625</xdr:rowOff>
    </xdr:to>
    <xdr:cxnSp macro="">
      <xdr:nvCxnSpPr>
        <xdr:cNvPr id="684" name="Straight Connector 683">
          <a:extLst>
            <a:ext uri="{FF2B5EF4-FFF2-40B4-BE49-F238E27FC236}">
              <a16:creationId xmlns:a16="http://schemas.microsoft.com/office/drawing/2014/main" id="{3C381EB4-550E-4599-A25C-EFD9A88EE486}"/>
            </a:ext>
          </a:extLst>
        </xdr:cNvPr>
        <xdr:cNvCxnSpPr/>
      </xdr:nvCxnSpPr>
      <xdr:spPr>
        <a:xfrm>
          <a:off x="2105025" y="93364050"/>
          <a:ext cx="0" cy="1323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650</xdr:row>
      <xdr:rowOff>9525</xdr:rowOff>
    </xdr:from>
    <xdr:to>
      <xdr:col>13</xdr:col>
      <xdr:colOff>0</xdr:colOff>
      <xdr:row>653</xdr:row>
      <xdr:rowOff>0</xdr:rowOff>
    </xdr:to>
    <xdr:cxnSp macro="">
      <xdr:nvCxnSpPr>
        <xdr:cNvPr id="685" name="Straight Connector 684">
          <a:extLst>
            <a:ext uri="{FF2B5EF4-FFF2-40B4-BE49-F238E27FC236}">
              <a16:creationId xmlns:a16="http://schemas.microsoft.com/office/drawing/2014/main" id="{736AF2C9-0088-4CB7-8255-0ACBA9460BA1}"/>
            </a:ext>
          </a:extLst>
        </xdr:cNvPr>
        <xdr:cNvCxnSpPr/>
      </xdr:nvCxnSpPr>
      <xdr:spPr>
        <a:xfrm>
          <a:off x="2105025" y="97364550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636</xdr:row>
      <xdr:rowOff>114300</xdr:rowOff>
    </xdr:from>
    <xdr:to>
      <xdr:col>34</xdr:col>
      <xdr:colOff>85725</xdr:colOff>
      <xdr:row>643</xdr:row>
      <xdr:rowOff>104775</xdr:rowOff>
    </xdr:to>
    <xdr:cxnSp macro="">
      <xdr:nvCxnSpPr>
        <xdr:cNvPr id="687" name="Straight Connector 686">
          <a:extLst>
            <a:ext uri="{FF2B5EF4-FFF2-40B4-BE49-F238E27FC236}">
              <a16:creationId xmlns:a16="http://schemas.microsoft.com/office/drawing/2014/main" id="{E52A895F-57E8-4E69-B47F-F1EE9EA67A3A}"/>
            </a:ext>
          </a:extLst>
        </xdr:cNvPr>
        <xdr:cNvCxnSpPr/>
      </xdr:nvCxnSpPr>
      <xdr:spPr>
        <a:xfrm>
          <a:off x="5591175" y="95469075"/>
          <a:ext cx="0" cy="990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636</xdr:row>
      <xdr:rowOff>104775</xdr:rowOff>
    </xdr:from>
    <xdr:to>
      <xdr:col>26</xdr:col>
      <xdr:colOff>85725</xdr:colOff>
      <xdr:row>643</xdr:row>
      <xdr:rowOff>66675</xdr:rowOff>
    </xdr:to>
    <xdr:cxnSp macro="">
      <xdr:nvCxnSpPr>
        <xdr:cNvPr id="688" name="Straight Connector 687">
          <a:extLst>
            <a:ext uri="{FF2B5EF4-FFF2-40B4-BE49-F238E27FC236}">
              <a16:creationId xmlns:a16="http://schemas.microsoft.com/office/drawing/2014/main" id="{75C11254-C5FB-410B-A74F-4D94AEF1A4D4}"/>
            </a:ext>
          </a:extLst>
        </xdr:cNvPr>
        <xdr:cNvCxnSpPr/>
      </xdr:nvCxnSpPr>
      <xdr:spPr>
        <a:xfrm>
          <a:off x="4295775" y="95459550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85725</xdr:colOff>
      <xdr:row>636</xdr:row>
      <xdr:rowOff>104775</xdr:rowOff>
    </xdr:from>
    <xdr:to>
      <xdr:col>48</xdr:col>
      <xdr:colOff>85725</xdr:colOff>
      <xdr:row>643</xdr:row>
      <xdr:rowOff>114300</xdr:rowOff>
    </xdr:to>
    <xdr:cxnSp macro="">
      <xdr:nvCxnSpPr>
        <xdr:cNvPr id="689" name="Straight Connector 688">
          <a:extLst>
            <a:ext uri="{FF2B5EF4-FFF2-40B4-BE49-F238E27FC236}">
              <a16:creationId xmlns:a16="http://schemas.microsoft.com/office/drawing/2014/main" id="{57D1E492-3B6F-4F69-8625-73688FD188AE}"/>
            </a:ext>
          </a:extLst>
        </xdr:cNvPr>
        <xdr:cNvCxnSpPr/>
      </xdr:nvCxnSpPr>
      <xdr:spPr>
        <a:xfrm>
          <a:off x="7858125" y="95459550"/>
          <a:ext cx="0" cy="10096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641</xdr:row>
      <xdr:rowOff>0</xdr:rowOff>
    </xdr:from>
    <xdr:to>
      <xdr:col>59</xdr:col>
      <xdr:colOff>85725</xdr:colOff>
      <xdr:row>649</xdr:row>
      <xdr:rowOff>61914</xdr:rowOff>
    </xdr:to>
    <xdr:grpSp>
      <xdr:nvGrpSpPr>
        <xdr:cNvPr id="690" name="Group 689">
          <a:extLst>
            <a:ext uri="{FF2B5EF4-FFF2-40B4-BE49-F238E27FC236}">
              <a16:creationId xmlns:a16="http://schemas.microsoft.com/office/drawing/2014/main" id="{B9585A67-C756-49DA-8C59-2F7AFB38B609}"/>
            </a:ext>
          </a:extLst>
        </xdr:cNvPr>
        <xdr:cNvGrpSpPr/>
      </xdr:nvGrpSpPr>
      <xdr:grpSpPr>
        <a:xfrm>
          <a:off x="2028825" y="96069150"/>
          <a:ext cx="7610475" cy="1204914"/>
          <a:chOff x="2028825" y="25250775"/>
          <a:chExt cx="7610475" cy="1204914"/>
        </a:xfrm>
      </xdr:grpSpPr>
      <xdr:sp macro="" textlink="">
        <xdr:nvSpPr>
          <xdr:cNvPr id="691" name="Isosceles Triangle 690">
            <a:extLst>
              <a:ext uri="{FF2B5EF4-FFF2-40B4-BE49-F238E27FC236}">
                <a16:creationId xmlns:a16="http://schemas.microsoft.com/office/drawing/2014/main" id="{C02C6B8D-2F46-8342-DD08-C6CCCD4FF7AA}"/>
              </a:ext>
            </a:extLst>
          </xdr:cNvPr>
          <xdr:cNvSpPr/>
        </xdr:nvSpPr>
        <xdr:spPr>
          <a:xfrm>
            <a:off x="2028825" y="256968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6B3F596A-5138-C509-E685-31892AAADC1F}"/>
              </a:ext>
            </a:extLst>
          </xdr:cNvPr>
          <xdr:cNvCxnSpPr/>
        </xdr:nvCxnSpPr>
        <xdr:spPr>
          <a:xfrm>
            <a:off x="2105024" y="25679400"/>
            <a:ext cx="7448551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6" name="Isosceles Triangle 695">
            <a:extLst>
              <a:ext uri="{FF2B5EF4-FFF2-40B4-BE49-F238E27FC236}">
                <a16:creationId xmlns:a16="http://schemas.microsoft.com/office/drawing/2014/main" id="{92525D1C-A079-F4C2-AF85-6D0E726E53E1}"/>
              </a:ext>
            </a:extLst>
          </xdr:cNvPr>
          <xdr:cNvSpPr/>
        </xdr:nvSpPr>
        <xdr:spPr>
          <a:xfrm>
            <a:off x="9477375" y="256873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97" name="Oval 696">
            <a:extLst>
              <a:ext uri="{FF2B5EF4-FFF2-40B4-BE49-F238E27FC236}">
                <a16:creationId xmlns:a16="http://schemas.microsoft.com/office/drawing/2014/main" id="{843C5CB3-102E-4FC0-F5F0-8682FEFE3758}"/>
              </a:ext>
            </a:extLst>
          </xdr:cNvPr>
          <xdr:cNvSpPr/>
        </xdr:nvSpPr>
        <xdr:spPr>
          <a:xfrm>
            <a:off x="4267200" y="256413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98" name="Oval 697">
            <a:extLst>
              <a:ext uri="{FF2B5EF4-FFF2-40B4-BE49-F238E27FC236}">
                <a16:creationId xmlns:a16="http://schemas.microsoft.com/office/drawing/2014/main" id="{33D318B9-A1FE-562F-4ECD-CC10537F2609}"/>
              </a:ext>
            </a:extLst>
          </xdr:cNvPr>
          <xdr:cNvSpPr/>
        </xdr:nvSpPr>
        <xdr:spPr>
          <a:xfrm>
            <a:off x="5562600" y="256413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99" name="Oval 698">
            <a:extLst>
              <a:ext uri="{FF2B5EF4-FFF2-40B4-BE49-F238E27FC236}">
                <a16:creationId xmlns:a16="http://schemas.microsoft.com/office/drawing/2014/main" id="{0AD67A38-8A4B-A805-B963-EAEB0D73F84E}"/>
              </a:ext>
            </a:extLst>
          </xdr:cNvPr>
          <xdr:cNvSpPr/>
        </xdr:nvSpPr>
        <xdr:spPr>
          <a:xfrm>
            <a:off x="7829550" y="256508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0" name="Freeform: Shape 699">
            <a:extLst>
              <a:ext uri="{FF2B5EF4-FFF2-40B4-BE49-F238E27FC236}">
                <a16:creationId xmlns:a16="http://schemas.microsoft.com/office/drawing/2014/main" id="{3630E2E3-1D18-14EF-9844-BDBFE562BA9D}"/>
              </a:ext>
            </a:extLst>
          </xdr:cNvPr>
          <xdr:cNvSpPr/>
        </xdr:nvSpPr>
        <xdr:spPr>
          <a:xfrm>
            <a:off x="2109788" y="25250775"/>
            <a:ext cx="7448550" cy="862013"/>
          </a:xfrm>
          <a:custGeom>
            <a:avLst/>
            <a:gdLst>
              <a:gd name="connsiteX0" fmla="*/ 0 w 7448550"/>
              <a:gd name="connsiteY0" fmla="*/ 428625 h 862013"/>
              <a:gd name="connsiteX1" fmla="*/ 0 w 7448550"/>
              <a:gd name="connsiteY1" fmla="*/ 0 h 862013"/>
              <a:gd name="connsiteX2" fmla="*/ 1943100 w 7448550"/>
              <a:gd name="connsiteY2" fmla="*/ 857250 h 862013"/>
              <a:gd name="connsiteX3" fmla="*/ 1943100 w 7448550"/>
              <a:gd name="connsiteY3" fmla="*/ 0 h 862013"/>
              <a:gd name="connsiteX4" fmla="*/ 3719512 w 7448550"/>
              <a:gd name="connsiteY4" fmla="*/ 857250 h 862013"/>
              <a:gd name="connsiteX5" fmla="*/ 3719512 w 7448550"/>
              <a:gd name="connsiteY5" fmla="*/ 0 h 862013"/>
              <a:gd name="connsiteX6" fmla="*/ 5505450 w 7448550"/>
              <a:gd name="connsiteY6" fmla="*/ 862013 h 862013"/>
              <a:gd name="connsiteX7" fmla="*/ 5505450 w 7448550"/>
              <a:gd name="connsiteY7" fmla="*/ 4763 h 862013"/>
              <a:gd name="connsiteX8" fmla="*/ 7448550 w 7448550"/>
              <a:gd name="connsiteY8" fmla="*/ 857250 h 862013"/>
              <a:gd name="connsiteX9" fmla="*/ 7448550 w 7448550"/>
              <a:gd name="connsiteY9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7448550" h="862013">
                <a:moveTo>
                  <a:pt x="0" y="428625"/>
                </a:moveTo>
                <a:lnTo>
                  <a:pt x="0" y="0"/>
                </a:lnTo>
                <a:lnTo>
                  <a:pt x="1943100" y="857250"/>
                </a:lnTo>
                <a:lnTo>
                  <a:pt x="1943100" y="0"/>
                </a:lnTo>
                <a:lnTo>
                  <a:pt x="3719512" y="857250"/>
                </a:lnTo>
                <a:lnTo>
                  <a:pt x="3719512" y="0"/>
                </a:lnTo>
                <a:lnTo>
                  <a:pt x="5505450" y="862013"/>
                </a:lnTo>
                <a:lnTo>
                  <a:pt x="5505450" y="4763"/>
                </a:lnTo>
                <a:lnTo>
                  <a:pt x="7448550" y="857250"/>
                </a:lnTo>
                <a:lnTo>
                  <a:pt x="744855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01" name="Straight Connector 700">
            <a:extLst>
              <a:ext uri="{FF2B5EF4-FFF2-40B4-BE49-F238E27FC236}">
                <a16:creationId xmlns:a16="http://schemas.microsoft.com/office/drawing/2014/main" id="{18703829-387B-EBD9-F998-9D0589CC7A18}"/>
              </a:ext>
            </a:extLst>
          </xdr:cNvPr>
          <xdr:cNvCxnSpPr/>
        </xdr:nvCxnSpPr>
        <xdr:spPr>
          <a:xfrm>
            <a:off x="2105025" y="258889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Straight Connector 701">
            <a:extLst>
              <a:ext uri="{FF2B5EF4-FFF2-40B4-BE49-F238E27FC236}">
                <a16:creationId xmlns:a16="http://schemas.microsoft.com/office/drawing/2014/main" id="{BA718D1C-AD65-4AB8-999C-86043BE753F2}"/>
              </a:ext>
            </a:extLst>
          </xdr:cNvPr>
          <xdr:cNvCxnSpPr/>
        </xdr:nvCxnSpPr>
        <xdr:spPr>
          <a:xfrm>
            <a:off x="2038350" y="26393776"/>
            <a:ext cx="7581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" name="Straight Connector 702">
            <a:extLst>
              <a:ext uri="{FF2B5EF4-FFF2-40B4-BE49-F238E27FC236}">
                <a16:creationId xmlns:a16="http://schemas.microsoft.com/office/drawing/2014/main" id="{E1BBA4E4-BBAF-0BF4-2A68-646D1FA1F22D}"/>
              </a:ext>
            </a:extLst>
          </xdr:cNvPr>
          <xdr:cNvCxnSpPr/>
        </xdr:nvCxnSpPr>
        <xdr:spPr>
          <a:xfrm flipH="1">
            <a:off x="2057400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Connector 703">
            <a:extLst>
              <a:ext uri="{FF2B5EF4-FFF2-40B4-BE49-F238E27FC236}">
                <a16:creationId xmlns:a16="http://schemas.microsoft.com/office/drawing/2014/main" id="{A676A3EB-704B-F331-E263-5D5529A54F90}"/>
              </a:ext>
            </a:extLst>
          </xdr:cNvPr>
          <xdr:cNvCxnSpPr/>
        </xdr:nvCxnSpPr>
        <xdr:spPr>
          <a:xfrm>
            <a:off x="3076575" y="258889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Straight Connector 704">
            <a:extLst>
              <a:ext uri="{FF2B5EF4-FFF2-40B4-BE49-F238E27FC236}">
                <a16:creationId xmlns:a16="http://schemas.microsoft.com/office/drawing/2014/main" id="{E4BA6CFA-6AF1-A73D-D7D8-A14B6CBB6BA0}"/>
              </a:ext>
            </a:extLst>
          </xdr:cNvPr>
          <xdr:cNvCxnSpPr/>
        </xdr:nvCxnSpPr>
        <xdr:spPr>
          <a:xfrm flipH="1">
            <a:off x="3028950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" name="Straight Connector 705">
            <a:extLst>
              <a:ext uri="{FF2B5EF4-FFF2-40B4-BE49-F238E27FC236}">
                <a16:creationId xmlns:a16="http://schemas.microsoft.com/office/drawing/2014/main" id="{01AEE408-6C28-1208-A470-8275CBAD7E08}"/>
              </a:ext>
            </a:extLst>
          </xdr:cNvPr>
          <xdr:cNvCxnSpPr/>
        </xdr:nvCxnSpPr>
        <xdr:spPr>
          <a:xfrm>
            <a:off x="4048125" y="262556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" name="Straight Connector 706">
            <a:extLst>
              <a:ext uri="{FF2B5EF4-FFF2-40B4-BE49-F238E27FC236}">
                <a16:creationId xmlns:a16="http://schemas.microsoft.com/office/drawing/2014/main" id="{462212CE-64E8-E5EA-9BBD-5C60386BB6BD}"/>
              </a:ext>
            </a:extLst>
          </xdr:cNvPr>
          <xdr:cNvCxnSpPr/>
        </xdr:nvCxnSpPr>
        <xdr:spPr>
          <a:xfrm flipH="1">
            <a:off x="4000500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Connector 707">
            <a:extLst>
              <a:ext uri="{FF2B5EF4-FFF2-40B4-BE49-F238E27FC236}">
                <a16:creationId xmlns:a16="http://schemas.microsoft.com/office/drawing/2014/main" id="{7914ED62-954B-BD0B-4747-D8EF93866305}"/>
              </a:ext>
            </a:extLst>
          </xdr:cNvPr>
          <xdr:cNvCxnSpPr/>
        </xdr:nvCxnSpPr>
        <xdr:spPr>
          <a:xfrm>
            <a:off x="4938712" y="258889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Connector 708">
            <a:extLst>
              <a:ext uri="{FF2B5EF4-FFF2-40B4-BE49-F238E27FC236}">
                <a16:creationId xmlns:a16="http://schemas.microsoft.com/office/drawing/2014/main" id="{F21A691C-F28A-059F-AEC9-8CF3985A3F10}"/>
              </a:ext>
            </a:extLst>
          </xdr:cNvPr>
          <xdr:cNvCxnSpPr/>
        </xdr:nvCxnSpPr>
        <xdr:spPr>
          <a:xfrm flipH="1">
            <a:off x="4891087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Connector 709">
            <a:extLst>
              <a:ext uri="{FF2B5EF4-FFF2-40B4-BE49-F238E27FC236}">
                <a16:creationId xmlns:a16="http://schemas.microsoft.com/office/drawing/2014/main" id="{FA2275BE-6150-7D93-B6F3-A5DAA5EE11BE}"/>
              </a:ext>
            </a:extLst>
          </xdr:cNvPr>
          <xdr:cNvCxnSpPr/>
        </xdr:nvCxnSpPr>
        <xdr:spPr>
          <a:xfrm>
            <a:off x="5829297" y="262556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Straight Connector 710">
            <a:extLst>
              <a:ext uri="{FF2B5EF4-FFF2-40B4-BE49-F238E27FC236}">
                <a16:creationId xmlns:a16="http://schemas.microsoft.com/office/drawing/2014/main" id="{6B2E2BA8-B35B-41E2-9778-857F67A13098}"/>
              </a:ext>
            </a:extLst>
          </xdr:cNvPr>
          <xdr:cNvCxnSpPr/>
        </xdr:nvCxnSpPr>
        <xdr:spPr>
          <a:xfrm flipH="1">
            <a:off x="5781672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Connector 711">
            <a:extLst>
              <a:ext uri="{FF2B5EF4-FFF2-40B4-BE49-F238E27FC236}">
                <a16:creationId xmlns:a16="http://schemas.microsoft.com/office/drawing/2014/main" id="{FBC6F1AC-983E-832F-E693-65A83B3BC7F6}"/>
              </a:ext>
            </a:extLst>
          </xdr:cNvPr>
          <xdr:cNvCxnSpPr/>
        </xdr:nvCxnSpPr>
        <xdr:spPr>
          <a:xfrm>
            <a:off x="6719888" y="258889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Straight Connector 712">
            <a:extLst>
              <a:ext uri="{FF2B5EF4-FFF2-40B4-BE49-F238E27FC236}">
                <a16:creationId xmlns:a16="http://schemas.microsoft.com/office/drawing/2014/main" id="{FAAC3381-847E-CE30-4781-BE3424E9040D}"/>
              </a:ext>
            </a:extLst>
          </xdr:cNvPr>
          <xdr:cNvCxnSpPr/>
        </xdr:nvCxnSpPr>
        <xdr:spPr>
          <a:xfrm flipH="1">
            <a:off x="6672263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" name="Straight Connector 713">
            <a:extLst>
              <a:ext uri="{FF2B5EF4-FFF2-40B4-BE49-F238E27FC236}">
                <a16:creationId xmlns:a16="http://schemas.microsoft.com/office/drawing/2014/main" id="{EE03E6BA-8DB4-76D7-1E5C-6DBCE9C60342}"/>
              </a:ext>
            </a:extLst>
          </xdr:cNvPr>
          <xdr:cNvCxnSpPr/>
        </xdr:nvCxnSpPr>
        <xdr:spPr>
          <a:xfrm>
            <a:off x="7610473" y="262556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Straight Connector 714">
            <a:extLst>
              <a:ext uri="{FF2B5EF4-FFF2-40B4-BE49-F238E27FC236}">
                <a16:creationId xmlns:a16="http://schemas.microsoft.com/office/drawing/2014/main" id="{4984CF81-BACC-0721-F433-DF3826645A8A}"/>
              </a:ext>
            </a:extLst>
          </xdr:cNvPr>
          <xdr:cNvCxnSpPr/>
        </xdr:nvCxnSpPr>
        <xdr:spPr>
          <a:xfrm flipH="1">
            <a:off x="7562848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" name="Straight Connector 715">
            <a:extLst>
              <a:ext uri="{FF2B5EF4-FFF2-40B4-BE49-F238E27FC236}">
                <a16:creationId xmlns:a16="http://schemas.microsoft.com/office/drawing/2014/main" id="{C32CC349-C3D9-7BDB-A052-4FBF8BD13EB8}"/>
              </a:ext>
            </a:extLst>
          </xdr:cNvPr>
          <xdr:cNvCxnSpPr/>
        </xdr:nvCxnSpPr>
        <xdr:spPr>
          <a:xfrm>
            <a:off x="8582025" y="25888951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" name="Straight Connector 716">
            <a:extLst>
              <a:ext uri="{FF2B5EF4-FFF2-40B4-BE49-F238E27FC236}">
                <a16:creationId xmlns:a16="http://schemas.microsoft.com/office/drawing/2014/main" id="{126B9FAD-AA67-5E7B-82ED-67EC643751E0}"/>
              </a:ext>
            </a:extLst>
          </xdr:cNvPr>
          <xdr:cNvCxnSpPr/>
        </xdr:nvCxnSpPr>
        <xdr:spPr>
          <a:xfrm flipH="1">
            <a:off x="8534400" y="2635091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" name="Straight Connector 717">
            <a:extLst>
              <a:ext uri="{FF2B5EF4-FFF2-40B4-BE49-F238E27FC236}">
                <a16:creationId xmlns:a16="http://schemas.microsoft.com/office/drawing/2014/main" id="{28658E5D-7F3E-B7D2-07A2-553309A73314}"/>
              </a:ext>
            </a:extLst>
          </xdr:cNvPr>
          <xdr:cNvCxnSpPr/>
        </xdr:nvCxnSpPr>
        <xdr:spPr>
          <a:xfrm>
            <a:off x="9553575" y="26255664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" name="Straight Connector 718">
            <a:extLst>
              <a:ext uri="{FF2B5EF4-FFF2-40B4-BE49-F238E27FC236}">
                <a16:creationId xmlns:a16="http://schemas.microsoft.com/office/drawing/2014/main" id="{323BEB25-4A1C-0065-F5D3-7E6FBD6A3AC3}"/>
              </a:ext>
            </a:extLst>
          </xdr:cNvPr>
          <xdr:cNvCxnSpPr/>
        </xdr:nvCxnSpPr>
        <xdr:spPr>
          <a:xfrm flipH="1">
            <a:off x="9505950" y="2635091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" name="Straight Connector 719">
            <a:extLst>
              <a:ext uri="{FF2B5EF4-FFF2-40B4-BE49-F238E27FC236}">
                <a16:creationId xmlns:a16="http://schemas.microsoft.com/office/drawing/2014/main" id="{89F22EC2-E842-657E-2F4D-820CAF066275}"/>
              </a:ext>
            </a:extLst>
          </xdr:cNvPr>
          <xdr:cNvCxnSpPr/>
        </xdr:nvCxnSpPr>
        <xdr:spPr>
          <a:xfrm>
            <a:off x="4295775" y="2538412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Straight Connector 720">
            <a:extLst>
              <a:ext uri="{FF2B5EF4-FFF2-40B4-BE49-F238E27FC236}">
                <a16:creationId xmlns:a16="http://schemas.microsoft.com/office/drawing/2014/main" id="{BA91EADF-89E1-D206-CF27-699C76D99343}"/>
              </a:ext>
            </a:extLst>
          </xdr:cNvPr>
          <xdr:cNvCxnSpPr/>
        </xdr:nvCxnSpPr>
        <xdr:spPr>
          <a:xfrm flipH="1">
            <a:off x="7867650" y="2538888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" name="Straight Connector 721">
            <a:extLst>
              <a:ext uri="{FF2B5EF4-FFF2-40B4-BE49-F238E27FC236}">
                <a16:creationId xmlns:a16="http://schemas.microsoft.com/office/drawing/2014/main" id="{67F454A6-2D95-43DA-5D50-1E7B65779CA2}"/>
              </a:ext>
            </a:extLst>
          </xdr:cNvPr>
          <xdr:cNvCxnSpPr/>
        </xdr:nvCxnSpPr>
        <xdr:spPr>
          <a:xfrm>
            <a:off x="5591175" y="2572702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" name="Straight Connector 722">
            <a:extLst>
              <a:ext uri="{FF2B5EF4-FFF2-40B4-BE49-F238E27FC236}">
                <a16:creationId xmlns:a16="http://schemas.microsoft.com/office/drawing/2014/main" id="{84A0C827-3477-7737-5EA3-EB83C2EBEA25}"/>
              </a:ext>
            </a:extLst>
          </xdr:cNvPr>
          <xdr:cNvCxnSpPr/>
        </xdr:nvCxnSpPr>
        <xdr:spPr>
          <a:xfrm>
            <a:off x="7858125" y="2536507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" name="Straight Connector 723">
            <a:extLst>
              <a:ext uri="{FF2B5EF4-FFF2-40B4-BE49-F238E27FC236}">
                <a16:creationId xmlns:a16="http://schemas.microsoft.com/office/drawing/2014/main" id="{8A8C4298-D779-EA56-AB77-5D3B7487FF47}"/>
              </a:ext>
            </a:extLst>
          </xdr:cNvPr>
          <xdr:cNvCxnSpPr/>
        </xdr:nvCxnSpPr>
        <xdr:spPr>
          <a:xfrm flipH="1">
            <a:off x="5438775" y="2586513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" name="Straight Connector 724">
            <a:extLst>
              <a:ext uri="{FF2B5EF4-FFF2-40B4-BE49-F238E27FC236}">
                <a16:creationId xmlns:a16="http://schemas.microsoft.com/office/drawing/2014/main" id="{C205741E-227F-6750-F22D-ADE57FCEE984}"/>
              </a:ext>
            </a:extLst>
          </xdr:cNvPr>
          <xdr:cNvCxnSpPr/>
        </xdr:nvCxnSpPr>
        <xdr:spPr>
          <a:xfrm flipH="1">
            <a:off x="4295775" y="2538888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3" name="Isosceles Triangle 692">
            <a:extLst>
              <a:ext uri="{FF2B5EF4-FFF2-40B4-BE49-F238E27FC236}">
                <a16:creationId xmlns:a16="http://schemas.microsoft.com/office/drawing/2014/main" id="{17374975-CC6D-7C4F-EAC5-DE65D7E8C588}"/>
              </a:ext>
            </a:extLst>
          </xdr:cNvPr>
          <xdr:cNvSpPr/>
        </xdr:nvSpPr>
        <xdr:spPr>
          <a:xfrm>
            <a:off x="7543800" y="256873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94" name="Isosceles Triangle 693">
            <a:extLst>
              <a:ext uri="{FF2B5EF4-FFF2-40B4-BE49-F238E27FC236}">
                <a16:creationId xmlns:a16="http://schemas.microsoft.com/office/drawing/2014/main" id="{6166EFC5-6881-0E5D-C70F-288DABFFC0CA}"/>
              </a:ext>
            </a:extLst>
          </xdr:cNvPr>
          <xdr:cNvSpPr/>
        </xdr:nvSpPr>
        <xdr:spPr>
          <a:xfrm>
            <a:off x="5762625" y="256873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95" name="Isosceles Triangle 694">
            <a:extLst>
              <a:ext uri="{FF2B5EF4-FFF2-40B4-BE49-F238E27FC236}">
                <a16:creationId xmlns:a16="http://schemas.microsoft.com/office/drawing/2014/main" id="{DEEACDDC-CA86-3775-84FF-542C60C9FB46}"/>
              </a:ext>
            </a:extLst>
          </xdr:cNvPr>
          <xdr:cNvSpPr/>
        </xdr:nvSpPr>
        <xdr:spPr>
          <a:xfrm>
            <a:off x="3971925" y="256873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662</xdr:row>
      <xdr:rowOff>9523</xdr:rowOff>
    </xdr:from>
    <xdr:to>
      <xdr:col>50</xdr:col>
      <xdr:colOff>38100</xdr:colOff>
      <xdr:row>705</xdr:row>
      <xdr:rowOff>80963</xdr:rowOff>
    </xdr:to>
    <xdr:grpSp>
      <xdr:nvGrpSpPr>
        <xdr:cNvPr id="2892" name="Group 2891">
          <a:extLst>
            <a:ext uri="{FF2B5EF4-FFF2-40B4-BE49-F238E27FC236}">
              <a16:creationId xmlns:a16="http://schemas.microsoft.com/office/drawing/2014/main" id="{A5AC083C-EDA0-7FCB-23F2-EC580A0B8078}"/>
            </a:ext>
          </a:extLst>
        </xdr:cNvPr>
        <xdr:cNvGrpSpPr/>
      </xdr:nvGrpSpPr>
      <xdr:grpSpPr>
        <a:xfrm>
          <a:off x="411700" y="99707698"/>
          <a:ext cx="7722650" cy="6215065"/>
          <a:chOff x="411700" y="71351773"/>
          <a:chExt cx="7722650" cy="6215065"/>
        </a:xfrm>
      </xdr:grpSpPr>
      <xdr:grpSp>
        <xdr:nvGrpSpPr>
          <xdr:cNvPr id="727" name="Group 726">
            <a:extLst>
              <a:ext uri="{FF2B5EF4-FFF2-40B4-BE49-F238E27FC236}">
                <a16:creationId xmlns:a16="http://schemas.microsoft.com/office/drawing/2014/main" id="{DE5B69C5-2B55-A654-E7C1-5A55D8A4B614}"/>
              </a:ext>
            </a:extLst>
          </xdr:cNvPr>
          <xdr:cNvGrpSpPr/>
        </xdr:nvGrpSpPr>
        <xdr:grpSpPr>
          <a:xfrm>
            <a:off x="411700" y="71466653"/>
            <a:ext cx="1440860" cy="5358430"/>
            <a:chOff x="2678650" y="4696403"/>
            <a:chExt cx="1440860" cy="5358430"/>
          </a:xfrm>
        </xdr:grpSpPr>
        <xdr:sp macro="" textlink="">
          <xdr:nvSpPr>
            <xdr:cNvPr id="790" name="Isosceles Triangle 789">
              <a:extLst>
                <a:ext uri="{FF2B5EF4-FFF2-40B4-BE49-F238E27FC236}">
                  <a16:creationId xmlns:a16="http://schemas.microsoft.com/office/drawing/2014/main" id="{DBFA714A-761E-8385-7E17-E6B114CDF238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91" name="Straight Connector 790">
              <a:extLst>
                <a:ext uri="{FF2B5EF4-FFF2-40B4-BE49-F238E27FC236}">
                  <a16:creationId xmlns:a16="http://schemas.microsoft.com/office/drawing/2014/main" id="{B87340D4-F75F-4683-DEDA-5282D59FCE48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92" name="Straight Connector 791">
              <a:extLst>
                <a:ext uri="{FF2B5EF4-FFF2-40B4-BE49-F238E27FC236}">
                  <a16:creationId xmlns:a16="http://schemas.microsoft.com/office/drawing/2014/main" id="{B56DD741-D079-99CE-6E61-68C53C63F438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93" name="Straight Connector 792">
              <a:extLst>
                <a:ext uri="{FF2B5EF4-FFF2-40B4-BE49-F238E27FC236}">
                  <a16:creationId xmlns:a16="http://schemas.microsoft.com/office/drawing/2014/main" id="{C6FAACC7-FAE8-9EDF-186A-919A183E594D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94" name="Straight Connector 793">
              <a:extLst>
                <a:ext uri="{FF2B5EF4-FFF2-40B4-BE49-F238E27FC236}">
                  <a16:creationId xmlns:a16="http://schemas.microsoft.com/office/drawing/2014/main" id="{B512C036-FFE3-8F4B-5DC3-63FEF0940ECC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95" name="Straight Connector 794">
              <a:extLst>
                <a:ext uri="{FF2B5EF4-FFF2-40B4-BE49-F238E27FC236}">
                  <a16:creationId xmlns:a16="http://schemas.microsoft.com/office/drawing/2014/main" id="{869EDC38-885D-D341-6217-1304072981F8}"/>
                </a:ext>
              </a:extLst>
            </xdr:cNvPr>
            <xdr:cNvCxnSpPr>
              <a:endCxn id="790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96" name="Straight Connector 795">
              <a:extLst>
                <a:ext uri="{FF2B5EF4-FFF2-40B4-BE49-F238E27FC236}">
                  <a16:creationId xmlns:a16="http://schemas.microsoft.com/office/drawing/2014/main" id="{86356D1C-34D3-8E75-2595-350ABF307B08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97" name="Straight Connector 796">
              <a:extLst>
                <a:ext uri="{FF2B5EF4-FFF2-40B4-BE49-F238E27FC236}">
                  <a16:creationId xmlns:a16="http://schemas.microsoft.com/office/drawing/2014/main" id="{75D9BA28-2851-B55D-AC03-EB4941196719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98" name="Straight Connector 797">
              <a:extLst>
                <a:ext uri="{FF2B5EF4-FFF2-40B4-BE49-F238E27FC236}">
                  <a16:creationId xmlns:a16="http://schemas.microsoft.com/office/drawing/2014/main" id="{21BA0F29-FA42-E42C-EA59-E8EEAAFFC28F}"/>
                </a:ext>
              </a:extLst>
            </xdr:cNvPr>
            <xdr:cNvCxnSpPr>
              <a:endCxn id="790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99" name="Straight Connector 798">
              <a:extLst>
                <a:ext uri="{FF2B5EF4-FFF2-40B4-BE49-F238E27FC236}">
                  <a16:creationId xmlns:a16="http://schemas.microsoft.com/office/drawing/2014/main" id="{72902B39-2CCD-FD8B-9C99-D2C44D395330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800" name="Freeform: Shape 799">
              <a:extLst>
                <a:ext uri="{FF2B5EF4-FFF2-40B4-BE49-F238E27FC236}">
                  <a16:creationId xmlns:a16="http://schemas.microsoft.com/office/drawing/2014/main" id="{9D81C3D6-DA70-1D12-31A4-9EB665F582AB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01" name="Freeform: Shape 800">
              <a:extLst>
                <a:ext uri="{FF2B5EF4-FFF2-40B4-BE49-F238E27FC236}">
                  <a16:creationId xmlns:a16="http://schemas.microsoft.com/office/drawing/2014/main" id="{691AFF37-4483-88BF-8D50-6579B006FDF0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02" name="Freeform: Shape 801">
              <a:extLst>
                <a:ext uri="{FF2B5EF4-FFF2-40B4-BE49-F238E27FC236}">
                  <a16:creationId xmlns:a16="http://schemas.microsoft.com/office/drawing/2014/main" id="{DA557223-721D-9C63-E664-A149333C5217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03" name="Freeform: Shape 802">
              <a:extLst>
                <a:ext uri="{FF2B5EF4-FFF2-40B4-BE49-F238E27FC236}">
                  <a16:creationId xmlns:a16="http://schemas.microsoft.com/office/drawing/2014/main" id="{FA6E7A08-F109-905F-4D3A-B24FADB38FDC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04" name="Freeform: Shape 803">
              <a:extLst>
                <a:ext uri="{FF2B5EF4-FFF2-40B4-BE49-F238E27FC236}">
                  <a16:creationId xmlns:a16="http://schemas.microsoft.com/office/drawing/2014/main" id="{4FC39718-C80E-0126-255B-5DED134BF156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05" name="Freeform: Shape 804">
              <a:extLst>
                <a:ext uri="{FF2B5EF4-FFF2-40B4-BE49-F238E27FC236}">
                  <a16:creationId xmlns:a16="http://schemas.microsoft.com/office/drawing/2014/main" id="{30F36192-1DEA-DCED-E1A2-ED713094A9E2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06" name="Freeform: Shape 805">
              <a:extLst>
                <a:ext uri="{FF2B5EF4-FFF2-40B4-BE49-F238E27FC236}">
                  <a16:creationId xmlns:a16="http://schemas.microsoft.com/office/drawing/2014/main" id="{F23419D9-AE4C-A4D7-5102-842945884B99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07" name="Freeform: Shape 806">
              <a:extLst>
                <a:ext uri="{FF2B5EF4-FFF2-40B4-BE49-F238E27FC236}">
                  <a16:creationId xmlns:a16="http://schemas.microsoft.com/office/drawing/2014/main" id="{8023AF54-33B5-7A52-E2E7-9B3F6B7E4820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728" name="Rectangle 727">
            <a:extLst>
              <a:ext uri="{FF2B5EF4-FFF2-40B4-BE49-F238E27FC236}">
                <a16:creationId xmlns:a16="http://schemas.microsoft.com/office/drawing/2014/main" id="{4DAB181F-5A30-AC27-FAE5-773D6AD051F8}"/>
              </a:ext>
            </a:extLst>
          </xdr:cNvPr>
          <xdr:cNvSpPr/>
        </xdr:nvSpPr>
        <xdr:spPr>
          <a:xfrm rot="16200000">
            <a:off x="2177531" y="71157578"/>
            <a:ext cx="5553078" cy="594146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29" name="Rectangle 728">
            <a:extLst>
              <a:ext uri="{FF2B5EF4-FFF2-40B4-BE49-F238E27FC236}">
                <a16:creationId xmlns:a16="http://schemas.microsoft.com/office/drawing/2014/main" id="{31A42289-2437-D496-47A8-4E86F9EE7E29}"/>
              </a:ext>
            </a:extLst>
          </xdr:cNvPr>
          <xdr:cNvSpPr/>
        </xdr:nvSpPr>
        <xdr:spPr>
          <a:xfrm rot="16200000">
            <a:off x="2431335" y="71459006"/>
            <a:ext cx="5000625" cy="53386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30" name="Straight Connector 729">
            <a:extLst>
              <a:ext uri="{FF2B5EF4-FFF2-40B4-BE49-F238E27FC236}">
                <a16:creationId xmlns:a16="http://schemas.microsoft.com/office/drawing/2014/main" id="{42B66940-5553-12B2-770E-5674C4DFBEC3}"/>
              </a:ext>
            </a:extLst>
          </xdr:cNvPr>
          <xdr:cNvCxnSpPr/>
        </xdr:nvCxnSpPr>
        <xdr:spPr>
          <a:xfrm>
            <a:off x="2262344" y="75770890"/>
            <a:ext cx="53195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1" name="Straight Connector 730">
            <a:extLst>
              <a:ext uri="{FF2B5EF4-FFF2-40B4-BE49-F238E27FC236}">
                <a16:creationId xmlns:a16="http://schemas.microsoft.com/office/drawing/2014/main" id="{A33ABC75-9759-2C79-15BF-55F0F64813B7}"/>
              </a:ext>
            </a:extLst>
          </xdr:cNvPr>
          <xdr:cNvCxnSpPr/>
        </xdr:nvCxnSpPr>
        <xdr:spPr>
          <a:xfrm>
            <a:off x="2262344" y="74910161"/>
            <a:ext cx="53195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2" name="Straight Connector 731">
            <a:extLst>
              <a:ext uri="{FF2B5EF4-FFF2-40B4-BE49-F238E27FC236}">
                <a16:creationId xmlns:a16="http://schemas.microsoft.com/office/drawing/2014/main" id="{C4D804B6-DC97-0ECC-3D0D-1A9854FD1201}"/>
              </a:ext>
            </a:extLst>
          </xdr:cNvPr>
          <xdr:cNvCxnSpPr/>
        </xdr:nvCxnSpPr>
        <xdr:spPr>
          <a:xfrm>
            <a:off x="2266843" y="74184270"/>
            <a:ext cx="53341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3" name="Straight Connector 732">
            <a:extLst>
              <a:ext uri="{FF2B5EF4-FFF2-40B4-BE49-F238E27FC236}">
                <a16:creationId xmlns:a16="http://schemas.microsoft.com/office/drawing/2014/main" id="{E06C7DB6-7B04-D3E3-E9F7-CA119E93BA52}"/>
              </a:ext>
            </a:extLst>
          </xdr:cNvPr>
          <xdr:cNvCxnSpPr/>
        </xdr:nvCxnSpPr>
        <xdr:spPr>
          <a:xfrm>
            <a:off x="2266844" y="73340508"/>
            <a:ext cx="53341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4" name="Straight Connector 733">
            <a:extLst>
              <a:ext uri="{FF2B5EF4-FFF2-40B4-BE49-F238E27FC236}">
                <a16:creationId xmlns:a16="http://schemas.microsoft.com/office/drawing/2014/main" id="{4F751CE1-6713-517B-B721-BC5AFC2F3335}"/>
              </a:ext>
            </a:extLst>
          </xdr:cNvPr>
          <xdr:cNvCxnSpPr/>
        </xdr:nvCxnSpPr>
        <xdr:spPr>
          <a:xfrm>
            <a:off x="2262343" y="72489305"/>
            <a:ext cx="531003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5" name="Straight Connector 734">
            <a:extLst>
              <a:ext uri="{FF2B5EF4-FFF2-40B4-BE49-F238E27FC236}">
                <a16:creationId xmlns:a16="http://schemas.microsoft.com/office/drawing/2014/main" id="{A6E168D0-BE7A-AC75-2F71-5AA5C04CD62C}"/>
              </a:ext>
            </a:extLst>
          </xdr:cNvPr>
          <xdr:cNvCxnSpPr/>
        </xdr:nvCxnSpPr>
        <xdr:spPr>
          <a:xfrm flipV="1">
            <a:off x="4052084" y="7162800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6" name="Straight Connector 735">
            <a:extLst>
              <a:ext uri="{FF2B5EF4-FFF2-40B4-BE49-F238E27FC236}">
                <a16:creationId xmlns:a16="http://schemas.microsoft.com/office/drawing/2014/main" id="{76A4DF8E-6D18-F88E-6808-6ACDE31D3205}"/>
              </a:ext>
            </a:extLst>
          </xdr:cNvPr>
          <xdr:cNvCxnSpPr/>
        </xdr:nvCxnSpPr>
        <xdr:spPr>
          <a:xfrm flipV="1">
            <a:off x="5826751" y="7162800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7" name="Straight Connector 736">
            <a:extLst>
              <a:ext uri="{FF2B5EF4-FFF2-40B4-BE49-F238E27FC236}">
                <a16:creationId xmlns:a16="http://schemas.microsoft.com/office/drawing/2014/main" id="{F8C33065-5353-FF5C-436D-7BD7545C1763}"/>
              </a:ext>
            </a:extLst>
          </xdr:cNvPr>
          <xdr:cNvCxnSpPr/>
        </xdr:nvCxnSpPr>
        <xdr:spPr>
          <a:xfrm flipV="1">
            <a:off x="2271713" y="7577137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8" name="Straight Connector 737">
            <a:extLst>
              <a:ext uri="{FF2B5EF4-FFF2-40B4-BE49-F238E27FC236}">
                <a16:creationId xmlns:a16="http://schemas.microsoft.com/office/drawing/2014/main" id="{84734373-BDCA-D0CA-7601-A03295DC556D}"/>
              </a:ext>
            </a:extLst>
          </xdr:cNvPr>
          <xdr:cNvCxnSpPr/>
        </xdr:nvCxnSpPr>
        <xdr:spPr>
          <a:xfrm>
            <a:off x="2281238" y="7577613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9" name="Straight Connector 738">
            <a:extLst>
              <a:ext uri="{FF2B5EF4-FFF2-40B4-BE49-F238E27FC236}">
                <a16:creationId xmlns:a16="http://schemas.microsoft.com/office/drawing/2014/main" id="{0FC967DF-2091-E496-9DD8-DE69D4724EE3}"/>
              </a:ext>
            </a:extLst>
          </xdr:cNvPr>
          <xdr:cNvCxnSpPr/>
        </xdr:nvCxnSpPr>
        <xdr:spPr>
          <a:xfrm flipV="1">
            <a:off x="2276475" y="7490936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0" name="Straight Connector 739">
            <a:extLst>
              <a:ext uri="{FF2B5EF4-FFF2-40B4-BE49-F238E27FC236}">
                <a16:creationId xmlns:a16="http://schemas.microsoft.com/office/drawing/2014/main" id="{9CD120B3-378F-6DD7-C62D-6C8D29CA92E9}"/>
              </a:ext>
            </a:extLst>
          </xdr:cNvPr>
          <xdr:cNvCxnSpPr/>
        </xdr:nvCxnSpPr>
        <xdr:spPr>
          <a:xfrm>
            <a:off x="2271713" y="7491888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1" name="Straight Connector 740">
            <a:extLst>
              <a:ext uri="{FF2B5EF4-FFF2-40B4-BE49-F238E27FC236}">
                <a16:creationId xmlns:a16="http://schemas.microsoft.com/office/drawing/2014/main" id="{87067193-9C01-6170-0386-08E7C5251068}"/>
              </a:ext>
            </a:extLst>
          </xdr:cNvPr>
          <xdr:cNvCxnSpPr/>
        </xdr:nvCxnSpPr>
        <xdr:spPr>
          <a:xfrm flipV="1">
            <a:off x="2271716" y="74171175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2" name="Straight Connector 741">
            <a:extLst>
              <a:ext uri="{FF2B5EF4-FFF2-40B4-BE49-F238E27FC236}">
                <a16:creationId xmlns:a16="http://schemas.microsoft.com/office/drawing/2014/main" id="{502CE821-EDED-FF7B-801C-3EBD92EEAC7E}"/>
              </a:ext>
            </a:extLst>
          </xdr:cNvPr>
          <xdr:cNvCxnSpPr/>
        </xdr:nvCxnSpPr>
        <xdr:spPr>
          <a:xfrm>
            <a:off x="2271716" y="7419022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3" name="Straight Connector 742">
            <a:extLst>
              <a:ext uri="{FF2B5EF4-FFF2-40B4-BE49-F238E27FC236}">
                <a16:creationId xmlns:a16="http://schemas.microsoft.com/office/drawing/2014/main" id="{321A124F-96F9-82C2-6AB9-DF82EBEC1D14}"/>
              </a:ext>
            </a:extLst>
          </xdr:cNvPr>
          <xdr:cNvCxnSpPr/>
        </xdr:nvCxnSpPr>
        <xdr:spPr>
          <a:xfrm flipV="1">
            <a:off x="2266950" y="7333773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4" name="Straight Connector 743">
            <a:extLst>
              <a:ext uri="{FF2B5EF4-FFF2-40B4-BE49-F238E27FC236}">
                <a16:creationId xmlns:a16="http://schemas.microsoft.com/office/drawing/2014/main" id="{A60C89E9-AE66-952E-3335-0D86163154E6}"/>
              </a:ext>
            </a:extLst>
          </xdr:cNvPr>
          <xdr:cNvCxnSpPr/>
        </xdr:nvCxnSpPr>
        <xdr:spPr>
          <a:xfrm>
            <a:off x="2271716" y="7334726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5" name="Straight Connector 744">
            <a:extLst>
              <a:ext uri="{FF2B5EF4-FFF2-40B4-BE49-F238E27FC236}">
                <a16:creationId xmlns:a16="http://schemas.microsoft.com/office/drawing/2014/main" id="{1B154134-5746-B481-5AB5-26881AC97E6F}"/>
              </a:ext>
            </a:extLst>
          </xdr:cNvPr>
          <xdr:cNvCxnSpPr/>
        </xdr:nvCxnSpPr>
        <xdr:spPr>
          <a:xfrm flipV="1">
            <a:off x="2276475" y="7249477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6" name="Straight Connector 745">
            <a:extLst>
              <a:ext uri="{FF2B5EF4-FFF2-40B4-BE49-F238E27FC236}">
                <a16:creationId xmlns:a16="http://schemas.microsoft.com/office/drawing/2014/main" id="{01D278D8-9B6C-051A-B941-5D2D6B4788C4}"/>
              </a:ext>
            </a:extLst>
          </xdr:cNvPr>
          <xdr:cNvCxnSpPr/>
        </xdr:nvCxnSpPr>
        <xdr:spPr>
          <a:xfrm>
            <a:off x="2276478" y="7249001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7" name="Straight Connector 746">
            <a:extLst>
              <a:ext uri="{FF2B5EF4-FFF2-40B4-BE49-F238E27FC236}">
                <a16:creationId xmlns:a16="http://schemas.microsoft.com/office/drawing/2014/main" id="{C24675C5-9455-783A-88B9-4A8E482A9FBE}"/>
              </a:ext>
            </a:extLst>
          </xdr:cNvPr>
          <xdr:cNvCxnSpPr/>
        </xdr:nvCxnSpPr>
        <xdr:spPr>
          <a:xfrm flipV="1">
            <a:off x="2266950" y="7162800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8" name="Straight Connector 747">
            <a:extLst>
              <a:ext uri="{FF2B5EF4-FFF2-40B4-BE49-F238E27FC236}">
                <a16:creationId xmlns:a16="http://schemas.microsoft.com/office/drawing/2014/main" id="{3AAFB1ED-26D8-E392-6B7D-BC44BB6B838C}"/>
              </a:ext>
            </a:extLst>
          </xdr:cNvPr>
          <xdr:cNvCxnSpPr/>
        </xdr:nvCxnSpPr>
        <xdr:spPr>
          <a:xfrm>
            <a:off x="2276475" y="7162800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9" name="Straight Connector 748">
            <a:extLst>
              <a:ext uri="{FF2B5EF4-FFF2-40B4-BE49-F238E27FC236}">
                <a16:creationId xmlns:a16="http://schemas.microsoft.com/office/drawing/2014/main" id="{567EE7F4-D757-3399-F9E7-BF84786B4B79}"/>
              </a:ext>
            </a:extLst>
          </xdr:cNvPr>
          <xdr:cNvCxnSpPr/>
        </xdr:nvCxnSpPr>
        <xdr:spPr>
          <a:xfrm>
            <a:off x="2276475" y="74094983"/>
            <a:ext cx="532447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0" name="Straight Connector 749">
            <a:extLst>
              <a:ext uri="{FF2B5EF4-FFF2-40B4-BE49-F238E27FC236}">
                <a16:creationId xmlns:a16="http://schemas.microsoft.com/office/drawing/2014/main" id="{0CC798DB-3188-159E-6207-76C5E1470CC5}"/>
              </a:ext>
            </a:extLst>
          </xdr:cNvPr>
          <xdr:cNvCxnSpPr/>
        </xdr:nvCxnSpPr>
        <xdr:spPr>
          <a:xfrm>
            <a:off x="2105025" y="7704772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Straight Connector 750">
            <a:extLst>
              <a:ext uri="{FF2B5EF4-FFF2-40B4-BE49-F238E27FC236}">
                <a16:creationId xmlns:a16="http://schemas.microsoft.com/office/drawing/2014/main" id="{074E7013-B4A2-9EFD-DF9A-6A1BA9EDF6F2}"/>
              </a:ext>
            </a:extLst>
          </xdr:cNvPr>
          <xdr:cNvCxnSpPr/>
        </xdr:nvCxnSpPr>
        <xdr:spPr>
          <a:xfrm>
            <a:off x="2019300" y="77200125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2" name="Oval 751">
            <a:extLst>
              <a:ext uri="{FF2B5EF4-FFF2-40B4-BE49-F238E27FC236}">
                <a16:creationId xmlns:a16="http://schemas.microsoft.com/office/drawing/2014/main" id="{DDE84D8A-B41B-1B09-6426-35FA3A3DDE23}"/>
              </a:ext>
            </a:extLst>
          </xdr:cNvPr>
          <xdr:cNvSpPr/>
        </xdr:nvSpPr>
        <xdr:spPr>
          <a:xfrm>
            <a:off x="4262437" y="72451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3" name="Oval 752">
            <a:extLst>
              <a:ext uri="{FF2B5EF4-FFF2-40B4-BE49-F238E27FC236}">
                <a16:creationId xmlns:a16="http://schemas.microsoft.com/office/drawing/2014/main" id="{589D7E4D-4C6E-156D-44A3-3462CC0F5686}"/>
              </a:ext>
            </a:extLst>
          </xdr:cNvPr>
          <xdr:cNvSpPr/>
        </xdr:nvSpPr>
        <xdr:spPr>
          <a:xfrm>
            <a:off x="4276724" y="733091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4" name="Oval 753">
            <a:extLst>
              <a:ext uri="{FF2B5EF4-FFF2-40B4-BE49-F238E27FC236}">
                <a16:creationId xmlns:a16="http://schemas.microsoft.com/office/drawing/2014/main" id="{F69779F6-BF90-25A7-B59F-F26B13698C1C}"/>
              </a:ext>
            </a:extLst>
          </xdr:cNvPr>
          <xdr:cNvSpPr/>
        </xdr:nvSpPr>
        <xdr:spPr>
          <a:xfrm>
            <a:off x="4267200" y="741473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5" name="Oval 754">
            <a:extLst>
              <a:ext uri="{FF2B5EF4-FFF2-40B4-BE49-F238E27FC236}">
                <a16:creationId xmlns:a16="http://schemas.microsoft.com/office/drawing/2014/main" id="{CDDEEA38-29E4-1569-EB2F-00AF099BA49A}"/>
              </a:ext>
            </a:extLst>
          </xdr:cNvPr>
          <xdr:cNvSpPr/>
        </xdr:nvSpPr>
        <xdr:spPr>
          <a:xfrm>
            <a:off x="4267200" y="740568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6" name="Oval 755">
            <a:extLst>
              <a:ext uri="{FF2B5EF4-FFF2-40B4-BE49-F238E27FC236}">
                <a16:creationId xmlns:a16="http://schemas.microsoft.com/office/drawing/2014/main" id="{43C053CA-C790-5C1F-BBF8-FEFE1AE29773}"/>
              </a:ext>
            </a:extLst>
          </xdr:cNvPr>
          <xdr:cNvSpPr/>
        </xdr:nvSpPr>
        <xdr:spPr>
          <a:xfrm>
            <a:off x="4267200" y="74876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7" name="Oval 756">
            <a:extLst>
              <a:ext uri="{FF2B5EF4-FFF2-40B4-BE49-F238E27FC236}">
                <a16:creationId xmlns:a16="http://schemas.microsoft.com/office/drawing/2014/main" id="{66276581-5AC0-95BB-E135-50F268C6DFDA}"/>
              </a:ext>
            </a:extLst>
          </xdr:cNvPr>
          <xdr:cNvSpPr/>
        </xdr:nvSpPr>
        <xdr:spPr>
          <a:xfrm>
            <a:off x="4271962" y="757380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58" name="Straight Connector 757">
            <a:extLst>
              <a:ext uri="{FF2B5EF4-FFF2-40B4-BE49-F238E27FC236}">
                <a16:creationId xmlns:a16="http://schemas.microsoft.com/office/drawing/2014/main" id="{32314E14-8870-6828-EB07-12B08688BAA9}"/>
              </a:ext>
            </a:extLst>
          </xdr:cNvPr>
          <xdr:cNvCxnSpPr/>
        </xdr:nvCxnSpPr>
        <xdr:spPr>
          <a:xfrm flipV="1">
            <a:off x="5834063" y="7577137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9" name="Straight Connector 758">
            <a:extLst>
              <a:ext uri="{FF2B5EF4-FFF2-40B4-BE49-F238E27FC236}">
                <a16:creationId xmlns:a16="http://schemas.microsoft.com/office/drawing/2014/main" id="{4288F336-0211-FD94-450E-5E97BB0377FC}"/>
              </a:ext>
            </a:extLst>
          </xdr:cNvPr>
          <xdr:cNvCxnSpPr/>
        </xdr:nvCxnSpPr>
        <xdr:spPr>
          <a:xfrm>
            <a:off x="5843588" y="7577613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0" name="Straight Connector 759">
            <a:extLst>
              <a:ext uri="{FF2B5EF4-FFF2-40B4-BE49-F238E27FC236}">
                <a16:creationId xmlns:a16="http://schemas.microsoft.com/office/drawing/2014/main" id="{69D17819-F932-C9DE-896C-36B9A4671DDD}"/>
              </a:ext>
            </a:extLst>
          </xdr:cNvPr>
          <xdr:cNvCxnSpPr/>
        </xdr:nvCxnSpPr>
        <xdr:spPr>
          <a:xfrm flipV="1">
            <a:off x="5838825" y="7490936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1" name="Straight Connector 760">
            <a:extLst>
              <a:ext uri="{FF2B5EF4-FFF2-40B4-BE49-F238E27FC236}">
                <a16:creationId xmlns:a16="http://schemas.microsoft.com/office/drawing/2014/main" id="{475330E6-157A-2EA7-AB4E-86983B26C082}"/>
              </a:ext>
            </a:extLst>
          </xdr:cNvPr>
          <xdr:cNvCxnSpPr/>
        </xdr:nvCxnSpPr>
        <xdr:spPr>
          <a:xfrm>
            <a:off x="5834063" y="7491888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2" name="Straight Connector 761">
            <a:extLst>
              <a:ext uri="{FF2B5EF4-FFF2-40B4-BE49-F238E27FC236}">
                <a16:creationId xmlns:a16="http://schemas.microsoft.com/office/drawing/2014/main" id="{8C3BD2C0-FEC2-0D7B-279E-5D19CF70D22C}"/>
              </a:ext>
            </a:extLst>
          </xdr:cNvPr>
          <xdr:cNvCxnSpPr/>
        </xdr:nvCxnSpPr>
        <xdr:spPr>
          <a:xfrm flipV="1">
            <a:off x="5834066" y="74190225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3" name="Straight Connector 762">
            <a:extLst>
              <a:ext uri="{FF2B5EF4-FFF2-40B4-BE49-F238E27FC236}">
                <a16:creationId xmlns:a16="http://schemas.microsoft.com/office/drawing/2014/main" id="{8F47D25F-2FB2-AF70-50F7-A682B7AA58AD}"/>
              </a:ext>
            </a:extLst>
          </xdr:cNvPr>
          <xdr:cNvCxnSpPr/>
        </xdr:nvCxnSpPr>
        <xdr:spPr>
          <a:xfrm>
            <a:off x="5834066" y="7419022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3E220397-62C6-8BC1-EB65-43100460DD3F}"/>
              </a:ext>
            </a:extLst>
          </xdr:cNvPr>
          <xdr:cNvCxnSpPr/>
        </xdr:nvCxnSpPr>
        <xdr:spPr>
          <a:xfrm flipV="1">
            <a:off x="5829300" y="7333773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5" name="Straight Connector 764">
            <a:extLst>
              <a:ext uri="{FF2B5EF4-FFF2-40B4-BE49-F238E27FC236}">
                <a16:creationId xmlns:a16="http://schemas.microsoft.com/office/drawing/2014/main" id="{668C1170-5AD0-1DC3-8241-BC421A101ADB}"/>
              </a:ext>
            </a:extLst>
          </xdr:cNvPr>
          <xdr:cNvCxnSpPr/>
        </xdr:nvCxnSpPr>
        <xdr:spPr>
          <a:xfrm>
            <a:off x="5834066" y="7334726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6" name="Straight Connector 765">
            <a:extLst>
              <a:ext uri="{FF2B5EF4-FFF2-40B4-BE49-F238E27FC236}">
                <a16:creationId xmlns:a16="http://schemas.microsoft.com/office/drawing/2014/main" id="{102045AC-157F-49AF-9261-4F184BE72F93}"/>
              </a:ext>
            </a:extLst>
          </xdr:cNvPr>
          <xdr:cNvCxnSpPr/>
        </xdr:nvCxnSpPr>
        <xdr:spPr>
          <a:xfrm flipV="1">
            <a:off x="5838825" y="7249477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7" name="Straight Connector 766">
            <a:extLst>
              <a:ext uri="{FF2B5EF4-FFF2-40B4-BE49-F238E27FC236}">
                <a16:creationId xmlns:a16="http://schemas.microsoft.com/office/drawing/2014/main" id="{8C8A8D4D-D0FD-2763-EC1A-1B546505FE7C}"/>
              </a:ext>
            </a:extLst>
          </xdr:cNvPr>
          <xdr:cNvCxnSpPr/>
        </xdr:nvCxnSpPr>
        <xdr:spPr>
          <a:xfrm>
            <a:off x="5838828" y="7249001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8" name="Straight Connector 767">
            <a:extLst>
              <a:ext uri="{FF2B5EF4-FFF2-40B4-BE49-F238E27FC236}">
                <a16:creationId xmlns:a16="http://schemas.microsoft.com/office/drawing/2014/main" id="{28893613-6E3F-6D11-D715-B0110DF88CEA}"/>
              </a:ext>
            </a:extLst>
          </xdr:cNvPr>
          <xdr:cNvCxnSpPr/>
        </xdr:nvCxnSpPr>
        <xdr:spPr>
          <a:xfrm flipV="1">
            <a:off x="5829300" y="7162800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9" name="Straight Connector 768">
            <a:extLst>
              <a:ext uri="{FF2B5EF4-FFF2-40B4-BE49-F238E27FC236}">
                <a16:creationId xmlns:a16="http://schemas.microsoft.com/office/drawing/2014/main" id="{51D4210C-8FC2-089B-F717-D556D95F767F}"/>
              </a:ext>
            </a:extLst>
          </xdr:cNvPr>
          <xdr:cNvCxnSpPr/>
        </xdr:nvCxnSpPr>
        <xdr:spPr>
          <a:xfrm>
            <a:off x="5838825" y="7162800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770" name="Oval 769">
            <a:extLst>
              <a:ext uri="{FF2B5EF4-FFF2-40B4-BE49-F238E27FC236}">
                <a16:creationId xmlns:a16="http://schemas.microsoft.com/office/drawing/2014/main" id="{C696999D-BE89-1B9E-DF6D-B96A171D3550}"/>
              </a:ext>
            </a:extLst>
          </xdr:cNvPr>
          <xdr:cNvSpPr/>
        </xdr:nvSpPr>
        <xdr:spPr>
          <a:xfrm>
            <a:off x="5557837" y="72451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1" name="Oval 770">
            <a:extLst>
              <a:ext uri="{FF2B5EF4-FFF2-40B4-BE49-F238E27FC236}">
                <a16:creationId xmlns:a16="http://schemas.microsoft.com/office/drawing/2014/main" id="{7D6F0676-F006-ABB5-4DD1-B0ACAF4ED1DB}"/>
              </a:ext>
            </a:extLst>
          </xdr:cNvPr>
          <xdr:cNvSpPr/>
        </xdr:nvSpPr>
        <xdr:spPr>
          <a:xfrm>
            <a:off x="5572124" y="733091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2" name="Oval 771">
            <a:extLst>
              <a:ext uri="{FF2B5EF4-FFF2-40B4-BE49-F238E27FC236}">
                <a16:creationId xmlns:a16="http://schemas.microsoft.com/office/drawing/2014/main" id="{156005E1-6DD0-0E68-E18E-3F6478EF411A}"/>
              </a:ext>
            </a:extLst>
          </xdr:cNvPr>
          <xdr:cNvSpPr/>
        </xdr:nvSpPr>
        <xdr:spPr>
          <a:xfrm>
            <a:off x="5562600" y="741473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3" name="Oval 772">
            <a:extLst>
              <a:ext uri="{FF2B5EF4-FFF2-40B4-BE49-F238E27FC236}">
                <a16:creationId xmlns:a16="http://schemas.microsoft.com/office/drawing/2014/main" id="{4B4D33B6-B011-8A39-AEE3-C909BDCC41C4}"/>
              </a:ext>
            </a:extLst>
          </xdr:cNvPr>
          <xdr:cNvSpPr/>
        </xdr:nvSpPr>
        <xdr:spPr>
          <a:xfrm>
            <a:off x="5562600" y="740568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4" name="Oval 773">
            <a:extLst>
              <a:ext uri="{FF2B5EF4-FFF2-40B4-BE49-F238E27FC236}">
                <a16:creationId xmlns:a16="http://schemas.microsoft.com/office/drawing/2014/main" id="{83CBEB39-6E6D-5A6A-2E50-5DB951C2A751}"/>
              </a:ext>
            </a:extLst>
          </xdr:cNvPr>
          <xdr:cNvSpPr/>
        </xdr:nvSpPr>
        <xdr:spPr>
          <a:xfrm>
            <a:off x="5562600" y="74876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5" name="Oval 774">
            <a:extLst>
              <a:ext uri="{FF2B5EF4-FFF2-40B4-BE49-F238E27FC236}">
                <a16:creationId xmlns:a16="http://schemas.microsoft.com/office/drawing/2014/main" id="{98C33644-FCB4-44AD-1995-F957CD1525D7}"/>
              </a:ext>
            </a:extLst>
          </xdr:cNvPr>
          <xdr:cNvSpPr/>
        </xdr:nvSpPr>
        <xdr:spPr>
          <a:xfrm>
            <a:off x="5567362" y="757380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76" name="Straight Connector 775">
            <a:extLst>
              <a:ext uri="{FF2B5EF4-FFF2-40B4-BE49-F238E27FC236}">
                <a16:creationId xmlns:a16="http://schemas.microsoft.com/office/drawing/2014/main" id="{B02A93EB-62E2-DFCC-04A1-3381C923F1EF}"/>
              </a:ext>
            </a:extLst>
          </xdr:cNvPr>
          <xdr:cNvCxnSpPr/>
        </xdr:nvCxnSpPr>
        <xdr:spPr>
          <a:xfrm flipH="1">
            <a:off x="2062162" y="7715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" name="Straight Connector 776">
            <a:extLst>
              <a:ext uri="{FF2B5EF4-FFF2-40B4-BE49-F238E27FC236}">
                <a16:creationId xmlns:a16="http://schemas.microsoft.com/office/drawing/2014/main" id="{DDD62ED2-01DC-4BC3-2058-4F9A0866FB9F}"/>
              </a:ext>
            </a:extLst>
          </xdr:cNvPr>
          <xdr:cNvCxnSpPr/>
        </xdr:nvCxnSpPr>
        <xdr:spPr>
          <a:xfrm>
            <a:off x="4048125" y="770477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AC45B416-213C-8FA7-1CC6-019263E5D3CA}"/>
              </a:ext>
            </a:extLst>
          </xdr:cNvPr>
          <xdr:cNvCxnSpPr/>
        </xdr:nvCxnSpPr>
        <xdr:spPr>
          <a:xfrm flipH="1">
            <a:off x="4005262" y="7715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Straight Connector 778">
            <a:extLst>
              <a:ext uri="{FF2B5EF4-FFF2-40B4-BE49-F238E27FC236}">
                <a16:creationId xmlns:a16="http://schemas.microsoft.com/office/drawing/2014/main" id="{C4125951-1E81-1835-8107-DB032208CD77}"/>
              </a:ext>
            </a:extLst>
          </xdr:cNvPr>
          <xdr:cNvCxnSpPr/>
        </xdr:nvCxnSpPr>
        <xdr:spPr>
          <a:xfrm>
            <a:off x="5829300" y="770477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" name="Straight Connector 779">
            <a:extLst>
              <a:ext uri="{FF2B5EF4-FFF2-40B4-BE49-F238E27FC236}">
                <a16:creationId xmlns:a16="http://schemas.microsoft.com/office/drawing/2014/main" id="{819FE04B-2493-B77F-C078-FDBE75C4AF37}"/>
              </a:ext>
            </a:extLst>
          </xdr:cNvPr>
          <xdr:cNvCxnSpPr/>
        </xdr:nvCxnSpPr>
        <xdr:spPr>
          <a:xfrm flipH="1">
            <a:off x="5786437" y="7715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" name="Straight Connector 780">
            <a:extLst>
              <a:ext uri="{FF2B5EF4-FFF2-40B4-BE49-F238E27FC236}">
                <a16:creationId xmlns:a16="http://schemas.microsoft.com/office/drawing/2014/main" id="{3907861C-2DAF-7EDE-B9AF-77A51E3B0932}"/>
              </a:ext>
            </a:extLst>
          </xdr:cNvPr>
          <xdr:cNvCxnSpPr/>
        </xdr:nvCxnSpPr>
        <xdr:spPr>
          <a:xfrm>
            <a:off x="7772400" y="77047725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Straight Connector 781">
            <a:extLst>
              <a:ext uri="{FF2B5EF4-FFF2-40B4-BE49-F238E27FC236}">
                <a16:creationId xmlns:a16="http://schemas.microsoft.com/office/drawing/2014/main" id="{34AD8EDF-39D9-9B45-3134-6319E352AF4E}"/>
              </a:ext>
            </a:extLst>
          </xdr:cNvPr>
          <xdr:cNvCxnSpPr/>
        </xdr:nvCxnSpPr>
        <xdr:spPr>
          <a:xfrm flipH="1">
            <a:off x="7729537" y="7715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Straight Connector 782">
            <a:extLst>
              <a:ext uri="{FF2B5EF4-FFF2-40B4-BE49-F238E27FC236}">
                <a16:creationId xmlns:a16="http://schemas.microsoft.com/office/drawing/2014/main" id="{3EF7F4F4-3104-660B-3122-CEEB4DABE74D}"/>
              </a:ext>
            </a:extLst>
          </xdr:cNvPr>
          <xdr:cNvCxnSpPr/>
        </xdr:nvCxnSpPr>
        <xdr:spPr>
          <a:xfrm>
            <a:off x="2019300" y="77485874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4" name="Straight Connector 783">
            <a:extLst>
              <a:ext uri="{FF2B5EF4-FFF2-40B4-BE49-F238E27FC236}">
                <a16:creationId xmlns:a16="http://schemas.microsoft.com/office/drawing/2014/main" id="{1A1F0C48-FEF0-7729-85D7-5FA3DB49ED19}"/>
              </a:ext>
            </a:extLst>
          </xdr:cNvPr>
          <xdr:cNvCxnSpPr/>
        </xdr:nvCxnSpPr>
        <xdr:spPr>
          <a:xfrm flipH="1">
            <a:off x="2062162" y="774382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5" name="Straight Connector 784">
            <a:extLst>
              <a:ext uri="{FF2B5EF4-FFF2-40B4-BE49-F238E27FC236}">
                <a16:creationId xmlns:a16="http://schemas.microsoft.com/office/drawing/2014/main" id="{11751DBF-A636-1622-F3FD-A92D64F294B5}"/>
              </a:ext>
            </a:extLst>
          </xdr:cNvPr>
          <xdr:cNvCxnSpPr/>
        </xdr:nvCxnSpPr>
        <xdr:spPr>
          <a:xfrm flipH="1">
            <a:off x="7724775" y="774430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6" name="Straight Connector 785">
            <a:extLst>
              <a:ext uri="{FF2B5EF4-FFF2-40B4-BE49-F238E27FC236}">
                <a16:creationId xmlns:a16="http://schemas.microsoft.com/office/drawing/2014/main" id="{BEA49C67-78BE-890D-4B84-5FE5C86DFCEA}"/>
              </a:ext>
            </a:extLst>
          </xdr:cNvPr>
          <xdr:cNvCxnSpPr/>
        </xdr:nvCxnSpPr>
        <xdr:spPr>
          <a:xfrm>
            <a:off x="485775" y="73675875"/>
            <a:ext cx="76104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7" name="Straight Connector 786">
            <a:extLst>
              <a:ext uri="{FF2B5EF4-FFF2-40B4-BE49-F238E27FC236}">
                <a16:creationId xmlns:a16="http://schemas.microsoft.com/office/drawing/2014/main" id="{E15FD1F4-A376-D678-2750-5B018C135475}"/>
              </a:ext>
            </a:extLst>
          </xdr:cNvPr>
          <xdr:cNvCxnSpPr/>
        </xdr:nvCxnSpPr>
        <xdr:spPr>
          <a:xfrm>
            <a:off x="485775" y="73713975"/>
            <a:ext cx="762952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" name="Straight Connector 787">
            <a:extLst>
              <a:ext uri="{FF2B5EF4-FFF2-40B4-BE49-F238E27FC236}">
                <a16:creationId xmlns:a16="http://schemas.microsoft.com/office/drawing/2014/main" id="{A2A073C4-0D48-8DBE-8903-C56455240422}"/>
              </a:ext>
            </a:extLst>
          </xdr:cNvPr>
          <xdr:cNvCxnSpPr/>
        </xdr:nvCxnSpPr>
        <xdr:spPr>
          <a:xfrm>
            <a:off x="485775" y="74523600"/>
            <a:ext cx="76200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" name="Straight Connector 788">
            <a:extLst>
              <a:ext uri="{FF2B5EF4-FFF2-40B4-BE49-F238E27FC236}">
                <a16:creationId xmlns:a16="http://schemas.microsoft.com/office/drawing/2014/main" id="{D39FD9A4-BAEA-0FAE-C3DF-D80B80249413}"/>
              </a:ext>
            </a:extLst>
          </xdr:cNvPr>
          <xdr:cNvCxnSpPr/>
        </xdr:nvCxnSpPr>
        <xdr:spPr>
          <a:xfrm>
            <a:off x="485775" y="74561700"/>
            <a:ext cx="76485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0</xdr:colOff>
      <xdr:row>715</xdr:row>
      <xdr:rowOff>133350</xdr:rowOff>
    </xdr:from>
    <xdr:to>
      <xdr:col>34</xdr:col>
      <xdr:colOff>147635</xdr:colOff>
      <xdr:row>721</xdr:row>
      <xdr:rowOff>9525</xdr:rowOff>
    </xdr:to>
    <xdr:grpSp>
      <xdr:nvGrpSpPr>
        <xdr:cNvPr id="808" name="Group 807">
          <a:extLst>
            <a:ext uri="{FF2B5EF4-FFF2-40B4-BE49-F238E27FC236}">
              <a16:creationId xmlns:a16="http://schemas.microsoft.com/office/drawing/2014/main" id="{CC639B08-A5ED-4DCC-9CA2-D172278A4637}"/>
            </a:ext>
          </a:extLst>
        </xdr:cNvPr>
        <xdr:cNvGrpSpPr/>
      </xdr:nvGrpSpPr>
      <xdr:grpSpPr>
        <a:xfrm>
          <a:off x="4210050" y="107403900"/>
          <a:ext cx="1443035" cy="733425"/>
          <a:chOff x="8258175" y="12277725"/>
          <a:chExt cx="1443035" cy="733425"/>
        </a:xfrm>
      </xdr:grpSpPr>
      <xdr:sp macro="" textlink="">
        <xdr:nvSpPr>
          <xdr:cNvPr id="809" name="Isosceles Triangle 808">
            <a:extLst>
              <a:ext uri="{FF2B5EF4-FFF2-40B4-BE49-F238E27FC236}">
                <a16:creationId xmlns:a16="http://schemas.microsoft.com/office/drawing/2014/main" id="{F8D2A4FF-A6DD-C9C7-AFAA-EC60C21F4BC1}"/>
              </a:ext>
            </a:extLst>
          </xdr:cNvPr>
          <xdr:cNvSpPr/>
        </xdr:nvSpPr>
        <xdr:spPr>
          <a:xfrm>
            <a:off x="8258175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10" name="Isosceles Triangle 809">
            <a:extLst>
              <a:ext uri="{FF2B5EF4-FFF2-40B4-BE49-F238E27FC236}">
                <a16:creationId xmlns:a16="http://schemas.microsoft.com/office/drawing/2014/main" id="{0E812083-158B-8636-0E1C-D66728D3047A}"/>
              </a:ext>
            </a:extLst>
          </xdr:cNvPr>
          <xdr:cNvSpPr/>
        </xdr:nvSpPr>
        <xdr:spPr>
          <a:xfrm>
            <a:off x="953928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11" name="Straight Connector 810">
            <a:extLst>
              <a:ext uri="{FF2B5EF4-FFF2-40B4-BE49-F238E27FC236}">
                <a16:creationId xmlns:a16="http://schemas.microsoft.com/office/drawing/2014/main" id="{279B73FE-79B6-E9D5-A55C-A9D8217665C3}"/>
              </a:ext>
            </a:extLst>
          </xdr:cNvPr>
          <xdr:cNvCxnSpPr/>
        </xdr:nvCxnSpPr>
        <xdr:spPr>
          <a:xfrm>
            <a:off x="8334376" y="12572999"/>
            <a:ext cx="128587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" name="Straight Arrow Connector 811">
            <a:extLst>
              <a:ext uri="{FF2B5EF4-FFF2-40B4-BE49-F238E27FC236}">
                <a16:creationId xmlns:a16="http://schemas.microsoft.com/office/drawing/2014/main" id="{5D65E604-F823-CBA6-4D4D-4D5C71B58D0C}"/>
              </a:ext>
            </a:extLst>
          </xdr:cNvPr>
          <xdr:cNvCxnSpPr/>
        </xdr:nvCxnSpPr>
        <xdr:spPr>
          <a:xfrm>
            <a:off x="83296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" name="Straight Arrow Connector 812">
            <a:extLst>
              <a:ext uri="{FF2B5EF4-FFF2-40B4-BE49-F238E27FC236}">
                <a16:creationId xmlns:a16="http://schemas.microsoft.com/office/drawing/2014/main" id="{AE0D68AF-2EC5-2FD5-B9AF-3049435E08C3}"/>
              </a:ext>
            </a:extLst>
          </xdr:cNvPr>
          <xdr:cNvCxnSpPr/>
        </xdr:nvCxnSpPr>
        <xdr:spPr>
          <a:xfrm>
            <a:off x="8491536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" name="Straight Arrow Connector 813">
            <a:extLst>
              <a:ext uri="{FF2B5EF4-FFF2-40B4-BE49-F238E27FC236}">
                <a16:creationId xmlns:a16="http://schemas.microsoft.com/office/drawing/2014/main" id="{228BD039-2498-18F7-FA91-0983C930099B}"/>
              </a:ext>
            </a:extLst>
          </xdr:cNvPr>
          <xdr:cNvCxnSpPr/>
        </xdr:nvCxnSpPr>
        <xdr:spPr>
          <a:xfrm>
            <a:off x="8653460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" name="Straight Arrow Connector 814">
            <a:extLst>
              <a:ext uri="{FF2B5EF4-FFF2-40B4-BE49-F238E27FC236}">
                <a16:creationId xmlns:a16="http://schemas.microsoft.com/office/drawing/2014/main" id="{F3B4D14A-95C3-1CC9-4E33-9EC9D5F2B44B}"/>
              </a:ext>
            </a:extLst>
          </xdr:cNvPr>
          <xdr:cNvCxnSpPr/>
        </xdr:nvCxnSpPr>
        <xdr:spPr>
          <a:xfrm>
            <a:off x="8815385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" name="Straight Arrow Connector 815">
            <a:extLst>
              <a:ext uri="{FF2B5EF4-FFF2-40B4-BE49-F238E27FC236}">
                <a16:creationId xmlns:a16="http://schemas.microsoft.com/office/drawing/2014/main" id="{503FCE2C-44B7-7FB0-BBD4-C848A5C753F6}"/>
              </a:ext>
            </a:extLst>
          </xdr:cNvPr>
          <xdr:cNvCxnSpPr/>
        </xdr:nvCxnSpPr>
        <xdr:spPr>
          <a:xfrm>
            <a:off x="8977310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Straight Arrow Connector 816">
            <a:extLst>
              <a:ext uri="{FF2B5EF4-FFF2-40B4-BE49-F238E27FC236}">
                <a16:creationId xmlns:a16="http://schemas.microsoft.com/office/drawing/2014/main" id="{808C9820-2EC5-948D-DA59-DA048D4D4C0B}"/>
              </a:ext>
            </a:extLst>
          </xdr:cNvPr>
          <xdr:cNvCxnSpPr/>
        </xdr:nvCxnSpPr>
        <xdr:spPr>
          <a:xfrm>
            <a:off x="9139235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" name="Straight Arrow Connector 817">
            <a:extLst>
              <a:ext uri="{FF2B5EF4-FFF2-40B4-BE49-F238E27FC236}">
                <a16:creationId xmlns:a16="http://schemas.microsoft.com/office/drawing/2014/main" id="{F77CB1FB-E7E2-9D35-706A-B5C739AA6B5F}"/>
              </a:ext>
            </a:extLst>
          </xdr:cNvPr>
          <xdr:cNvCxnSpPr/>
        </xdr:nvCxnSpPr>
        <xdr:spPr>
          <a:xfrm>
            <a:off x="9301159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" name="Straight Arrow Connector 818">
            <a:extLst>
              <a:ext uri="{FF2B5EF4-FFF2-40B4-BE49-F238E27FC236}">
                <a16:creationId xmlns:a16="http://schemas.microsoft.com/office/drawing/2014/main" id="{B823BF18-C303-D126-6ECC-28540F169282}"/>
              </a:ext>
            </a:extLst>
          </xdr:cNvPr>
          <xdr:cNvCxnSpPr/>
        </xdr:nvCxnSpPr>
        <xdr:spPr>
          <a:xfrm>
            <a:off x="9463084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" name="Straight Arrow Connector 819">
            <a:extLst>
              <a:ext uri="{FF2B5EF4-FFF2-40B4-BE49-F238E27FC236}">
                <a16:creationId xmlns:a16="http://schemas.microsoft.com/office/drawing/2014/main" id="{95C37C03-F186-A685-DDCD-8B4A51D80949}"/>
              </a:ext>
            </a:extLst>
          </xdr:cNvPr>
          <xdr:cNvCxnSpPr/>
        </xdr:nvCxnSpPr>
        <xdr:spPr>
          <a:xfrm>
            <a:off x="96250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" name="Straight Connector 820">
            <a:extLst>
              <a:ext uri="{FF2B5EF4-FFF2-40B4-BE49-F238E27FC236}">
                <a16:creationId xmlns:a16="http://schemas.microsoft.com/office/drawing/2014/main" id="{4405B403-A2CC-D358-8A86-10DAA8BF2233}"/>
              </a:ext>
            </a:extLst>
          </xdr:cNvPr>
          <xdr:cNvCxnSpPr/>
        </xdr:nvCxnSpPr>
        <xdr:spPr>
          <a:xfrm>
            <a:off x="8329613" y="1234440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" name="Straight Arrow Connector 821">
            <a:extLst>
              <a:ext uri="{FF2B5EF4-FFF2-40B4-BE49-F238E27FC236}">
                <a16:creationId xmlns:a16="http://schemas.microsoft.com/office/drawing/2014/main" id="{C83C5EEB-1C17-B39C-6D2A-7D54873E7814}"/>
              </a:ext>
            </a:extLst>
          </xdr:cNvPr>
          <xdr:cNvCxnSpPr/>
        </xdr:nvCxnSpPr>
        <xdr:spPr>
          <a:xfrm flipV="1">
            <a:off x="8334375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" name="Straight Arrow Connector 822">
            <a:extLst>
              <a:ext uri="{FF2B5EF4-FFF2-40B4-BE49-F238E27FC236}">
                <a16:creationId xmlns:a16="http://schemas.microsoft.com/office/drawing/2014/main" id="{87A2CF97-C219-9193-08C4-4AE366D95BE6}"/>
              </a:ext>
            </a:extLst>
          </xdr:cNvPr>
          <xdr:cNvCxnSpPr/>
        </xdr:nvCxnSpPr>
        <xdr:spPr>
          <a:xfrm flipV="1">
            <a:off x="9620250" y="127206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Straight Connector 823">
            <a:extLst>
              <a:ext uri="{FF2B5EF4-FFF2-40B4-BE49-F238E27FC236}">
                <a16:creationId xmlns:a16="http://schemas.microsoft.com/office/drawing/2014/main" id="{DA8EEBEC-C013-630D-26EB-A34BBA119CE1}"/>
              </a:ext>
            </a:extLst>
          </xdr:cNvPr>
          <xdr:cNvCxnSpPr/>
        </xdr:nvCxnSpPr>
        <xdr:spPr>
          <a:xfrm>
            <a:off x="8262938" y="128587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" name="Straight Connector 824">
            <a:extLst>
              <a:ext uri="{FF2B5EF4-FFF2-40B4-BE49-F238E27FC236}">
                <a16:creationId xmlns:a16="http://schemas.microsoft.com/office/drawing/2014/main" id="{5DFDAAF5-BEBF-F4B3-34EF-DE6834D8E698}"/>
              </a:ext>
            </a:extLst>
          </xdr:cNvPr>
          <xdr:cNvCxnSpPr/>
        </xdr:nvCxnSpPr>
        <xdr:spPr>
          <a:xfrm flipH="1">
            <a:off x="8272462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" name="Straight Connector 825">
            <a:extLst>
              <a:ext uri="{FF2B5EF4-FFF2-40B4-BE49-F238E27FC236}">
                <a16:creationId xmlns:a16="http://schemas.microsoft.com/office/drawing/2014/main" id="{AC7AE5FB-737A-B457-D45F-A2C483A4F460}"/>
              </a:ext>
            </a:extLst>
          </xdr:cNvPr>
          <xdr:cNvCxnSpPr/>
        </xdr:nvCxnSpPr>
        <xdr:spPr>
          <a:xfrm flipH="1">
            <a:off x="9563099" y="12815887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" name="Straight Connector 826">
            <a:extLst>
              <a:ext uri="{FF2B5EF4-FFF2-40B4-BE49-F238E27FC236}">
                <a16:creationId xmlns:a16="http://schemas.microsoft.com/office/drawing/2014/main" id="{51B2CABF-E719-C084-485E-35A54B307780}"/>
              </a:ext>
            </a:extLst>
          </xdr:cNvPr>
          <xdr:cNvCxnSpPr/>
        </xdr:nvCxnSpPr>
        <xdr:spPr>
          <a:xfrm flipH="1" flipV="1">
            <a:off x="8848725" y="122777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14288</xdr:colOff>
      <xdr:row>724</xdr:row>
      <xdr:rowOff>0</xdr:rowOff>
    </xdr:from>
    <xdr:to>
      <xdr:col>48</xdr:col>
      <xdr:colOff>90488</xdr:colOff>
      <xdr:row>730</xdr:row>
      <xdr:rowOff>14289</xdr:rowOff>
    </xdr:to>
    <xdr:grpSp>
      <xdr:nvGrpSpPr>
        <xdr:cNvPr id="828" name="Group 827">
          <a:extLst>
            <a:ext uri="{FF2B5EF4-FFF2-40B4-BE49-F238E27FC236}">
              <a16:creationId xmlns:a16="http://schemas.microsoft.com/office/drawing/2014/main" id="{8C2DA055-3525-44EB-B1D8-21CCB874A70D}"/>
            </a:ext>
          </a:extLst>
        </xdr:cNvPr>
        <xdr:cNvGrpSpPr/>
      </xdr:nvGrpSpPr>
      <xdr:grpSpPr>
        <a:xfrm>
          <a:off x="5519738" y="108556425"/>
          <a:ext cx="2343150" cy="871539"/>
          <a:chOff x="5519738" y="37880925"/>
          <a:chExt cx="2343150" cy="871539"/>
        </a:xfrm>
      </xdr:grpSpPr>
      <xdr:cxnSp macro="">
        <xdr:nvCxnSpPr>
          <xdr:cNvPr id="829" name="Straight Connector 828">
            <a:extLst>
              <a:ext uri="{FF2B5EF4-FFF2-40B4-BE49-F238E27FC236}">
                <a16:creationId xmlns:a16="http://schemas.microsoft.com/office/drawing/2014/main" id="{1DC79C6A-D8E5-B6AE-1A9A-8896C086D097}"/>
              </a:ext>
            </a:extLst>
          </xdr:cNvPr>
          <xdr:cNvCxnSpPr/>
        </xdr:nvCxnSpPr>
        <xdr:spPr>
          <a:xfrm>
            <a:off x="5586413" y="38309550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0" name="Isosceles Triangle 829">
            <a:extLst>
              <a:ext uri="{FF2B5EF4-FFF2-40B4-BE49-F238E27FC236}">
                <a16:creationId xmlns:a16="http://schemas.microsoft.com/office/drawing/2014/main" id="{ADD7AF1F-5F6B-E507-2628-39E3521747E4}"/>
              </a:ext>
            </a:extLst>
          </xdr:cNvPr>
          <xdr:cNvSpPr/>
        </xdr:nvSpPr>
        <xdr:spPr>
          <a:xfrm>
            <a:off x="5748337" y="383238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31" name="Straight Arrow Connector 830">
            <a:extLst>
              <a:ext uri="{FF2B5EF4-FFF2-40B4-BE49-F238E27FC236}">
                <a16:creationId xmlns:a16="http://schemas.microsoft.com/office/drawing/2014/main" id="{70306E68-28A7-05CF-2CBE-D07E530B9D4A}"/>
              </a:ext>
            </a:extLst>
          </xdr:cNvPr>
          <xdr:cNvCxnSpPr/>
        </xdr:nvCxnSpPr>
        <xdr:spPr>
          <a:xfrm flipV="1">
            <a:off x="5829302" y="384619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2" name="Isosceles Triangle 831">
            <a:extLst>
              <a:ext uri="{FF2B5EF4-FFF2-40B4-BE49-F238E27FC236}">
                <a16:creationId xmlns:a16="http://schemas.microsoft.com/office/drawing/2014/main" id="{AD18026A-1430-40D0-13EB-466623F4C2BF}"/>
              </a:ext>
            </a:extLst>
          </xdr:cNvPr>
          <xdr:cNvSpPr/>
        </xdr:nvSpPr>
        <xdr:spPr>
          <a:xfrm>
            <a:off x="7696189" y="383238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33" name="Straight Arrow Connector 832">
            <a:extLst>
              <a:ext uri="{FF2B5EF4-FFF2-40B4-BE49-F238E27FC236}">
                <a16:creationId xmlns:a16="http://schemas.microsoft.com/office/drawing/2014/main" id="{1541D497-5779-D480-BB61-D04653587D29}"/>
              </a:ext>
            </a:extLst>
          </xdr:cNvPr>
          <xdr:cNvCxnSpPr/>
        </xdr:nvCxnSpPr>
        <xdr:spPr>
          <a:xfrm flipV="1">
            <a:off x="7772388" y="384429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4" name="Straight Arrow Connector 833">
            <a:extLst>
              <a:ext uri="{FF2B5EF4-FFF2-40B4-BE49-F238E27FC236}">
                <a16:creationId xmlns:a16="http://schemas.microsoft.com/office/drawing/2014/main" id="{F9ACF24E-12D9-082A-3CCD-CE3E27A27D15}"/>
              </a:ext>
            </a:extLst>
          </xdr:cNvPr>
          <xdr:cNvCxnSpPr/>
        </xdr:nvCxnSpPr>
        <xdr:spPr>
          <a:xfrm>
            <a:off x="5591173" y="380761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5" name="Straight Arrow Connector 834">
            <a:extLst>
              <a:ext uri="{FF2B5EF4-FFF2-40B4-BE49-F238E27FC236}">
                <a16:creationId xmlns:a16="http://schemas.microsoft.com/office/drawing/2014/main" id="{7A3AFD59-FE7D-F3CF-7938-A96E488EAC59}"/>
              </a:ext>
            </a:extLst>
          </xdr:cNvPr>
          <xdr:cNvCxnSpPr/>
        </xdr:nvCxnSpPr>
        <xdr:spPr>
          <a:xfrm>
            <a:off x="5791200" y="380666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6" name="Straight Arrow Connector 835">
            <a:extLst>
              <a:ext uri="{FF2B5EF4-FFF2-40B4-BE49-F238E27FC236}">
                <a16:creationId xmlns:a16="http://schemas.microsoft.com/office/drawing/2014/main" id="{F212B345-B553-2A41-3B87-F00A97C58CFE}"/>
              </a:ext>
            </a:extLst>
          </xdr:cNvPr>
          <xdr:cNvCxnSpPr/>
        </xdr:nvCxnSpPr>
        <xdr:spPr>
          <a:xfrm>
            <a:off x="5991229" y="38071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7" name="Straight Arrow Connector 836">
            <a:extLst>
              <a:ext uri="{FF2B5EF4-FFF2-40B4-BE49-F238E27FC236}">
                <a16:creationId xmlns:a16="http://schemas.microsoft.com/office/drawing/2014/main" id="{0D5D5CE7-64B6-BCA1-7BD4-CF4387864885}"/>
              </a:ext>
            </a:extLst>
          </xdr:cNvPr>
          <xdr:cNvCxnSpPr/>
        </xdr:nvCxnSpPr>
        <xdr:spPr>
          <a:xfrm>
            <a:off x="6153153" y="380666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8" name="Straight Arrow Connector 837">
            <a:extLst>
              <a:ext uri="{FF2B5EF4-FFF2-40B4-BE49-F238E27FC236}">
                <a16:creationId xmlns:a16="http://schemas.microsoft.com/office/drawing/2014/main" id="{A56158F4-3BF1-61B5-027E-B0DB7632FF07}"/>
              </a:ext>
            </a:extLst>
          </xdr:cNvPr>
          <xdr:cNvCxnSpPr/>
        </xdr:nvCxnSpPr>
        <xdr:spPr>
          <a:xfrm>
            <a:off x="6315078" y="380714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9" name="Straight Arrow Connector 838">
            <a:extLst>
              <a:ext uri="{FF2B5EF4-FFF2-40B4-BE49-F238E27FC236}">
                <a16:creationId xmlns:a16="http://schemas.microsoft.com/office/drawing/2014/main" id="{4B3D2DF3-0B5D-634B-CD46-38D5FF3B1602}"/>
              </a:ext>
            </a:extLst>
          </xdr:cNvPr>
          <xdr:cNvCxnSpPr/>
        </xdr:nvCxnSpPr>
        <xdr:spPr>
          <a:xfrm>
            <a:off x="6477003" y="380666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0" name="Straight Arrow Connector 839">
            <a:extLst>
              <a:ext uri="{FF2B5EF4-FFF2-40B4-BE49-F238E27FC236}">
                <a16:creationId xmlns:a16="http://schemas.microsoft.com/office/drawing/2014/main" id="{41D44984-43E6-17FC-91FB-C6D2338F744A}"/>
              </a:ext>
            </a:extLst>
          </xdr:cNvPr>
          <xdr:cNvCxnSpPr/>
        </xdr:nvCxnSpPr>
        <xdr:spPr>
          <a:xfrm>
            <a:off x="6638928" y="380714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1" name="Straight Arrow Connector 840">
            <a:extLst>
              <a:ext uri="{FF2B5EF4-FFF2-40B4-BE49-F238E27FC236}">
                <a16:creationId xmlns:a16="http://schemas.microsoft.com/office/drawing/2014/main" id="{D4A04F35-8A99-D2F4-4B2A-537CFBDF30A3}"/>
              </a:ext>
            </a:extLst>
          </xdr:cNvPr>
          <xdr:cNvCxnSpPr/>
        </xdr:nvCxnSpPr>
        <xdr:spPr>
          <a:xfrm>
            <a:off x="6800852" y="380666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2" name="Straight Arrow Connector 841">
            <a:extLst>
              <a:ext uri="{FF2B5EF4-FFF2-40B4-BE49-F238E27FC236}">
                <a16:creationId xmlns:a16="http://schemas.microsoft.com/office/drawing/2014/main" id="{00F437D9-5057-96D2-AE0C-110176B5FCC3}"/>
              </a:ext>
            </a:extLst>
          </xdr:cNvPr>
          <xdr:cNvCxnSpPr/>
        </xdr:nvCxnSpPr>
        <xdr:spPr>
          <a:xfrm>
            <a:off x="6962777" y="380714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3" name="Straight Arrow Connector 842">
            <a:extLst>
              <a:ext uri="{FF2B5EF4-FFF2-40B4-BE49-F238E27FC236}">
                <a16:creationId xmlns:a16="http://schemas.microsoft.com/office/drawing/2014/main" id="{D2E3FC21-BFE5-207F-54C5-A5CCD1637714}"/>
              </a:ext>
            </a:extLst>
          </xdr:cNvPr>
          <xdr:cNvCxnSpPr/>
        </xdr:nvCxnSpPr>
        <xdr:spPr>
          <a:xfrm>
            <a:off x="7124704" y="380666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4" name="Straight Arrow Connector 843">
            <a:extLst>
              <a:ext uri="{FF2B5EF4-FFF2-40B4-BE49-F238E27FC236}">
                <a16:creationId xmlns:a16="http://schemas.microsoft.com/office/drawing/2014/main" id="{AAA466A3-C6CC-4ADB-1A78-EEE7A114836C}"/>
              </a:ext>
            </a:extLst>
          </xdr:cNvPr>
          <xdr:cNvCxnSpPr/>
        </xdr:nvCxnSpPr>
        <xdr:spPr>
          <a:xfrm>
            <a:off x="7286629" y="38071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Straight Connector 844">
            <a:extLst>
              <a:ext uri="{FF2B5EF4-FFF2-40B4-BE49-F238E27FC236}">
                <a16:creationId xmlns:a16="http://schemas.microsoft.com/office/drawing/2014/main" id="{5DDB43BA-C3BE-D99B-B7D5-59D6D4708C4E}"/>
              </a:ext>
            </a:extLst>
          </xdr:cNvPr>
          <xdr:cNvCxnSpPr/>
        </xdr:nvCxnSpPr>
        <xdr:spPr>
          <a:xfrm>
            <a:off x="5591177" y="38071430"/>
            <a:ext cx="218598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Connector 845">
            <a:extLst>
              <a:ext uri="{FF2B5EF4-FFF2-40B4-BE49-F238E27FC236}">
                <a16:creationId xmlns:a16="http://schemas.microsoft.com/office/drawing/2014/main" id="{A921B8BC-ACD3-5AE2-2B5A-ED024E9758BD}"/>
              </a:ext>
            </a:extLst>
          </xdr:cNvPr>
          <xdr:cNvCxnSpPr/>
        </xdr:nvCxnSpPr>
        <xdr:spPr>
          <a:xfrm flipH="1" flipV="1">
            <a:off x="6667502" y="3798094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Straight Arrow Connector 846">
            <a:extLst>
              <a:ext uri="{FF2B5EF4-FFF2-40B4-BE49-F238E27FC236}">
                <a16:creationId xmlns:a16="http://schemas.microsoft.com/office/drawing/2014/main" id="{47194821-FF55-1883-04DD-D95B4558F7AE}"/>
              </a:ext>
            </a:extLst>
          </xdr:cNvPr>
          <xdr:cNvCxnSpPr/>
        </xdr:nvCxnSpPr>
        <xdr:spPr>
          <a:xfrm>
            <a:off x="7448552" y="380761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Arrow Connector 847">
            <a:extLst>
              <a:ext uri="{FF2B5EF4-FFF2-40B4-BE49-F238E27FC236}">
                <a16:creationId xmlns:a16="http://schemas.microsoft.com/office/drawing/2014/main" id="{52C1AD8C-6A44-EAF4-7676-599967D17101}"/>
              </a:ext>
            </a:extLst>
          </xdr:cNvPr>
          <xdr:cNvCxnSpPr/>
        </xdr:nvCxnSpPr>
        <xdr:spPr>
          <a:xfrm>
            <a:off x="7610477" y="3807143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Arrow Connector 848">
            <a:extLst>
              <a:ext uri="{FF2B5EF4-FFF2-40B4-BE49-F238E27FC236}">
                <a16:creationId xmlns:a16="http://schemas.microsoft.com/office/drawing/2014/main" id="{9A9CBA45-AA18-41BC-2F5C-91FA75CCB73D}"/>
              </a:ext>
            </a:extLst>
          </xdr:cNvPr>
          <xdr:cNvCxnSpPr/>
        </xdr:nvCxnSpPr>
        <xdr:spPr>
          <a:xfrm>
            <a:off x="7772398" y="380761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Straight Arrow Connector 849">
            <a:extLst>
              <a:ext uri="{FF2B5EF4-FFF2-40B4-BE49-F238E27FC236}">
                <a16:creationId xmlns:a16="http://schemas.microsoft.com/office/drawing/2014/main" id="{8273EDD8-7E18-4F42-271B-73600D532ED5}"/>
              </a:ext>
            </a:extLst>
          </xdr:cNvPr>
          <xdr:cNvCxnSpPr/>
        </xdr:nvCxnSpPr>
        <xdr:spPr>
          <a:xfrm>
            <a:off x="5586413" y="378809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Straight Connector 850">
            <a:extLst>
              <a:ext uri="{FF2B5EF4-FFF2-40B4-BE49-F238E27FC236}">
                <a16:creationId xmlns:a16="http://schemas.microsoft.com/office/drawing/2014/main" id="{7E734AE4-DAED-8ACA-542D-5BAC220682AF}"/>
              </a:ext>
            </a:extLst>
          </xdr:cNvPr>
          <xdr:cNvCxnSpPr/>
        </xdr:nvCxnSpPr>
        <xdr:spPr>
          <a:xfrm>
            <a:off x="5519738" y="38595301"/>
            <a:ext cx="2343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2" name="Straight Connector 851">
            <a:extLst>
              <a:ext uri="{FF2B5EF4-FFF2-40B4-BE49-F238E27FC236}">
                <a16:creationId xmlns:a16="http://schemas.microsoft.com/office/drawing/2014/main" id="{DFD9B423-ADAF-3492-9A18-9D471A3D92BC}"/>
              </a:ext>
            </a:extLst>
          </xdr:cNvPr>
          <xdr:cNvCxnSpPr/>
        </xdr:nvCxnSpPr>
        <xdr:spPr>
          <a:xfrm flipH="1">
            <a:off x="5772149" y="385572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77E441AD-768B-5D6E-C0C6-6AF01429D717}"/>
              </a:ext>
            </a:extLst>
          </xdr:cNvPr>
          <xdr:cNvCxnSpPr/>
        </xdr:nvCxnSpPr>
        <xdr:spPr>
          <a:xfrm flipH="1">
            <a:off x="7715258" y="385524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Straight Connector 853">
            <a:extLst>
              <a:ext uri="{FF2B5EF4-FFF2-40B4-BE49-F238E27FC236}">
                <a16:creationId xmlns:a16="http://schemas.microsoft.com/office/drawing/2014/main" id="{7B8DCF38-EE34-8E6A-0C3F-7EE1825E0BB4}"/>
              </a:ext>
            </a:extLst>
          </xdr:cNvPr>
          <xdr:cNvCxnSpPr/>
        </xdr:nvCxnSpPr>
        <xdr:spPr>
          <a:xfrm>
            <a:off x="5586413" y="383571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Straight Connector 854">
            <a:extLst>
              <a:ext uri="{FF2B5EF4-FFF2-40B4-BE49-F238E27FC236}">
                <a16:creationId xmlns:a16="http://schemas.microsoft.com/office/drawing/2014/main" id="{8CB84691-D68C-571B-88C3-CD8BEC0F8005}"/>
              </a:ext>
            </a:extLst>
          </xdr:cNvPr>
          <xdr:cNvCxnSpPr/>
        </xdr:nvCxnSpPr>
        <xdr:spPr>
          <a:xfrm flipH="1">
            <a:off x="5543550" y="385524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724</xdr:row>
      <xdr:rowOff>9523</xdr:rowOff>
    </xdr:from>
    <xdr:to>
      <xdr:col>26</xdr:col>
      <xdr:colOff>142875</xdr:colOff>
      <xdr:row>730</xdr:row>
      <xdr:rowOff>14289</xdr:rowOff>
    </xdr:to>
    <xdr:grpSp>
      <xdr:nvGrpSpPr>
        <xdr:cNvPr id="856" name="Group 855">
          <a:extLst>
            <a:ext uri="{FF2B5EF4-FFF2-40B4-BE49-F238E27FC236}">
              <a16:creationId xmlns:a16="http://schemas.microsoft.com/office/drawing/2014/main" id="{BA098930-17B7-40AC-8CE2-FEB9B8F6B977}"/>
            </a:ext>
          </a:extLst>
        </xdr:cNvPr>
        <xdr:cNvGrpSpPr/>
      </xdr:nvGrpSpPr>
      <xdr:grpSpPr>
        <a:xfrm>
          <a:off x="2024049" y="108565948"/>
          <a:ext cx="2328876" cy="862016"/>
          <a:chOff x="2024049" y="23974423"/>
          <a:chExt cx="2328876" cy="862016"/>
        </a:xfrm>
      </xdr:grpSpPr>
      <xdr:cxnSp macro="">
        <xdr:nvCxnSpPr>
          <xdr:cNvPr id="857" name="Straight Connector 856">
            <a:extLst>
              <a:ext uri="{FF2B5EF4-FFF2-40B4-BE49-F238E27FC236}">
                <a16:creationId xmlns:a16="http://schemas.microsoft.com/office/drawing/2014/main" id="{6735B2B5-7691-F489-CA72-18681497D205}"/>
              </a:ext>
            </a:extLst>
          </xdr:cNvPr>
          <xdr:cNvCxnSpPr/>
        </xdr:nvCxnSpPr>
        <xdr:spPr>
          <a:xfrm>
            <a:off x="2100263" y="24393525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58" name="Isosceles Triangle 857">
            <a:extLst>
              <a:ext uri="{FF2B5EF4-FFF2-40B4-BE49-F238E27FC236}">
                <a16:creationId xmlns:a16="http://schemas.microsoft.com/office/drawing/2014/main" id="{A85227BE-EB7C-1FE2-CA8E-7EB54C010F6B}"/>
              </a:ext>
            </a:extLst>
          </xdr:cNvPr>
          <xdr:cNvSpPr/>
        </xdr:nvSpPr>
        <xdr:spPr>
          <a:xfrm>
            <a:off x="2024049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59" name="Straight Arrow Connector 858">
            <a:extLst>
              <a:ext uri="{FF2B5EF4-FFF2-40B4-BE49-F238E27FC236}">
                <a16:creationId xmlns:a16="http://schemas.microsoft.com/office/drawing/2014/main" id="{186E708A-D412-39C9-65D9-07DADEF8B5FC}"/>
              </a:ext>
            </a:extLst>
          </xdr:cNvPr>
          <xdr:cNvCxnSpPr/>
        </xdr:nvCxnSpPr>
        <xdr:spPr>
          <a:xfrm flipV="1">
            <a:off x="2105014" y="2454592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0" name="Isosceles Triangle 859">
            <a:extLst>
              <a:ext uri="{FF2B5EF4-FFF2-40B4-BE49-F238E27FC236}">
                <a16:creationId xmlns:a16="http://schemas.microsoft.com/office/drawing/2014/main" id="{67C67E5D-A70D-83FD-A90D-3C3D1ADE1C3E}"/>
              </a:ext>
            </a:extLst>
          </xdr:cNvPr>
          <xdr:cNvSpPr/>
        </xdr:nvSpPr>
        <xdr:spPr>
          <a:xfrm>
            <a:off x="3971905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61" name="Straight Arrow Connector 860">
            <a:extLst>
              <a:ext uri="{FF2B5EF4-FFF2-40B4-BE49-F238E27FC236}">
                <a16:creationId xmlns:a16="http://schemas.microsoft.com/office/drawing/2014/main" id="{1577D49D-61A7-25A1-81EC-2A492F5B001B}"/>
              </a:ext>
            </a:extLst>
          </xdr:cNvPr>
          <xdr:cNvCxnSpPr/>
        </xdr:nvCxnSpPr>
        <xdr:spPr>
          <a:xfrm flipV="1">
            <a:off x="4052862" y="24526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2" name="Straight Arrow Connector 861">
            <a:extLst>
              <a:ext uri="{FF2B5EF4-FFF2-40B4-BE49-F238E27FC236}">
                <a16:creationId xmlns:a16="http://schemas.microsoft.com/office/drawing/2014/main" id="{827C21AB-BD65-113B-824A-B3E54A213B73}"/>
              </a:ext>
            </a:extLst>
          </xdr:cNvPr>
          <xdr:cNvCxnSpPr/>
        </xdr:nvCxnSpPr>
        <xdr:spPr>
          <a:xfrm>
            <a:off x="4276709" y="241696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Arrow Connector 862">
            <a:extLst>
              <a:ext uri="{FF2B5EF4-FFF2-40B4-BE49-F238E27FC236}">
                <a16:creationId xmlns:a16="http://schemas.microsoft.com/office/drawing/2014/main" id="{1CFE41D3-AF0F-0C14-8B72-D4F9B285077A}"/>
              </a:ext>
            </a:extLst>
          </xdr:cNvPr>
          <xdr:cNvCxnSpPr/>
        </xdr:nvCxnSpPr>
        <xdr:spPr>
          <a:xfrm>
            <a:off x="2105014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Straight Arrow Connector 863">
            <a:extLst>
              <a:ext uri="{FF2B5EF4-FFF2-40B4-BE49-F238E27FC236}">
                <a16:creationId xmlns:a16="http://schemas.microsoft.com/office/drawing/2014/main" id="{A9097C53-71F9-B01B-C968-4C3F1024BC53}"/>
              </a:ext>
            </a:extLst>
          </xdr:cNvPr>
          <xdr:cNvCxnSpPr/>
        </xdr:nvCxnSpPr>
        <xdr:spPr>
          <a:xfrm>
            <a:off x="22669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5" name="Straight Arrow Connector 864">
            <a:extLst>
              <a:ext uri="{FF2B5EF4-FFF2-40B4-BE49-F238E27FC236}">
                <a16:creationId xmlns:a16="http://schemas.microsoft.com/office/drawing/2014/main" id="{06D29AEB-3A34-2E3B-7CA1-39DB1EC2F833}"/>
              </a:ext>
            </a:extLst>
          </xdr:cNvPr>
          <xdr:cNvCxnSpPr/>
        </xdr:nvCxnSpPr>
        <xdr:spPr>
          <a:xfrm>
            <a:off x="2428865" y="2415064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6" name="Straight Arrow Connector 865">
            <a:extLst>
              <a:ext uri="{FF2B5EF4-FFF2-40B4-BE49-F238E27FC236}">
                <a16:creationId xmlns:a16="http://schemas.microsoft.com/office/drawing/2014/main" id="{2348EFE4-9132-B49F-D104-584604856AE4}"/>
              </a:ext>
            </a:extLst>
          </xdr:cNvPr>
          <xdr:cNvCxnSpPr/>
        </xdr:nvCxnSpPr>
        <xdr:spPr>
          <a:xfrm>
            <a:off x="2590790" y="2415540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Straight Arrow Connector 866">
            <a:extLst>
              <a:ext uri="{FF2B5EF4-FFF2-40B4-BE49-F238E27FC236}">
                <a16:creationId xmlns:a16="http://schemas.microsoft.com/office/drawing/2014/main" id="{5B0ABD99-98C5-DDD2-64B6-466E8F6BC470}"/>
              </a:ext>
            </a:extLst>
          </xdr:cNvPr>
          <xdr:cNvCxnSpPr/>
        </xdr:nvCxnSpPr>
        <xdr:spPr>
          <a:xfrm>
            <a:off x="2752715" y="241506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Straight Arrow Connector 867">
            <a:extLst>
              <a:ext uri="{FF2B5EF4-FFF2-40B4-BE49-F238E27FC236}">
                <a16:creationId xmlns:a16="http://schemas.microsoft.com/office/drawing/2014/main" id="{38076610-400C-E7B8-71C0-5513C9F1C2D7}"/>
              </a:ext>
            </a:extLst>
          </xdr:cNvPr>
          <xdr:cNvCxnSpPr/>
        </xdr:nvCxnSpPr>
        <xdr:spPr>
          <a:xfrm>
            <a:off x="2914640" y="2415540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Arrow Connector 868">
            <a:extLst>
              <a:ext uri="{FF2B5EF4-FFF2-40B4-BE49-F238E27FC236}">
                <a16:creationId xmlns:a16="http://schemas.microsoft.com/office/drawing/2014/main" id="{3824EC84-D3CE-760A-6FAC-1DEEB1E4F9E8}"/>
              </a:ext>
            </a:extLst>
          </xdr:cNvPr>
          <xdr:cNvCxnSpPr/>
        </xdr:nvCxnSpPr>
        <xdr:spPr>
          <a:xfrm>
            <a:off x="3076564" y="241506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Straight Arrow Connector 869">
            <a:extLst>
              <a:ext uri="{FF2B5EF4-FFF2-40B4-BE49-F238E27FC236}">
                <a16:creationId xmlns:a16="http://schemas.microsoft.com/office/drawing/2014/main" id="{F4A8888D-86C8-2C34-F50A-8882D1F2C302}"/>
              </a:ext>
            </a:extLst>
          </xdr:cNvPr>
          <xdr:cNvCxnSpPr/>
        </xdr:nvCxnSpPr>
        <xdr:spPr>
          <a:xfrm>
            <a:off x="3238489" y="2415540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1" name="Straight Arrow Connector 870">
            <a:extLst>
              <a:ext uri="{FF2B5EF4-FFF2-40B4-BE49-F238E27FC236}">
                <a16:creationId xmlns:a16="http://schemas.microsoft.com/office/drawing/2014/main" id="{FA315DC0-C8FC-F4E2-D612-EF1145ACC0AF}"/>
              </a:ext>
            </a:extLst>
          </xdr:cNvPr>
          <xdr:cNvCxnSpPr/>
        </xdr:nvCxnSpPr>
        <xdr:spPr>
          <a:xfrm>
            <a:off x="3400416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Straight Arrow Connector 871">
            <a:extLst>
              <a:ext uri="{FF2B5EF4-FFF2-40B4-BE49-F238E27FC236}">
                <a16:creationId xmlns:a16="http://schemas.microsoft.com/office/drawing/2014/main" id="{B0415629-5B0E-CC13-AF62-4C93A894D5D8}"/>
              </a:ext>
            </a:extLst>
          </xdr:cNvPr>
          <xdr:cNvCxnSpPr/>
        </xdr:nvCxnSpPr>
        <xdr:spPr>
          <a:xfrm>
            <a:off x="35623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3" name="Straight Connector 872">
            <a:extLst>
              <a:ext uri="{FF2B5EF4-FFF2-40B4-BE49-F238E27FC236}">
                <a16:creationId xmlns:a16="http://schemas.microsoft.com/office/drawing/2014/main" id="{BA515425-C7C2-81AF-9912-B6AE6D8EC23E}"/>
              </a:ext>
            </a:extLst>
          </xdr:cNvPr>
          <xdr:cNvCxnSpPr/>
        </xdr:nvCxnSpPr>
        <xdr:spPr>
          <a:xfrm>
            <a:off x="2100263" y="24155405"/>
            <a:ext cx="21764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Straight Connector 873">
            <a:extLst>
              <a:ext uri="{FF2B5EF4-FFF2-40B4-BE49-F238E27FC236}">
                <a16:creationId xmlns:a16="http://schemas.microsoft.com/office/drawing/2014/main" id="{B01F3A81-FF2D-8499-5FD2-AED0F6351F90}"/>
              </a:ext>
            </a:extLst>
          </xdr:cNvPr>
          <xdr:cNvCxnSpPr/>
        </xdr:nvCxnSpPr>
        <xdr:spPr>
          <a:xfrm flipH="1" flipV="1">
            <a:off x="2943214" y="2406491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5" name="Straight Arrow Connector 874">
            <a:extLst>
              <a:ext uri="{FF2B5EF4-FFF2-40B4-BE49-F238E27FC236}">
                <a16:creationId xmlns:a16="http://schemas.microsoft.com/office/drawing/2014/main" id="{C47D1122-ACF5-91D5-7BDD-182331C6159C}"/>
              </a:ext>
            </a:extLst>
          </xdr:cNvPr>
          <xdr:cNvCxnSpPr/>
        </xdr:nvCxnSpPr>
        <xdr:spPr>
          <a:xfrm>
            <a:off x="3724264" y="241601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Arrow Connector 875">
            <a:extLst>
              <a:ext uri="{FF2B5EF4-FFF2-40B4-BE49-F238E27FC236}">
                <a16:creationId xmlns:a16="http://schemas.microsoft.com/office/drawing/2014/main" id="{D31A1EA1-35BD-DD1E-9B91-07EF2C0B2B19}"/>
              </a:ext>
            </a:extLst>
          </xdr:cNvPr>
          <xdr:cNvCxnSpPr/>
        </xdr:nvCxnSpPr>
        <xdr:spPr>
          <a:xfrm>
            <a:off x="3943342" y="2415540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Arrow Connector 876">
            <a:extLst>
              <a:ext uri="{FF2B5EF4-FFF2-40B4-BE49-F238E27FC236}">
                <a16:creationId xmlns:a16="http://schemas.microsoft.com/office/drawing/2014/main" id="{999DE8B5-E8B7-8C73-D79D-1E8B34774807}"/>
              </a:ext>
            </a:extLst>
          </xdr:cNvPr>
          <xdr:cNvCxnSpPr/>
        </xdr:nvCxnSpPr>
        <xdr:spPr>
          <a:xfrm>
            <a:off x="4124318" y="241601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Arrow Connector 877">
            <a:extLst>
              <a:ext uri="{FF2B5EF4-FFF2-40B4-BE49-F238E27FC236}">
                <a16:creationId xmlns:a16="http://schemas.microsoft.com/office/drawing/2014/main" id="{EDE78318-A7FE-F528-6EA4-3C8EB636E344}"/>
              </a:ext>
            </a:extLst>
          </xdr:cNvPr>
          <xdr:cNvCxnSpPr/>
        </xdr:nvCxnSpPr>
        <xdr:spPr>
          <a:xfrm>
            <a:off x="4281482" y="2397442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Connector 878">
            <a:extLst>
              <a:ext uri="{FF2B5EF4-FFF2-40B4-BE49-F238E27FC236}">
                <a16:creationId xmlns:a16="http://schemas.microsoft.com/office/drawing/2014/main" id="{8C474C3A-859D-92A9-9A48-ED05F82D7223}"/>
              </a:ext>
            </a:extLst>
          </xdr:cNvPr>
          <xdr:cNvCxnSpPr/>
        </xdr:nvCxnSpPr>
        <xdr:spPr>
          <a:xfrm>
            <a:off x="2038350" y="24679276"/>
            <a:ext cx="2314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Connector 879">
            <a:extLst>
              <a:ext uri="{FF2B5EF4-FFF2-40B4-BE49-F238E27FC236}">
                <a16:creationId xmlns:a16="http://schemas.microsoft.com/office/drawing/2014/main" id="{DC15E58E-57B5-99B7-50AD-35212FE12D0A}"/>
              </a:ext>
            </a:extLst>
          </xdr:cNvPr>
          <xdr:cNvCxnSpPr/>
        </xdr:nvCxnSpPr>
        <xdr:spPr>
          <a:xfrm flipH="1">
            <a:off x="2047861" y="2464117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1" name="Straight Connector 880">
            <a:extLst>
              <a:ext uri="{FF2B5EF4-FFF2-40B4-BE49-F238E27FC236}">
                <a16:creationId xmlns:a16="http://schemas.microsoft.com/office/drawing/2014/main" id="{A7AC6F63-44F8-DBE4-798B-658495AA2BC4}"/>
              </a:ext>
            </a:extLst>
          </xdr:cNvPr>
          <xdr:cNvCxnSpPr/>
        </xdr:nvCxnSpPr>
        <xdr:spPr>
          <a:xfrm flipH="1">
            <a:off x="3995732" y="2463641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Straight Connector 881">
            <a:extLst>
              <a:ext uri="{FF2B5EF4-FFF2-40B4-BE49-F238E27FC236}">
                <a16:creationId xmlns:a16="http://schemas.microsoft.com/office/drawing/2014/main" id="{60620359-1DB7-969A-9776-1A7FF8D187DF}"/>
              </a:ext>
            </a:extLst>
          </xdr:cNvPr>
          <xdr:cNvCxnSpPr/>
        </xdr:nvCxnSpPr>
        <xdr:spPr>
          <a:xfrm>
            <a:off x="4276720" y="2444115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Connector 882">
            <a:extLst>
              <a:ext uri="{FF2B5EF4-FFF2-40B4-BE49-F238E27FC236}">
                <a16:creationId xmlns:a16="http://schemas.microsoft.com/office/drawing/2014/main" id="{A74FED10-1056-52CC-66BD-EBCDE1276A3A}"/>
              </a:ext>
            </a:extLst>
          </xdr:cNvPr>
          <xdr:cNvCxnSpPr/>
        </xdr:nvCxnSpPr>
        <xdr:spPr>
          <a:xfrm flipH="1">
            <a:off x="4233857" y="246364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715</xdr:row>
      <xdr:rowOff>9525</xdr:rowOff>
    </xdr:from>
    <xdr:to>
      <xdr:col>13</xdr:col>
      <xdr:colOff>0</xdr:colOff>
      <xdr:row>724</xdr:row>
      <xdr:rowOff>47625</xdr:rowOff>
    </xdr:to>
    <xdr:cxnSp macro="">
      <xdr:nvCxnSpPr>
        <xdr:cNvPr id="885" name="Straight Connector 884">
          <a:extLst>
            <a:ext uri="{FF2B5EF4-FFF2-40B4-BE49-F238E27FC236}">
              <a16:creationId xmlns:a16="http://schemas.microsoft.com/office/drawing/2014/main" id="{E15FDD17-BCBE-4EE8-A85F-084CAEDBFBE4}"/>
            </a:ext>
          </a:extLst>
        </xdr:cNvPr>
        <xdr:cNvCxnSpPr/>
      </xdr:nvCxnSpPr>
      <xdr:spPr>
        <a:xfrm>
          <a:off x="2105025" y="107280075"/>
          <a:ext cx="0" cy="1323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729</xdr:row>
      <xdr:rowOff>114300</xdr:rowOff>
    </xdr:from>
    <xdr:to>
      <xdr:col>34</xdr:col>
      <xdr:colOff>85725</xdr:colOff>
      <xdr:row>736</xdr:row>
      <xdr:rowOff>104775</xdr:rowOff>
    </xdr:to>
    <xdr:cxnSp macro="">
      <xdr:nvCxnSpPr>
        <xdr:cNvPr id="886" name="Straight Connector 885">
          <a:extLst>
            <a:ext uri="{FF2B5EF4-FFF2-40B4-BE49-F238E27FC236}">
              <a16:creationId xmlns:a16="http://schemas.microsoft.com/office/drawing/2014/main" id="{C390127D-54D9-4889-AEDE-598064AA19B1}"/>
            </a:ext>
          </a:extLst>
        </xdr:cNvPr>
        <xdr:cNvCxnSpPr/>
      </xdr:nvCxnSpPr>
      <xdr:spPr>
        <a:xfrm>
          <a:off x="5591175" y="109385100"/>
          <a:ext cx="0" cy="990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729</xdr:row>
      <xdr:rowOff>104775</xdr:rowOff>
    </xdr:from>
    <xdr:to>
      <xdr:col>26</xdr:col>
      <xdr:colOff>85725</xdr:colOff>
      <xdr:row>736</xdr:row>
      <xdr:rowOff>66675</xdr:rowOff>
    </xdr:to>
    <xdr:cxnSp macro="">
      <xdr:nvCxnSpPr>
        <xdr:cNvPr id="887" name="Straight Connector 886">
          <a:extLst>
            <a:ext uri="{FF2B5EF4-FFF2-40B4-BE49-F238E27FC236}">
              <a16:creationId xmlns:a16="http://schemas.microsoft.com/office/drawing/2014/main" id="{5F35AFC4-87F8-43FA-AD49-747B5777DCBA}"/>
            </a:ext>
          </a:extLst>
        </xdr:cNvPr>
        <xdr:cNvCxnSpPr/>
      </xdr:nvCxnSpPr>
      <xdr:spPr>
        <a:xfrm>
          <a:off x="4295775" y="109375575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731</xdr:row>
      <xdr:rowOff>85725</xdr:rowOff>
    </xdr:from>
    <xdr:to>
      <xdr:col>48</xdr:col>
      <xdr:colOff>0</xdr:colOff>
      <xdr:row>736</xdr:row>
      <xdr:rowOff>138112</xdr:rowOff>
    </xdr:to>
    <xdr:cxnSp macro="">
      <xdr:nvCxnSpPr>
        <xdr:cNvPr id="888" name="Straight Connector 887">
          <a:extLst>
            <a:ext uri="{FF2B5EF4-FFF2-40B4-BE49-F238E27FC236}">
              <a16:creationId xmlns:a16="http://schemas.microsoft.com/office/drawing/2014/main" id="{E5CED4BF-2CD5-4772-9D0E-CFC11BB8A994}"/>
            </a:ext>
          </a:extLst>
        </xdr:cNvPr>
        <xdr:cNvCxnSpPr/>
      </xdr:nvCxnSpPr>
      <xdr:spPr>
        <a:xfrm>
          <a:off x="7772400" y="109642275"/>
          <a:ext cx="0" cy="76676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706</xdr:row>
      <xdr:rowOff>123825</xdr:rowOff>
    </xdr:from>
    <xdr:to>
      <xdr:col>48</xdr:col>
      <xdr:colOff>85723</xdr:colOff>
      <xdr:row>714</xdr:row>
      <xdr:rowOff>90488</xdr:rowOff>
    </xdr:to>
    <xdr:grpSp>
      <xdr:nvGrpSpPr>
        <xdr:cNvPr id="889" name="Group 888">
          <a:extLst>
            <a:ext uri="{FF2B5EF4-FFF2-40B4-BE49-F238E27FC236}">
              <a16:creationId xmlns:a16="http://schemas.microsoft.com/office/drawing/2014/main" id="{79C822D1-46DB-4DBF-BFDA-BBCE1A178C09}"/>
            </a:ext>
          </a:extLst>
        </xdr:cNvPr>
        <xdr:cNvGrpSpPr/>
      </xdr:nvGrpSpPr>
      <xdr:grpSpPr>
        <a:xfrm>
          <a:off x="2014537" y="106108500"/>
          <a:ext cx="5843586" cy="1109663"/>
          <a:chOff x="2014537" y="35433000"/>
          <a:chExt cx="5843586" cy="1109663"/>
        </a:xfrm>
      </xdr:grpSpPr>
      <xdr:sp macro="" textlink="">
        <xdr:nvSpPr>
          <xdr:cNvPr id="890" name="Isosceles Triangle 889">
            <a:extLst>
              <a:ext uri="{FF2B5EF4-FFF2-40B4-BE49-F238E27FC236}">
                <a16:creationId xmlns:a16="http://schemas.microsoft.com/office/drawing/2014/main" id="{5BCE7AC4-2945-69FD-D097-1A23D6349DE5}"/>
              </a:ext>
            </a:extLst>
          </xdr:cNvPr>
          <xdr:cNvSpPr/>
        </xdr:nvSpPr>
        <xdr:spPr>
          <a:xfrm>
            <a:off x="2024063" y="357520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91" name="Isosceles Triangle 890">
            <a:extLst>
              <a:ext uri="{FF2B5EF4-FFF2-40B4-BE49-F238E27FC236}">
                <a16:creationId xmlns:a16="http://schemas.microsoft.com/office/drawing/2014/main" id="{8C63C0A0-7EEC-963F-C797-87D71DB20C37}"/>
              </a:ext>
            </a:extLst>
          </xdr:cNvPr>
          <xdr:cNvSpPr/>
        </xdr:nvSpPr>
        <xdr:spPr>
          <a:xfrm>
            <a:off x="3971926" y="357473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92" name="Straight Connector 891">
            <a:extLst>
              <a:ext uri="{FF2B5EF4-FFF2-40B4-BE49-F238E27FC236}">
                <a16:creationId xmlns:a16="http://schemas.microsoft.com/office/drawing/2014/main" id="{C02D6F9A-69D6-056A-FDC7-0E13F4767C6B}"/>
              </a:ext>
            </a:extLst>
          </xdr:cNvPr>
          <xdr:cNvCxnSpPr/>
        </xdr:nvCxnSpPr>
        <xdr:spPr>
          <a:xfrm>
            <a:off x="2100262" y="35737799"/>
            <a:ext cx="5681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93" name="Isosceles Triangle 892">
            <a:extLst>
              <a:ext uri="{FF2B5EF4-FFF2-40B4-BE49-F238E27FC236}">
                <a16:creationId xmlns:a16="http://schemas.microsoft.com/office/drawing/2014/main" id="{01258C3C-15F3-F6B6-8F9F-5EBE9E7CF6D9}"/>
              </a:ext>
            </a:extLst>
          </xdr:cNvPr>
          <xdr:cNvSpPr/>
        </xdr:nvSpPr>
        <xdr:spPr>
          <a:xfrm>
            <a:off x="5748338" y="357473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94" name="Isosceles Triangle 893">
            <a:extLst>
              <a:ext uri="{FF2B5EF4-FFF2-40B4-BE49-F238E27FC236}">
                <a16:creationId xmlns:a16="http://schemas.microsoft.com/office/drawing/2014/main" id="{A7FDBA66-D94B-7677-CBF8-C420D52D6185}"/>
              </a:ext>
            </a:extLst>
          </xdr:cNvPr>
          <xdr:cNvSpPr/>
        </xdr:nvSpPr>
        <xdr:spPr>
          <a:xfrm>
            <a:off x="7696198" y="357425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95" name="Oval 894">
            <a:extLst>
              <a:ext uri="{FF2B5EF4-FFF2-40B4-BE49-F238E27FC236}">
                <a16:creationId xmlns:a16="http://schemas.microsoft.com/office/drawing/2014/main" id="{ACCCAD74-40F0-1008-A5BD-069490B1B85C}"/>
              </a:ext>
            </a:extLst>
          </xdr:cNvPr>
          <xdr:cNvSpPr/>
        </xdr:nvSpPr>
        <xdr:spPr>
          <a:xfrm>
            <a:off x="4267200" y="35704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96" name="Oval 895">
            <a:extLst>
              <a:ext uri="{FF2B5EF4-FFF2-40B4-BE49-F238E27FC236}">
                <a16:creationId xmlns:a16="http://schemas.microsoft.com/office/drawing/2014/main" id="{9A3E6162-B9BA-D083-DD4F-081B7355994C}"/>
              </a:ext>
            </a:extLst>
          </xdr:cNvPr>
          <xdr:cNvSpPr/>
        </xdr:nvSpPr>
        <xdr:spPr>
          <a:xfrm>
            <a:off x="5557838" y="35704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97" name="Straight Arrow Connector 896">
            <a:extLst>
              <a:ext uri="{FF2B5EF4-FFF2-40B4-BE49-F238E27FC236}">
                <a16:creationId xmlns:a16="http://schemas.microsoft.com/office/drawing/2014/main" id="{38BAD06B-FE19-8707-15A2-9E35D08B55B6}"/>
              </a:ext>
            </a:extLst>
          </xdr:cNvPr>
          <xdr:cNvCxnSpPr/>
        </xdr:nvCxnSpPr>
        <xdr:spPr>
          <a:xfrm>
            <a:off x="2105024" y="355044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Arrow Connector 897">
            <a:extLst>
              <a:ext uri="{FF2B5EF4-FFF2-40B4-BE49-F238E27FC236}">
                <a16:creationId xmlns:a16="http://schemas.microsoft.com/office/drawing/2014/main" id="{943F63F0-BF6F-FB96-C4A8-077F0E131A66}"/>
              </a:ext>
            </a:extLst>
          </xdr:cNvPr>
          <xdr:cNvCxnSpPr/>
        </xdr:nvCxnSpPr>
        <xdr:spPr>
          <a:xfrm>
            <a:off x="2266949" y="355092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9" name="Straight Arrow Connector 898">
            <a:extLst>
              <a:ext uri="{FF2B5EF4-FFF2-40B4-BE49-F238E27FC236}">
                <a16:creationId xmlns:a16="http://schemas.microsoft.com/office/drawing/2014/main" id="{7C18248B-2CB5-376D-D3FF-103394A5005B}"/>
              </a:ext>
            </a:extLst>
          </xdr:cNvPr>
          <xdr:cNvCxnSpPr/>
        </xdr:nvCxnSpPr>
        <xdr:spPr>
          <a:xfrm>
            <a:off x="2428873" y="355044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0" name="Straight Arrow Connector 899">
            <a:extLst>
              <a:ext uri="{FF2B5EF4-FFF2-40B4-BE49-F238E27FC236}">
                <a16:creationId xmlns:a16="http://schemas.microsoft.com/office/drawing/2014/main" id="{E70FEDB6-9D1A-BEE8-E6CC-B88D45CD77CF}"/>
              </a:ext>
            </a:extLst>
          </xdr:cNvPr>
          <xdr:cNvCxnSpPr/>
        </xdr:nvCxnSpPr>
        <xdr:spPr>
          <a:xfrm>
            <a:off x="2590798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1" name="Straight Arrow Connector 900">
            <a:extLst>
              <a:ext uri="{FF2B5EF4-FFF2-40B4-BE49-F238E27FC236}">
                <a16:creationId xmlns:a16="http://schemas.microsoft.com/office/drawing/2014/main" id="{E0D14504-A482-C88A-D60F-A094EA3AF406}"/>
              </a:ext>
            </a:extLst>
          </xdr:cNvPr>
          <xdr:cNvCxnSpPr/>
        </xdr:nvCxnSpPr>
        <xdr:spPr>
          <a:xfrm>
            <a:off x="2752723" y="355044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2" name="Straight Arrow Connector 901">
            <a:extLst>
              <a:ext uri="{FF2B5EF4-FFF2-40B4-BE49-F238E27FC236}">
                <a16:creationId xmlns:a16="http://schemas.microsoft.com/office/drawing/2014/main" id="{488F6662-090C-250D-0112-C8D30B82BFE6}"/>
              </a:ext>
            </a:extLst>
          </xdr:cNvPr>
          <xdr:cNvCxnSpPr/>
        </xdr:nvCxnSpPr>
        <xdr:spPr>
          <a:xfrm>
            <a:off x="2914648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Straight Arrow Connector 902">
            <a:extLst>
              <a:ext uri="{FF2B5EF4-FFF2-40B4-BE49-F238E27FC236}">
                <a16:creationId xmlns:a16="http://schemas.microsoft.com/office/drawing/2014/main" id="{5EDE1C9D-308D-5F03-E71B-144DE37591A4}"/>
              </a:ext>
            </a:extLst>
          </xdr:cNvPr>
          <xdr:cNvCxnSpPr/>
        </xdr:nvCxnSpPr>
        <xdr:spPr>
          <a:xfrm>
            <a:off x="3076572" y="35504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4" name="Straight Arrow Connector 903">
            <a:extLst>
              <a:ext uri="{FF2B5EF4-FFF2-40B4-BE49-F238E27FC236}">
                <a16:creationId xmlns:a16="http://schemas.microsoft.com/office/drawing/2014/main" id="{59FD6D54-32C2-B0C6-E98F-F22C2A476A76}"/>
              </a:ext>
            </a:extLst>
          </xdr:cNvPr>
          <xdr:cNvCxnSpPr/>
        </xdr:nvCxnSpPr>
        <xdr:spPr>
          <a:xfrm>
            <a:off x="3238497" y="355091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Arrow Connector 904">
            <a:extLst>
              <a:ext uri="{FF2B5EF4-FFF2-40B4-BE49-F238E27FC236}">
                <a16:creationId xmlns:a16="http://schemas.microsoft.com/office/drawing/2014/main" id="{88A9E470-AF49-C91D-BA50-D7664DA8073C}"/>
              </a:ext>
            </a:extLst>
          </xdr:cNvPr>
          <xdr:cNvCxnSpPr/>
        </xdr:nvCxnSpPr>
        <xdr:spPr>
          <a:xfrm>
            <a:off x="3400424" y="355044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Arrow Connector 905">
            <a:extLst>
              <a:ext uri="{FF2B5EF4-FFF2-40B4-BE49-F238E27FC236}">
                <a16:creationId xmlns:a16="http://schemas.microsoft.com/office/drawing/2014/main" id="{824778BA-9268-227C-1659-BCE0ACFD61B4}"/>
              </a:ext>
            </a:extLst>
          </xdr:cNvPr>
          <xdr:cNvCxnSpPr/>
        </xdr:nvCxnSpPr>
        <xdr:spPr>
          <a:xfrm>
            <a:off x="3562349" y="355092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Straight Arrow Connector 906">
            <a:extLst>
              <a:ext uri="{FF2B5EF4-FFF2-40B4-BE49-F238E27FC236}">
                <a16:creationId xmlns:a16="http://schemas.microsoft.com/office/drawing/2014/main" id="{6C0E15C2-B753-FB69-C55A-8EACABC2BBAB}"/>
              </a:ext>
            </a:extLst>
          </xdr:cNvPr>
          <xdr:cNvCxnSpPr/>
        </xdr:nvCxnSpPr>
        <xdr:spPr>
          <a:xfrm>
            <a:off x="3724273" y="355044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8" name="Straight Arrow Connector 907">
            <a:extLst>
              <a:ext uri="{FF2B5EF4-FFF2-40B4-BE49-F238E27FC236}">
                <a16:creationId xmlns:a16="http://schemas.microsoft.com/office/drawing/2014/main" id="{AA1674EA-3749-586D-9BD4-BFC23DC13690}"/>
              </a:ext>
            </a:extLst>
          </xdr:cNvPr>
          <xdr:cNvCxnSpPr/>
        </xdr:nvCxnSpPr>
        <xdr:spPr>
          <a:xfrm>
            <a:off x="3886198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Straight Arrow Connector 908">
            <a:extLst>
              <a:ext uri="{FF2B5EF4-FFF2-40B4-BE49-F238E27FC236}">
                <a16:creationId xmlns:a16="http://schemas.microsoft.com/office/drawing/2014/main" id="{140D4000-8C50-289D-A8AF-AD22D01E243B}"/>
              </a:ext>
            </a:extLst>
          </xdr:cNvPr>
          <xdr:cNvCxnSpPr/>
        </xdr:nvCxnSpPr>
        <xdr:spPr>
          <a:xfrm>
            <a:off x="4048123" y="355044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0" name="Straight Arrow Connector 909">
            <a:extLst>
              <a:ext uri="{FF2B5EF4-FFF2-40B4-BE49-F238E27FC236}">
                <a16:creationId xmlns:a16="http://schemas.microsoft.com/office/drawing/2014/main" id="{A45A8617-A6B4-0C16-25C0-FD2CC1E7DA03}"/>
              </a:ext>
            </a:extLst>
          </xdr:cNvPr>
          <xdr:cNvCxnSpPr/>
        </xdr:nvCxnSpPr>
        <xdr:spPr>
          <a:xfrm>
            <a:off x="4210048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1" name="Straight Arrow Connector 910">
            <a:extLst>
              <a:ext uri="{FF2B5EF4-FFF2-40B4-BE49-F238E27FC236}">
                <a16:creationId xmlns:a16="http://schemas.microsoft.com/office/drawing/2014/main" id="{8CCBDB43-F6C2-89B2-8D22-3F9BCB03A93C}"/>
              </a:ext>
            </a:extLst>
          </xdr:cNvPr>
          <xdr:cNvCxnSpPr/>
        </xdr:nvCxnSpPr>
        <xdr:spPr>
          <a:xfrm>
            <a:off x="4371972" y="35504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2" name="Straight Arrow Connector 911">
            <a:extLst>
              <a:ext uri="{FF2B5EF4-FFF2-40B4-BE49-F238E27FC236}">
                <a16:creationId xmlns:a16="http://schemas.microsoft.com/office/drawing/2014/main" id="{D5151817-C816-0AA2-7DE3-836D362DE415}"/>
              </a:ext>
            </a:extLst>
          </xdr:cNvPr>
          <xdr:cNvCxnSpPr/>
        </xdr:nvCxnSpPr>
        <xdr:spPr>
          <a:xfrm>
            <a:off x="4533897" y="355091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3" name="Straight Arrow Connector 912">
            <a:extLst>
              <a:ext uri="{FF2B5EF4-FFF2-40B4-BE49-F238E27FC236}">
                <a16:creationId xmlns:a16="http://schemas.microsoft.com/office/drawing/2014/main" id="{CB6B7A8D-1507-49F7-D54E-362B164C7492}"/>
              </a:ext>
            </a:extLst>
          </xdr:cNvPr>
          <xdr:cNvCxnSpPr/>
        </xdr:nvCxnSpPr>
        <xdr:spPr>
          <a:xfrm>
            <a:off x="4695823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4" name="Straight Arrow Connector 913">
            <a:extLst>
              <a:ext uri="{FF2B5EF4-FFF2-40B4-BE49-F238E27FC236}">
                <a16:creationId xmlns:a16="http://schemas.microsoft.com/office/drawing/2014/main" id="{3F34DE36-08B2-4970-DE47-9F08C05D7C0D}"/>
              </a:ext>
            </a:extLst>
          </xdr:cNvPr>
          <xdr:cNvCxnSpPr/>
        </xdr:nvCxnSpPr>
        <xdr:spPr>
          <a:xfrm>
            <a:off x="4857748" y="35513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5" name="Straight Arrow Connector 914">
            <a:extLst>
              <a:ext uri="{FF2B5EF4-FFF2-40B4-BE49-F238E27FC236}">
                <a16:creationId xmlns:a16="http://schemas.microsoft.com/office/drawing/2014/main" id="{7D1CF98D-CE8F-F221-562F-3DCF1B08443B}"/>
              </a:ext>
            </a:extLst>
          </xdr:cNvPr>
          <xdr:cNvCxnSpPr/>
        </xdr:nvCxnSpPr>
        <xdr:spPr>
          <a:xfrm>
            <a:off x="5019672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6" name="Straight Arrow Connector 915">
            <a:extLst>
              <a:ext uri="{FF2B5EF4-FFF2-40B4-BE49-F238E27FC236}">
                <a16:creationId xmlns:a16="http://schemas.microsoft.com/office/drawing/2014/main" id="{20E357EB-2934-DE5A-1C26-11FA53535FC9}"/>
              </a:ext>
            </a:extLst>
          </xdr:cNvPr>
          <xdr:cNvCxnSpPr/>
        </xdr:nvCxnSpPr>
        <xdr:spPr>
          <a:xfrm>
            <a:off x="5181597" y="35513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7" name="Straight Arrow Connector 916">
            <a:extLst>
              <a:ext uri="{FF2B5EF4-FFF2-40B4-BE49-F238E27FC236}">
                <a16:creationId xmlns:a16="http://schemas.microsoft.com/office/drawing/2014/main" id="{65428F49-1B28-1D3F-F6D4-46C75C8E3AD9}"/>
              </a:ext>
            </a:extLst>
          </xdr:cNvPr>
          <xdr:cNvCxnSpPr/>
        </xdr:nvCxnSpPr>
        <xdr:spPr>
          <a:xfrm>
            <a:off x="5343522" y="355091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8" name="Straight Arrow Connector 917">
            <a:extLst>
              <a:ext uri="{FF2B5EF4-FFF2-40B4-BE49-F238E27FC236}">
                <a16:creationId xmlns:a16="http://schemas.microsoft.com/office/drawing/2014/main" id="{F02EAC76-F7E7-F342-1069-0AFE7ECA84FC}"/>
              </a:ext>
            </a:extLst>
          </xdr:cNvPr>
          <xdr:cNvCxnSpPr/>
        </xdr:nvCxnSpPr>
        <xdr:spPr>
          <a:xfrm>
            <a:off x="5505447" y="355139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Straight Arrow Connector 918">
            <a:extLst>
              <a:ext uri="{FF2B5EF4-FFF2-40B4-BE49-F238E27FC236}">
                <a16:creationId xmlns:a16="http://schemas.microsoft.com/office/drawing/2014/main" id="{6D3F0923-5E9C-9ACE-FB3B-51D9FBCBD30A}"/>
              </a:ext>
            </a:extLst>
          </xdr:cNvPr>
          <xdr:cNvCxnSpPr/>
        </xdr:nvCxnSpPr>
        <xdr:spPr>
          <a:xfrm>
            <a:off x="5667371" y="355091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0" name="Straight Arrow Connector 919">
            <a:extLst>
              <a:ext uri="{FF2B5EF4-FFF2-40B4-BE49-F238E27FC236}">
                <a16:creationId xmlns:a16="http://schemas.microsoft.com/office/drawing/2014/main" id="{1F7AB517-9B29-6CD6-1783-C92011A03309}"/>
              </a:ext>
            </a:extLst>
          </xdr:cNvPr>
          <xdr:cNvCxnSpPr/>
        </xdr:nvCxnSpPr>
        <xdr:spPr>
          <a:xfrm>
            <a:off x="5829296" y="355139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1" name="Straight Arrow Connector 920">
            <a:extLst>
              <a:ext uri="{FF2B5EF4-FFF2-40B4-BE49-F238E27FC236}">
                <a16:creationId xmlns:a16="http://schemas.microsoft.com/office/drawing/2014/main" id="{D02A738F-79A9-623D-9D97-B79D4FFE9DD5}"/>
              </a:ext>
            </a:extLst>
          </xdr:cNvPr>
          <xdr:cNvCxnSpPr/>
        </xdr:nvCxnSpPr>
        <xdr:spPr>
          <a:xfrm>
            <a:off x="5991223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2" name="Straight Arrow Connector 921">
            <a:extLst>
              <a:ext uri="{FF2B5EF4-FFF2-40B4-BE49-F238E27FC236}">
                <a16:creationId xmlns:a16="http://schemas.microsoft.com/office/drawing/2014/main" id="{DDCCE8FB-063D-6F36-D453-042407FD3706}"/>
              </a:ext>
            </a:extLst>
          </xdr:cNvPr>
          <xdr:cNvCxnSpPr/>
        </xdr:nvCxnSpPr>
        <xdr:spPr>
          <a:xfrm>
            <a:off x="6153148" y="35513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3" name="Straight Arrow Connector 922">
            <a:extLst>
              <a:ext uri="{FF2B5EF4-FFF2-40B4-BE49-F238E27FC236}">
                <a16:creationId xmlns:a16="http://schemas.microsoft.com/office/drawing/2014/main" id="{4E313520-DFC9-A942-734C-7BB1F6EBAACF}"/>
              </a:ext>
            </a:extLst>
          </xdr:cNvPr>
          <xdr:cNvCxnSpPr/>
        </xdr:nvCxnSpPr>
        <xdr:spPr>
          <a:xfrm>
            <a:off x="6315072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4" name="Straight Arrow Connector 923">
            <a:extLst>
              <a:ext uri="{FF2B5EF4-FFF2-40B4-BE49-F238E27FC236}">
                <a16:creationId xmlns:a16="http://schemas.microsoft.com/office/drawing/2014/main" id="{6471B6D7-97A4-7EC0-0A4A-B811C0732515}"/>
              </a:ext>
            </a:extLst>
          </xdr:cNvPr>
          <xdr:cNvCxnSpPr/>
        </xdr:nvCxnSpPr>
        <xdr:spPr>
          <a:xfrm>
            <a:off x="6476997" y="35513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5" name="Straight Arrow Connector 924">
            <a:extLst>
              <a:ext uri="{FF2B5EF4-FFF2-40B4-BE49-F238E27FC236}">
                <a16:creationId xmlns:a16="http://schemas.microsoft.com/office/drawing/2014/main" id="{D36780B0-1E7F-5105-4DD7-336F7D865DDD}"/>
              </a:ext>
            </a:extLst>
          </xdr:cNvPr>
          <xdr:cNvCxnSpPr/>
        </xdr:nvCxnSpPr>
        <xdr:spPr>
          <a:xfrm>
            <a:off x="6638922" y="355091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6" name="Straight Arrow Connector 925">
            <a:extLst>
              <a:ext uri="{FF2B5EF4-FFF2-40B4-BE49-F238E27FC236}">
                <a16:creationId xmlns:a16="http://schemas.microsoft.com/office/drawing/2014/main" id="{5159BAC5-AE6C-F59A-0FDD-1428EA796342}"/>
              </a:ext>
            </a:extLst>
          </xdr:cNvPr>
          <xdr:cNvCxnSpPr/>
        </xdr:nvCxnSpPr>
        <xdr:spPr>
          <a:xfrm>
            <a:off x="6800847" y="355139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7" name="Straight Arrow Connector 926">
            <a:extLst>
              <a:ext uri="{FF2B5EF4-FFF2-40B4-BE49-F238E27FC236}">
                <a16:creationId xmlns:a16="http://schemas.microsoft.com/office/drawing/2014/main" id="{BEF9DC81-1A65-50DB-0625-4272B3DAE09B}"/>
              </a:ext>
            </a:extLst>
          </xdr:cNvPr>
          <xdr:cNvCxnSpPr/>
        </xdr:nvCxnSpPr>
        <xdr:spPr>
          <a:xfrm>
            <a:off x="6962771" y="355091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8" name="Straight Arrow Connector 927">
            <a:extLst>
              <a:ext uri="{FF2B5EF4-FFF2-40B4-BE49-F238E27FC236}">
                <a16:creationId xmlns:a16="http://schemas.microsoft.com/office/drawing/2014/main" id="{BE96FFA1-8153-0850-FE73-075341B42D84}"/>
              </a:ext>
            </a:extLst>
          </xdr:cNvPr>
          <xdr:cNvCxnSpPr/>
        </xdr:nvCxnSpPr>
        <xdr:spPr>
          <a:xfrm>
            <a:off x="7124696" y="355091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9" name="Straight Arrow Connector 928">
            <a:extLst>
              <a:ext uri="{FF2B5EF4-FFF2-40B4-BE49-F238E27FC236}">
                <a16:creationId xmlns:a16="http://schemas.microsoft.com/office/drawing/2014/main" id="{DF3FCF4F-69D7-979D-8319-2D9BE50461A2}"/>
              </a:ext>
            </a:extLst>
          </xdr:cNvPr>
          <xdr:cNvCxnSpPr/>
        </xdr:nvCxnSpPr>
        <xdr:spPr>
          <a:xfrm>
            <a:off x="7286623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0" name="Straight Arrow Connector 929">
            <a:extLst>
              <a:ext uri="{FF2B5EF4-FFF2-40B4-BE49-F238E27FC236}">
                <a16:creationId xmlns:a16="http://schemas.microsoft.com/office/drawing/2014/main" id="{CEFB822D-0AEA-E713-A433-A90FC5B8B4E9}"/>
              </a:ext>
            </a:extLst>
          </xdr:cNvPr>
          <xdr:cNvCxnSpPr/>
        </xdr:nvCxnSpPr>
        <xdr:spPr>
          <a:xfrm>
            <a:off x="7448548" y="35513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1" name="Straight Arrow Connector 930">
            <a:extLst>
              <a:ext uri="{FF2B5EF4-FFF2-40B4-BE49-F238E27FC236}">
                <a16:creationId xmlns:a16="http://schemas.microsoft.com/office/drawing/2014/main" id="{29901D09-8DED-79F9-220E-A6D95A50443A}"/>
              </a:ext>
            </a:extLst>
          </xdr:cNvPr>
          <xdr:cNvCxnSpPr/>
        </xdr:nvCxnSpPr>
        <xdr:spPr>
          <a:xfrm>
            <a:off x="7610472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2" name="Straight Connector 931">
            <a:extLst>
              <a:ext uri="{FF2B5EF4-FFF2-40B4-BE49-F238E27FC236}">
                <a16:creationId xmlns:a16="http://schemas.microsoft.com/office/drawing/2014/main" id="{6540A5AB-DD71-7EE9-099C-C7D18934092B}"/>
              </a:ext>
            </a:extLst>
          </xdr:cNvPr>
          <xdr:cNvCxnSpPr/>
        </xdr:nvCxnSpPr>
        <xdr:spPr>
          <a:xfrm>
            <a:off x="2109788" y="35504437"/>
            <a:ext cx="566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3" name="Straight Connector 932">
            <a:extLst>
              <a:ext uri="{FF2B5EF4-FFF2-40B4-BE49-F238E27FC236}">
                <a16:creationId xmlns:a16="http://schemas.microsoft.com/office/drawing/2014/main" id="{B175B9C8-779F-8B30-F152-45ED3D3214DD}"/>
              </a:ext>
            </a:extLst>
          </xdr:cNvPr>
          <xdr:cNvCxnSpPr/>
        </xdr:nvCxnSpPr>
        <xdr:spPr>
          <a:xfrm>
            <a:off x="2105025" y="3601402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4" name="Straight Connector 933">
            <a:extLst>
              <a:ext uri="{FF2B5EF4-FFF2-40B4-BE49-F238E27FC236}">
                <a16:creationId xmlns:a16="http://schemas.microsoft.com/office/drawing/2014/main" id="{C2C663CC-DF0C-502B-133C-E7FBF9AEF004}"/>
              </a:ext>
            </a:extLst>
          </xdr:cNvPr>
          <xdr:cNvCxnSpPr/>
        </xdr:nvCxnSpPr>
        <xdr:spPr>
          <a:xfrm>
            <a:off x="2019300" y="36166425"/>
            <a:ext cx="5810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5" name="Straight Connector 934">
            <a:extLst>
              <a:ext uri="{FF2B5EF4-FFF2-40B4-BE49-F238E27FC236}">
                <a16:creationId xmlns:a16="http://schemas.microsoft.com/office/drawing/2014/main" id="{7E41B7CA-61C7-820A-6AF7-EC48821818E6}"/>
              </a:ext>
            </a:extLst>
          </xdr:cNvPr>
          <xdr:cNvCxnSpPr/>
        </xdr:nvCxnSpPr>
        <xdr:spPr>
          <a:xfrm flipH="1">
            <a:off x="2062162" y="361188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6" name="Straight Connector 935">
            <a:extLst>
              <a:ext uri="{FF2B5EF4-FFF2-40B4-BE49-F238E27FC236}">
                <a16:creationId xmlns:a16="http://schemas.microsoft.com/office/drawing/2014/main" id="{2EF65355-E806-16BD-D75A-3A59A2E9461A}"/>
              </a:ext>
            </a:extLst>
          </xdr:cNvPr>
          <xdr:cNvCxnSpPr/>
        </xdr:nvCxnSpPr>
        <xdr:spPr>
          <a:xfrm>
            <a:off x="4048126" y="360140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Straight Connector 936">
            <a:extLst>
              <a:ext uri="{FF2B5EF4-FFF2-40B4-BE49-F238E27FC236}">
                <a16:creationId xmlns:a16="http://schemas.microsoft.com/office/drawing/2014/main" id="{F38ADC6B-B0F2-4856-8CCB-2DE4EF9751E4}"/>
              </a:ext>
            </a:extLst>
          </xdr:cNvPr>
          <xdr:cNvCxnSpPr/>
        </xdr:nvCxnSpPr>
        <xdr:spPr>
          <a:xfrm flipH="1">
            <a:off x="4005263" y="361188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Straight Connector 937">
            <a:extLst>
              <a:ext uri="{FF2B5EF4-FFF2-40B4-BE49-F238E27FC236}">
                <a16:creationId xmlns:a16="http://schemas.microsoft.com/office/drawing/2014/main" id="{37CEC008-F4D1-6587-913D-2C4144EAC5F2}"/>
              </a:ext>
            </a:extLst>
          </xdr:cNvPr>
          <xdr:cNvCxnSpPr/>
        </xdr:nvCxnSpPr>
        <xdr:spPr>
          <a:xfrm>
            <a:off x="4295776" y="360140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9" name="Straight Connector 938">
            <a:extLst>
              <a:ext uri="{FF2B5EF4-FFF2-40B4-BE49-F238E27FC236}">
                <a16:creationId xmlns:a16="http://schemas.microsoft.com/office/drawing/2014/main" id="{22F9D0D9-FFBB-8051-29C6-05CC04B7E3EF}"/>
              </a:ext>
            </a:extLst>
          </xdr:cNvPr>
          <xdr:cNvCxnSpPr/>
        </xdr:nvCxnSpPr>
        <xdr:spPr>
          <a:xfrm flipH="1">
            <a:off x="4252913" y="361188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Straight Connector 939">
            <a:extLst>
              <a:ext uri="{FF2B5EF4-FFF2-40B4-BE49-F238E27FC236}">
                <a16:creationId xmlns:a16="http://schemas.microsoft.com/office/drawing/2014/main" id="{1B9DBD81-84D7-3F51-6884-DA25637DC98A}"/>
              </a:ext>
            </a:extLst>
          </xdr:cNvPr>
          <xdr:cNvCxnSpPr/>
        </xdr:nvCxnSpPr>
        <xdr:spPr>
          <a:xfrm>
            <a:off x="5591175" y="360140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Straight Connector 940">
            <a:extLst>
              <a:ext uri="{FF2B5EF4-FFF2-40B4-BE49-F238E27FC236}">
                <a16:creationId xmlns:a16="http://schemas.microsoft.com/office/drawing/2014/main" id="{51080DE4-FFAD-576E-DF85-ABDCBEA6B382}"/>
              </a:ext>
            </a:extLst>
          </xdr:cNvPr>
          <xdr:cNvCxnSpPr/>
        </xdr:nvCxnSpPr>
        <xdr:spPr>
          <a:xfrm flipH="1">
            <a:off x="5548312" y="361188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2" name="Straight Connector 941">
            <a:extLst>
              <a:ext uri="{FF2B5EF4-FFF2-40B4-BE49-F238E27FC236}">
                <a16:creationId xmlns:a16="http://schemas.microsoft.com/office/drawing/2014/main" id="{B16DDB0D-8C81-B28D-E50E-E4E475A067C3}"/>
              </a:ext>
            </a:extLst>
          </xdr:cNvPr>
          <xdr:cNvCxnSpPr/>
        </xdr:nvCxnSpPr>
        <xdr:spPr>
          <a:xfrm>
            <a:off x="5829296" y="3601402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Straight Connector 942">
            <a:extLst>
              <a:ext uri="{FF2B5EF4-FFF2-40B4-BE49-F238E27FC236}">
                <a16:creationId xmlns:a16="http://schemas.microsoft.com/office/drawing/2014/main" id="{CE0D7005-2510-412E-8666-B17D71824945}"/>
              </a:ext>
            </a:extLst>
          </xdr:cNvPr>
          <xdr:cNvCxnSpPr/>
        </xdr:nvCxnSpPr>
        <xdr:spPr>
          <a:xfrm flipH="1">
            <a:off x="5786433" y="361187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Straight Connector 943">
            <a:extLst>
              <a:ext uri="{FF2B5EF4-FFF2-40B4-BE49-F238E27FC236}">
                <a16:creationId xmlns:a16="http://schemas.microsoft.com/office/drawing/2014/main" id="{726E27E8-7A19-FA98-FF60-B986FB7DA116}"/>
              </a:ext>
            </a:extLst>
          </xdr:cNvPr>
          <xdr:cNvCxnSpPr/>
        </xdr:nvCxnSpPr>
        <xdr:spPr>
          <a:xfrm>
            <a:off x="7772401" y="3601878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5" name="Straight Connector 944">
            <a:extLst>
              <a:ext uri="{FF2B5EF4-FFF2-40B4-BE49-F238E27FC236}">
                <a16:creationId xmlns:a16="http://schemas.microsoft.com/office/drawing/2014/main" id="{7A956D83-D3D1-891B-3142-C190A8A16941}"/>
              </a:ext>
            </a:extLst>
          </xdr:cNvPr>
          <xdr:cNvCxnSpPr/>
        </xdr:nvCxnSpPr>
        <xdr:spPr>
          <a:xfrm flipH="1">
            <a:off x="7729538" y="361235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6" name="Straight Connector 945">
            <a:extLst>
              <a:ext uri="{FF2B5EF4-FFF2-40B4-BE49-F238E27FC236}">
                <a16:creationId xmlns:a16="http://schemas.microsoft.com/office/drawing/2014/main" id="{4C4785EB-3122-D8D7-D49F-ADDE594FB526}"/>
              </a:ext>
            </a:extLst>
          </xdr:cNvPr>
          <xdr:cNvCxnSpPr/>
        </xdr:nvCxnSpPr>
        <xdr:spPr>
          <a:xfrm>
            <a:off x="2014537" y="36452175"/>
            <a:ext cx="5815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7" name="Straight Connector 946">
            <a:extLst>
              <a:ext uri="{FF2B5EF4-FFF2-40B4-BE49-F238E27FC236}">
                <a16:creationId xmlns:a16="http://schemas.microsoft.com/office/drawing/2014/main" id="{EB7D6191-8E45-80B1-EEB4-FC849EE9CF74}"/>
              </a:ext>
            </a:extLst>
          </xdr:cNvPr>
          <xdr:cNvCxnSpPr/>
        </xdr:nvCxnSpPr>
        <xdr:spPr>
          <a:xfrm flipH="1">
            <a:off x="2057399" y="36404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8" name="Straight Connector 947">
            <a:extLst>
              <a:ext uri="{FF2B5EF4-FFF2-40B4-BE49-F238E27FC236}">
                <a16:creationId xmlns:a16="http://schemas.microsoft.com/office/drawing/2014/main" id="{55091506-B5C8-F9FE-5CF8-4CECEF480428}"/>
              </a:ext>
            </a:extLst>
          </xdr:cNvPr>
          <xdr:cNvCxnSpPr/>
        </xdr:nvCxnSpPr>
        <xdr:spPr>
          <a:xfrm flipH="1">
            <a:off x="7724779" y="3640931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9" name="Straight Connector 948">
            <a:extLst>
              <a:ext uri="{FF2B5EF4-FFF2-40B4-BE49-F238E27FC236}">
                <a16:creationId xmlns:a16="http://schemas.microsoft.com/office/drawing/2014/main" id="{E3E61DBB-3B4B-0CDB-E9AC-2A7A39C4275A}"/>
              </a:ext>
            </a:extLst>
          </xdr:cNvPr>
          <xdr:cNvCxnSpPr/>
        </xdr:nvCxnSpPr>
        <xdr:spPr>
          <a:xfrm flipH="1" flipV="1">
            <a:off x="4733925" y="354330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0" name="Straight Arrow Connector 949">
            <a:extLst>
              <a:ext uri="{FF2B5EF4-FFF2-40B4-BE49-F238E27FC236}">
                <a16:creationId xmlns:a16="http://schemas.microsoft.com/office/drawing/2014/main" id="{387D295D-6EDC-27B9-2279-BC2A25E4BF7E}"/>
              </a:ext>
            </a:extLst>
          </xdr:cNvPr>
          <xdr:cNvCxnSpPr/>
        </xdr:nvCxnSpPr>
        <xdr:spPr>
          <a:xfrm>
            <a:off x="7772398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85725</xdr:colOff>
      <xdr:row>734</xdr:row>
      <xdr:rowOff>0</xdr:rowOff>
    </xdr:from>
    <xdr:to>
      <xdr:col>48</xdr:col>
      <xdr:colOff>80968</xdr:colOff>
      <xdr:row>742</xdr:row>
      <xdr:rowOff>61913</xdr:rowOff>
    </xdr:to>
    <xdr:grpSp>
      <xdr:nvGrpSpPr>
        <xdr:cNvPr id="951" name="Group 950">
          <a:extLst>
            <a:ext uri="{FF2B5EF4-FFF2-40B4-BE49-F238E27FC236}">
              <a16:creationId xmlns:a16="http://schemas.microsoft.com/office/drawing/2014/main" id="{594273DE-FD21-4FB9-B347-993C12666774}"/>
            </a:ext>
          </a:extLst>
        </xdr:cNvPr>
        <xdr:cNvGrpSpPr/>
      </xdr:nvGrpSpPr>
      <xdr:grpSpPr>
        <a:xfrm>
          <a:off x="2028825" y="109985175"/>
          <a:ext cx="5824543" cy="1204913"/>
          <a:chOff x="2028825" y="39309675"/>
          <a:chExt cx="5824543" cy="1204913"/>
        </a:xfrm>
      </xdr:grpSpPr>
      <xdr:sp macro="" textlink="">
        <xdr:nvSpPr>
          <xdr:cNvPr id="952" name="Isosceles Triangle 951">
            <a:extLst>
              <a:ext uri="{FF2B5EF4-FFF2-40B4-BE49-F238E27FC236}">
                <a16:creationId xmlns:a16="http://schemas.microsoft.com/office/drawing/2014/main" id="{1D5212EA-5780-2B35-0FA9-2B7A55CF85D6}"/>
              </a:ext>
            </a:extLst>
          </xdr:cNvPr>
          <xdr:cNvSpPr/>
        </xdr:nvSpPr>
        <xdr:spPr>
          <a:xfrm>
            <a:off x="2028825" y="397557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53" name="Straight Connector 952">
            <a:extLst>
              <a:ext uri="{FF2B5EF4-FFF2-40B4-BE49-F238E27FC236}">
                <a16:creationId xmlns:a16="http://schemas.microsoft.com/office/drawing/2014/main" id="{A94A11A7-F26A-4914-6B2F-15BE6C67FB1C}"/>
              </a:ext>
            </a:extLst>
          </xdr:cNvPr>
          <xdr:cNvCxnSpPr/>
        </xdr:nvCxnSpPr>
        <xdr:spPr>
          <a:xfrm>
            <a:off x="2105024" y="39738300"/>
            <a:ext cx="566261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54" name="Isosceles Triangle 953">
            <a:extLst>
              <a:ext uri="{FF2B5EF4-FFF2-40B4-BE49-F238E27FC236}">
                <a16:creationId xmlns:a16="http://schemas.microsoft.com/office/drawing/2014/main" id="{20EE8840-9737-3FBB-051F-EBF31B9B1F32}"/>
              </a:ext>
            </a:extLst>
          </xdr:cNvPr>
          <xdr:cNvSpPr/>
        </xdr:nvSpPr>
        <xdr:spPr>
          <a:xfrm>
            <a:off x="7691443" y="39746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7" name="Oval 956">
            <a:extLst>
              <a:ext uri="{FF2B5EF4-FFF2-40B4-BE49-F238E27FC236}">
                <a16:creationId xmlns:a16="http://schemas.microsoft.com/office/drawing/2014/main" id="{0E1DD82C-7251-324D-492F-112CCC826E64}"/>
              </a:ext>
            </a:extLst>
          </xdr:cNvPr>
          <xdr:cNvSpPr/>
        </xdr:nvSpPr>
        <xdr:spPr>
          <a:xfrm>
            <a:off x="4267200" y="397002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8" name="Oval 957">
            <a:extLst>
              <a:ext uri="{FF2B5EF4-FFF2-40B4-BE49-F238E27FC236}">
                <a16:creationId xmlns:a16="http://schemas.microsoft.com/office/drawing/2014/main" id="{C5D96D20-81C0-962A-7E1F-84BEB0288946}"/>
              </a:ext>
            </a:extLst>
          </xdr:cNvPr>
          <xdr:cNvSpPr/>
        </xdr:nvSpPr>
        <xdr:spPr>
          <a:xfrm>
            <a:off x="5562600" y="397002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59" name="Straight Connector 958">
            <a:extLst>
              <a:ext uri="{FF2B5EF4-FFF2-40B4-BE49-F238E27FC236}">
                <a16:creationId xmlns:a16="http://schemas.microsoft.com/office/drawing/2014/main" id="{4EFDB971-B946-F3F5-92C9-3126F519B56A}"/>
              </a:ext>
            </a:extLst>
          </xdr:cNvPr>
          <xdr:cNvCxnSpPr/>
        </xdr:nvCxnSpPr>
        <xdr:spPr>
          <a:xfrm>
            <a:off x="2105025" y="39947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0" name="Straight Connector 959">
            <a:extLst>
              <a:ext uri="{FF2B5EF4-FFF2-40B4-BE49-F238E27FC236}">
                <a16:creationId xmlns:a16="http://schemas.microsoft.com/office/drawing/2014/main" id="{CC3B0873-1247-373F-344F-60D2A2E07264}"/>
              </a:ext>
            </a:extLst>
          </xdr:cNvPr>
          <xdr:cNvCxnSpPr/>
        </xdr:nvCxnSpPr>
        <xdr:spPr>
          <a:xfrm>
            <a:off x="2038350" y="40452676"/>
            <a:ext cx="5810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Connector 960">
            <a:extLst>
              <a:ext uri="{FF2B5EF4-FFF2-40B4-BE49-F238E27FC236}">
                <a16:creationId xmlns:a16="http://schemas.microsoft.com/office/drawing/2014/main" id="{7942A13B-10DA-9AD8-EBD5-65AC82B7E4C2}"/>
              </a:ext>
            </a:extLst>
          </xdr:cNvPr>
          <xdr:cNvCxnSpPr/>
        </xdr:nvCxnSpPr>
        <xdr:spPr>
          <a:xfrm flipH="1">
            <a:off x="2057400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2" name="Straight Connector 961">
            <a:extLst>
              <a:ext uri="{FF2B5EF4-FFF2-40B4-BE49-F238E27FC236}">
                <a16:creationId xmlns:a16="http://schemas.microsoft.com/office/drawing/2014/main" id="{F2F89B78-C184-C4D6-24F2-3428403753EB}"/>
              </a:ext>
            </a:extLst>
          </xdr:cNvPr>
          <xdr:cNvCxnSpPr/>
        </xdr:nvCxnSpPr>
        <xdr:spPr>
          <a:xfrm>
            <a:off x="3076575" y="39947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3" name="Straight Connector 962">
            <a:extLst>
              <a:ext uri="{FF2B5EF4-FFF2-40B4-BE49-F238E27FC236}">
                <a16:creationId xmlns:a16="http://schemas.microsoft.com/office/drawing/2014/main" id="{D6A0B550-C6AE-EC7C-7A0B-CD3813C604F3}"/>
              </a:ext>
            </a:extLst>
          </xdr:cNvPr>
          <xdr:cNvCxnSpPr/>
        </xdr:nvCxnSpPr>
        <xdr:spPr>
          <a:xfrm flipH="1">
            <a:off x="3028950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4" name="Straight Connector 963">
            <a:extLst>
              <a:ext uri="{FF2B5EF4-FFF2-40B4-BE49-F238E27FC236}">
                <a16:creationId xmlns:a16="http://schemas.microsoft.com/office/drawing/2014/main" id="{7BDB36A7-3CB7-2D87-CCD5-A673C94DD98E}"/>
              </a:ext>
            </a:extLst>
          </xdr:cNvPr>
          <xdr:cNvCxnSpPr/>
        </xdr:nvCxnSpPr>
        <xdr:spPr>
          <a:xfrm>
            <a:off x="4048125" y="403145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5" name="Straight Connector 964">
            <a:extLst>
              <a:ext uri="{FF2B5EF4-FFF2-40B4-BE49-F238E27FC236}">
                <a16:creationId xmlns:a16="http://schemas.microsoft.com/office/drawing/2014/main" id="{073CE6D9-8F57-E7F3-48C6-57CA09F1E2DA}"/>
              </a:ext>
            </a:extLst>
          </xdr:cNvPr>
          <xdr:cNvCxnSpPr/>
        </xdr:nvCxnSpPr>
        <xdr:spPr>
          <a:xfrm flipH="1">
            <a:off x="4000500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6" name="Straight Connector 965">
            <a:extLst>
              <a:ext uri="{FF2B5EF4-FFF2-40B4-BE49-F238E27FC236}">
                <a16:creationId xmlns:a16="http://schemas.microsoft.com/office/drawing/2014/main" id="{1BAF95E5-32FF-BC4B-B830-A11A561873EB}"/>
              </a:ext>
            </a:extLst>
          </xdr:cNvPr>
          <xdr:cNvCxnSpPr/>
        </xdr:nvCxnSpPr>
        <xdr:spPr>
          <a:xfrm>
            <a:off x="4938712" y="39947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7" name="Straight Connector 966">
            <a:extLst>
              <a:ext uri="{FF2B5EF4-FFF2-40B4-BE49-F238E27FC236}">
                <a16:creationId xmlns:a16="http://schemas.microsoft.com/office/drawing/2014/main" id="{EF0133AC-7073-4FCB-E092-6F5FCCD19C7A}"/>
              </a:ext>
            </a:extLst>
          </xdr:cNvPr>
          <xdr:cNvCxnSpPr/>
        </xdr:nvCxnSpPr>
        <xdr:spPr>
          <a:xfrm flipH="1">
            <a:off x="4891087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8" name="Straight Connector 967">
            <a:extLst>
              <a:ext uri="{FF2B5EF4-FFF2-40B4-BE49-F238E27FC236}">
                <a16:creationId xmlns:a16="http://schemas.microsoft.com/office/drawing/2014/main" id="{BC8EE021-2493-ED5E-6A40-C61779EAA0A0}"/>
              </a:ext>
            </a:extLst>
          </xdr:cNvPr>
          <xdr:cNvCxnSpPr/>
        </xdr:nvCxnSpPr>
        <xdr:spPr>
          <a:xfrm>
            <a:off x="5829297" y="403145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9" name="Straight Connector 968">
            <a:extLst>
              <a:ext uri="{FF2B5EF4-FFF2-40B4-BE49-F238E27FC236}">
                <a16:creationId xmlns:a16="http://schemas.microsoft.com/office/drawing/2014/main" id="{81D14297-3357-B559-B169-1DC4E8D6F2BC}"/>
              </a:ext>
            </a:extLst>
          </xdr:cNvPr>
          <xdr:cNvCxnSpPr/>
        </xdr:nvCxnSpPr>
        <xdr:spPr>
          <a:xfrm flipH="1">
            <a:off x="5781672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0" name="Straight Connector 969">
            <a:extLst>
              <a:ext uri="{FF2B5EF4-FFF2-40B4-BE49-F238E27FC236}">
                <a16:creationId xmlns:a16="http://schemas.microsoft.com/office/drawing/2014/main" id="{12AEBC4A-5F34-EB76-AD58-B6D7DE89DCA4}"/>
              </a:ext>
            </a:extLst>
          </xdr:cNvPr>
          <xdr:cNvCxnSpPr/>
        </xdr:nvCxnSpPr>
        <xdr:spPr>
          <a:xfrm>
            <a:off x="6800854" y="39947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1" name="Straight Connector 970">
            <a:extLst>
              <a:ext uri="{FF2B5EF4-FFF2-40B4-BE49-F238E27FC236}">
                <a16:creationId xmlns:a16="http://schemas.microsoft.com/office/drawing/2014/main" id="{F24AD29E-CE1E-5790-7178-403382E05856}"/>
              </a:ext>
            </a:extLst>
          </xdr:cNvPr>
          <xdr:cNvCxnSpPr/>
        </xdr:nvCxnSpPr>
        <xdr:spPr>
          <a:xfrm flipH="1">
            <a:off x="6753229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2" name="Straight Connector 971">
            <a:extLst>
              <a:ext uri="{FF2B5EF4-FFF2-40B4-BE49-F238E27FC236}">
                <a16:creationId xmlns:a16="http://schemas.microsoft.com/office/drawing/2014/main" id="{A5422481-7D6A-13CD-9158-EC457074215B}"/>
              </a:ext>
            </a:extLst>
          </xdr:cNvPr>
          <xdr:cNvCxnSpPr/>
        </xdr:nvCxnSpPr>
        <xdr:spPr>
          <a:xfrm>
            <a:off x="7772405" y="403145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3" name="Straight Connector 972">
            <a:extLst>
              <a:ext uri="{FF2B5EF4-FFF2-40B4-BE49-F238E27FC236}">
                <a16:creationId xmlns:a16="http://schemas.microsoft.com/office/drawing/2014/main" id="{3B657751-A03E-5008-6837-85A7F001F2C7}"/>
              </a:ext>
            </a:extLst>
          </xdr:cNvPr>
          <xdr:cNvCxnSpPr/>
        </xdr:nvCxnSpPr>
        <xdr:spPr>
          <a:xfrm flipH="1">
            <a:off x="7724780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4" name="Straight Connector 973">
            <a:extLst>
              <a:ext uri="{FF2B5EF4-FFF2-40B4-BE49-F238E27FC236}">
                <a16:creationId xmlns:a16="http://schemas.microsoft.com/office/drawing/2014/main" id="{D5A16211-365A-73E7-6F45-52AECD57CE08}"/>
              </a:ext>
            </a:extLst>
          </xdr:cNvPr>
          <xdr:cNvCxnSpPr/>
        </xdr:nvCxnSpPr>
        <xdr:spPr>
          <a:xfrm>
            <a:off x="4295775" y="3944302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5" name="Straight Connector 974">
            <a:extLst>
              <a:ext uri="{FF2B5EF4-FFF2-40B4-BE49-F238E27FC236}">
                <a16:creationId xmlns:a16="http://schemas.microsoft.com/office/drawing/2014/main" id="{7BD6031D-AEF7-9031-6BD1-A4B403D68CB3}"/>
              </a:ext>
            </a:extLst>
          </xdr:cNvPr>
          <xdr:cNvCxnSpPr/>
        </xdr:nvCxnSpPr>
        <xdr:spPr>
          <a:xfrm>
            <a:off x="5591175" y="3978592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6" name="Straight Connector 975">
            <a:extLst>
              <a:ext uri="{FF2B5EF4-FFF2-40B4-BE49-F238E27FC236}">
                <a16:creationId xmlns:a16="http://schemas.microsoft.com/office/drawing/2014/main" id="{EFB07950-32A3-9C47-E35A-9D2611F3933C}"/>
              </a:ext>
            </a:extLst>
          </xdr:cNvPr>
          <xdr:cNvCxnSpPr/>
        </xdr:nvCxnSpPr>
        <xdr:spPr>
          <a:xfrm flipH="1">
            <a:off x="5438775" y="3992403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7" name="Straight Connector 976">
            <a:extLst>
              <a:ext uri="{FF2B5EF4-FFF2-40B4-BE49-F238E27FC236}">
                <a16:creationId xmlns:a16="http://schemas.microsoft.com/office/drawing/2014/main" id="{0AA89CB0-DEFA-1C28-3237-EA9D36C4E46D}"/>
              </a:ext>
            </a:extLst>
          </xdr:cNvPr>
          <xdr:cNvCxnSpPr/>
        </xdr:nvCxnSpPr>
        <xdr:spPr>
          <a:xfrm flipH="1">
            <a:off x="4295775" y="3944778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78" name="Freeform: Shape 977">
            <a:extLst>
              <a:ext uri="{FF2B5EF4-FFF2-40B4-BE49-F238E27FC236}">
                <a16:creationId xmlns:a16="http://schemas.microsoft.com/office/drawing/2014/main" id="{5E7838A2-8050-2997-9BC4-D40F5166AC74}"/>
              </a:ext>
            </a:extLst>
          </xdr:cNvPr>
          <xdr:cNvSpPr/>
        </xdr:nvSpPr>
        <xdr:spPr>
          <a:xfrm>
            <a:off x="2105025" y="39309675"/>
            <a:ext cx="5667375" cy="862013"/>
          </a:xfrm>
          <a:custGeom>
            <a:avLst/>
            <a:gdLst>
              <a:gd name="connsiteX0" fmla="*/ 0 w 5667375"/>
              <a:gd name="connsiteY0" fmla="*/ 428625 h 862013"/>
              <a:gd name="connsiteX1" fmla="*/ 0 w 5667375"/>
              <a:gd name="connsiteY1" fmla="*/ 0 h 862013"/>
              <a:gd name="connsiteX2" fmla="*/ 1943100 w 5667375"/>
              <a:gd name="connsiteY2" fmla="*/ 862013 h 862013"/>
              <a:gd name="connsiteX3" fmla="*/ 1943100 w 5667375"/>
              <a:gd name="connsiteY3" fmla="*/ 4763 h 862013"/>
              <a:gd name="connsiteX4" fmla="*/ 3724275 w 5667375"/>
              <a:gd name="connsiteY4" fmla="*/ 862013 h 862013"/>
              <a:gd name="connsiteX5" fmla="*/ 3724275 w 5667375"/>
              <a:gd name="connsiteY5" fmla="*/ 4763 h 862013"/>
              <a:gd name="connsiteX6" fmla="*/ 5667375 w 5667375"/>
              <a:gd name="connsiteY6" fmla="*/ 857250 h 862013"/>
              <a:gd name="connsiteX7" fmla="*/ 5667375 w 5667375"/>
              <a:gd name="connsiteY7" fmla="*/ 438150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5667375" h="862013">
                <a:moveTo>
                  <a:pt x="0" y="428625"/>
                </a:moveTo>
                <a:lnTo>
                  <a:pt x="0" y="0"/>
                </a:lnTo>
                <a:lnTo>
                  <a:pt x="1943100" y="862013"/>
                </a:lnTo>
                <a:lnTo>
                  <a:pt x="1943100" y="4763"/>
                </a:lnTo>
                <a:lnTo>
                  <a:pt x="3724275" y="862013"/>
                </a:lnTo>
                <a:lnTo>
                  <a:pt x="3724275" y="4763"/>
                </a:lnTo>
                <a:lnTo>
                  <a:pt x="5667375" y="857250"/>
                </a:lnTo>
                <a:lnTo>
                  <a:pt x="5667375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5" name="Isosceles Triangle 954">
            <a:extLst>
              <a:ext uri="{FF2B5EF4-FFF2-40B4-BE49-F238E27FC236}">
                <a16:creationId xmlns:a16="http://schemas.microsoft.com/office/drawing/2014/main" id="{C064A0FF-8CD0-F3FA-AAB5-13FC6C68EC19}"/>
              </a:ext>
            </a:extLst>
          </xdr:cNvPr>
          <xdr:cNvSpPr/>
        </xdr:nvSpPr>
        <xdr:spPr>
          <a:xfrm>
            <a:off x="5753100" y="39746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6" name="Isosceles Triangle 955">
            <a:extLst>
              <a:ext uri="{FF2B5EF4-FFF2-40B4-BE49-F238E27FC236}">
                <a16:creationId xmlns:a16="http://schemas.microsoft.com/office/drawing/2014/main" id="{AC8FC697-63FF-5A2C-5D37-77B8150392D8}"/>
              </a:ext>
            </a:extLst>
          </xdr:cNvPr>
          <xdr:cNvSpPr/>
        </xdr:nvSpPr>
        <xdr:spPr>
          <a:xfrm>
            <a:off x="3971925" y="39746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731</xdr:row>
      <xdr:rowOff>4763</xdr:rowOff>
    </xdr:from>
    <xdr:to>
      <xdr:col>13</xdr:col>
      <xdr:colOff>0</xdr:colOff>
      <xdr:row>732</xdr:row>
      <xdr:rowOff>100013</xdr:rowOff>
    </xdr:to>
    <xdr:cxnSp macro="">
      <xdr:nvCxnSpPr>
        <xdr:cNvPr id="979" name="Straight Connector 978">
          <a:extLst>
            <a:ext uri="{FF2B5EF4-FFF2-40B4-BE49-F238E27FC236}">
              <a16:creationId xmlns:a16="http://schemas.microsoft.com/office/drawing/2014/main" id="{F90B01AC-229C-4005-8AEB-D576C074ACE4}"/>
            </a:ext>
          </a:extLst>
        </xdr:cNvPr>
        <xdr:cNvCxnSpPr/>
      </xdr:nvCxnSpPr>
      <xdr:spPr>
        <a:xfrm>
          <a:off x="2105025" y="109561313"/>
          <a:ext cx="0" cy="2381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743</xdr:row>
      <xdr:rowOff>9525</xdr:rowOff>
    </xdr:from>
    <xdr:to>
      <xdr:col>13</xdr:col>
      <xdr:colOff>0</xdr:colOff>
      <xdr:row>746</xdr:row>
      <xdr:rowOff>0</xdr:rowOff>
    </xdr:to>
    <xdr:cxnSp macro="">
      <xdr:nvCxnSpPr>
        <xdr:cNvPr id="992" name="Straight Connector 991">
          <a:extLst>
            <a:ext uri="{FF2B5EF4-FFF2-40B4-BE49-F238E27FC236}">
              <a16:creationId xmlns:a16="http://schemas.microsoft.com/office/drawing/2014/main" id="{1BDB5E48-8687-D756-37AD-4E02FEF86933}"/>
            </a:ext>
          </a:extLst>
        </xdr:cNvPr>
        <xdr:cNvCxnSpPr/>
      </xdr:nvCxnSpPr>
      <xdr:spPr>
        <a:xfrm>
          <a:off x="2105025" y="111280575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743</xdr:row>
      <xdr:rowOff>28575</xdr:rowOff>
    </xdr:from>
    <xdr:to>
      <xdr:col>48</xdr:col>
      <xdr:colOff>0</xdr:colOff>
      <xdr:row>746</xdr:row>
      <xdr:rowOff>19050</xdr:rowOff>
    </xdr:to>
    <xdr:cxnSp macro="">
      <xdr:nvCxnSpPr>
        <xdr:cNvPr id="993" name="Straight Connector 992">
          <a:extLst>
            <a:ext uri="{FF2B5EF4-FFF2-40B4-BE49-F238E27FC236}">
              <a16:creationId xmlns:a16="http://schemas.microsoft.com/office/drawing/2014/main" id="{DB5AD19E-1414-6D62-6998-64494539F661}"/>
            </a:ext>
          </a:extLst>
        </xdr:cNvPr>
        <xdr:cNvCxnSpPr/>
      </xdr:nvCxnSpPr>
      <xdr:spPr>
        <a:xfrm>
          <a:off x="7772400" y="111299625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755</xdr:row>
      <xdr:rowOff>9523</xdr:rowOff>
    </xdr:from>
    <xdr:to>
      <xdr:col>50</xdr:col>
      <xdr:colOff>38100</xdr:colOff>
      <xdr:row>798</xdr:row>
      <xdr:rowOff>80963</xdr:rowOff>
    </xdr:to>
    <xdr:grpSp>
      <xdr:nvGrpSpPr>
        <xdr:cNvPr id="995" name="Group 994">
          <a:extLst>
            <a:ext uri="{FF2B5EF4-FFF2-40B4-BE49-F238E27FC236}">
              <a16:creationId xmlns:a16="http://schemas.microsoft.com/office/drawing/2014/main" id="{2238382A-6EC1-47F4-B3DC-314FD9B1E13F}"/>
            </a:ext>
          </a:extLst>
        </xdr:cNvPr>
        <xdr:cNvGrpSpPr/>
      </xdr:nvGrpSpPr>
      <xdr:grpSpPr>
        <a:xfrm>
          <a:off x="411700" y="113623723"/>
          <a:ext cx="7722650" cy="6215065"/>
          <a:chOff x="411700" y="42948223"/>
          <a:chExt cx="7722650" cy="6215065"/>
        </a:xfrm>
      </xdr:grpSpPr>
      <xdr:grpSp>
        <xdr:nvGrpSpPr>
          <xdr:cNvPr id="996" name="Group 995">
            <a:extLst>
              <a:ext uri="{FF2B5EF4-FFF2-40B4-BE49-F238E27FC236}">
                <a16:creationId xmlns:a16="http://schemas.microsoft.com/office/drawing/2014/main" id="{34A8A56E-427A-273F-0BAB-D8C450F4435A}"/>
              </a:ext>
            </a:extLst>
          </xdr:cNvPr>
          <xdr:cNvGrpSpPr/>
        </xdr:nvGrpSpPr>
        <xdr:grpSpPr>
          <a:xfrm>
            <a:off x="411700" y="43063103"/>
            <a:ext cx="1440860" cy="5358430"/>
            <a:chOff x="2678650" y="4696403"/>
            <a:chExt cx="1440860" cy="5358430"/>
          </a:xfrm>
        </xdr:grpSpPr>
        <xdr:sp macro="" textlink="">
          <xdr:nvSpPr>
            <xdr:cNvPr id="1047" name="Isosceles Triangle 1046">
              <a:extLst>
                <a:ext uri="{FF2B5EF4-FFF2-40B4-BE49-F238E27FC236}">
                  <a16:creationId xmlns:a16="http://schemas.microsoft.com/office/drawing/2014/main" id="{FA7CE13E-3126-0DCF-CF11-42CB1F5171CC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48" name="Straight Connector 1047">
              <a:extLst>
                <a:ext uri="{FF2B5EF4-FFF2-40B4-BE49-F238E27FC236}">
                  <a16:creationId xmlns:a16="http://schemas.microsoft.com/office/drawing/2014/main" id="{8D5D571C-5DF0-3AC4-0375-7C4CF205675B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49" name="Straight Connector 1048">
              <a:extLst>
                <a:ext uri="{FF2B5EF4-FFF2-40B4-BE49-F238E27FC236}">
                  <a16:creationId xmlns:a16="http://schemas.microsoft.com/office/drawing/2014/main" id="{85D19DEF-EECB-C753-9953-6F916979657F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50" name="Straight Connector 1049">
              <a:extLst>
                <a:ext uri="{FF2B5EF4-FFF2-40B4-BE49-F238E27FC236}">
                  <a16:creationId xmlns:a16="http://schemas.microsoft.com/office/drawing/2014/main" id="{FBA0D728-506C-2436-D77C-689218695D67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51" name="Straight Connector 1050">
              <a:extLst>
                <a:ext uri="{FF2B5EF4-FFF2-40B4-BE49-F238E27FC236}">
                  <a16:creationId xmlns:a16="http://schemas.microsoft.com/office/drawing/2014/main" id="{91F0F6D1-A7B4-484C-2077-36E3C0A289C6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52" name="Straight Connector 1051">
              <a:extLst>
                <a:ext uri="{FF2B5EF4-FFF2-40B4-BE49-F238E27FC236}">
                  <a16:creationId xmlns:a16="http://schemas.microsoft.com/office/drawing/2014/main" id="{D27D1DEB-4A76-42E8-365B-DD58B20A5516}"/>
                </a:ext>
              </a:extLst>
            </xdr:cNvPr>
            <xdr:cNvCxnSpPr>
              <a:endCxn id="1047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53" name="Straight Connector 1052">
              <a:extLst>
                <a:ext uri="{FF2B5EF4-FFF2-40B4-BE49-F238E27FC236}">
                  <a16:creationId xmlns:a16="http://schemas.microsoft.com/office/drawing/2014/main" id="{86E31B3E-BF31-2700-ED4D-370EA0653921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54" name="Straight Connector 1053">
              <a:extLst>
                <a:ext uri="{FF2B5EF4-FFF2-40B4-BE49-F238E27FC236}">
                  <a16:creationId xmlns:a16="http://schemas.microsoft.com/office/drawing/2014/main" id="{6428779C-2B2B-17E6-7A19-465F25CCE358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55" name="Straight Connector 1054">
              <a:extLst>
                <a:ext uri="{FF2B5EF4-FFF2-40B4-BE49-F238E27FC236}">
                  <a16:creationId xmlns:a16="http://schemas.microsoft.com/office/drawing/2014/main" id="{B18C9842-9BDF-261E-F35B-099C237C9978}"/>
                </a:ext>
              </a:extLst>
            </xdr:cNvPr>
            <xdr:cNvCxnSpPr>
              <a:endCxn id="1047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56" name="Straight Connector 1055">
              <a:extLst>
                <a:ext uri="{FF2B5EF4-FFF2-40B4-BE49-F238E27FC236}">
                  <a16:creationId xmlns:a16="http://schemas.microsoft.com/office/drawing/2014/main" id="{BD6A28C2-1DB2-F05B-6089-5999B0A88F91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057" name="Freeform: Shape 1056">
              <a:extLst>
                <a:ext uri="{FF2B5EF4-FFF2-40B4-BE49-F238E27FC236}">
                  <a16:creationId xmlns:a16="http://schemas.microsoft.com/office/drawing/2014/main" id="{7A01928C-2525-D831-0851-C16E7D9F0671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58" name="Freeform: Shape 1057">
              <a:extLst>
                <a:ext uri="{FF2B5EF4-FFF2-40B4-BE49-F238E27FC236}">
                  <a16:creationId xmlns:a16="http://schemas.microsoft.com/office/drawing/2014/main" id="{BAE22674-C757-BEEC-98C0-55C2B08CBB11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59" name="Freeform: Shape 1058">
              <a:extLst>
                <a:ext uri="{FF2B5EF4-FFF2-40B4-BE49-F238E27FC236}">
                  <a16:creationId xmlns:a16="http://schemas.microsoft.com/office/drawing/2014/main" id="{FE2FBB6A-BC1D-FD53-50D1-F14BEC3492DF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60" name="Freeform: Shape 1059">
              <a:extLst>
                <a:ext uri="{FF2B5EF4-FFF2-40B4-BE49-F238E27FC236}">
                  <a16:creationId xmlns:a16="http://schemas.microsoft.com/office/drawing/2014/main" id="{76F511FE-0184-9D6C-C546-4238C5FDC3FC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61" name="Freeform: Shape 1060">
              <a:extLst>
                <a:ext uri="{FF2B5EF4-FFF2-40B4-BE49-F238E27FC236}">
                  <a16:creationId xmlns:a16="http://schemas.microsoft.com/office/drawing/2014/main" id="{2F220C1B-6050-1B04-6C25-E679FA70673D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62" name="Freeform: Shape 1061">
              <a:extLst>
                <a:ext uri="{FF2B5EF4-FFF2-40B4-BE49-F238E27FC236}">
                  <a16:creationId xmlns:a16="http://schemas.microsoft.com/office/drawing/2014/main" id="{4ACE4D80-D85F-0E81-3097-E13C78A1E5E6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63" name="Freeform: Shape 1062">
              <a:extLst>
                <a:ext uri="{FF2B5EF4-FFF2-40B4-BE49-F238E27FC236}">
                  <a16:creationId xmlns:a16="http://schemas.microsoft.com/office/drawing/2014/main" id="{7C80398F-ADF5-CD46-CD76-688C8CDD2B35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64" name="Freeform: Shape 1063">
              <a:extLst>
                <a:ext uri="{FF2B5EF4-FFF2-40B4-BE49-F238E27FC236}">
                  <a16:creationId xmlns:a16="http://schemas.microsoft.com/office/drawing/2014/main" id="{6609B3F2-3FE6-482A-56C0-1DBB0BB47639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997" name="Rectangle 996">
            <a:extLst>
              <a:ext uri="{FF2B5EF4-FFF2-40B4-BE49-F238E27FC236}">
                <a16:creationId xmlns:a16="http://schemas.microsoft.com/office/drawing/2014/main" id="{86740553-CF3D-7C4B-D6E7-EBC86E8B163A}"/>
              </a:ext>
            </a:extLst>
          </xdr:cNvPr>
          <xdr:cNvSpPr/>
        </xdr:nvSpPr>
        <xdr:spPr>
          <a:xfrm rot="16200000">
            <a:off x="2177531" y="42754028"/>
            <a:ext cx="5553078" cy="594146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98" name="Rectangle 997">
            <a:extLst>
              <a:ext uri="{FF2B5EF4-FFF2-40B4-BE49-F238E27FC236}">
                <a16:creationId xmlns:a16="http://schemas.microsoft.com/office/drawing/2014/main" id="{410F5B3F-ACFF-ACC1-2F28-5026BC3370C4}"/>
              </a:ext>
            </a:extLst>
          </xdr:cNvPr>
          <xdr:cNvSpPr/>
        </xdr:nvSpPr>
        <xdr:spPr>
          <a:xfrm rot="16200000">
            <a:off x="2431335" y="43055456"/>
            <a:ext cx="5000625" cy="53386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99" name="Straight Connector 998">
            <a:extLst>
              <a:ext uri="{FF2B5EF4-FFF2-40B4-BE49-F238E27FC236}">
                <a16:creationId xmlns:a16="http://schemas.microsoft.com/office/drawing/2014/main" id="{35602A54-3F4D-6059-D20F-3A14D6D9EE56}"/>
              </a:ext>
            </a:extLst>
          </xdr:cNvPr>
          <xdr:cNvCxnSpPr/>
        </xdr:nvCxnSpPr>
        <xdr:spPr>
          <a:xfrm>
            <a:off x="2262344" y="47367340"/>
            <a:ext cx="53195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0" name="Straight Connector 999">
            <a:extLst>
              <a:ext uri="{FF2B5EF4-FFF2-40B4-BE49-F238E27FC236}">
                <a16:creationId xmlns:a16="http://schemas.microsoft.com/office/drawing/2014/main" id="{31CD549E-1491-0B22-D474-D646DCDD3893}"/>
              </a:ext>
            </a:extLst>
          </xdr:cNvPr>
          <xdr:cNvCxnSpPr/>
        </xdr:nvCxnSpPr>
        <xdr:spPr>
          <a:xfrm>
            <a:off x="2262344" y="46506611"/>
            <a:ext cx="53195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1" name="Straight Connector 1000">
            <a:extLst>
              <a:ext uri="{FF2B5EF4-FFF2-40B4-BE49-F238E27FC236}">
                <a16:creationId xmlns:a16="http://schemas.microsoft.com/office/drawing/2014/main" id="{ECBADF95-4AA6-A445-1936-FE96A1B72793}"/>
              </a:ext>
            </a:extLst>
          </xdr:cNvPr>
          <xdr:cNvCxnSpPr/>
        </xdr:nvCxnSpPr>
        <xdr:spPr>
          <a:xfrm>
            <a:off x="2266843" y="45780720"/>
            <a:ext cx="53341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2" name="Straight Connector 1001">
            <a:extLst>
              <a:ext uri="{FF2B5EF4-FFF2-40B4-BE49-F238E27FC236}">
                <a16:creationId xmlns:a16="http://schemas.microsoft.com/office/drawing/2014/main" id="{04C1B066-A739-EB30-A43A-DD8FFFC13B72}"/>
              </a:ext>
            </a:extLst>
          </xdr:cNvPr>
          <xdr:cNvCxnSpPr/>
        </xdr:nvCxnSpPr>
        <xdr:spPr>
          <a:xfrm>
            <a:off x="2266844" y="44936958"/>
            <a:ext cx="53341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3" name="Straight Connector 1002">
            <a:extLst>
              <a:ext uri="{FF2B5EF4-FFF2-40B4-BE49-F238E27FC236}">
                <a16:creationId xmlns:a16="http://schemas.microsoft.com/office/drawing/2014/main" id="{574268FE-E16F-2BF7-FDBF-B6604345957A}"/>
              </a:ext>
            </a:extLst>
          </xdr:cNvPr>
          <xdr:cNvCxnSpPr/>
        </xdr:nvCxnSpPr>
        <xdr:spPr>
          <a:xfrm>
            <a:off x="2262343" y="44085755"/>
            <a:ext cx="531003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4" name="Straight Connector 1003">
            <a:extLst>
              <a:ext uri="{FF2B5EF4-FFF2-40B4-BE49-F238E27FC236}">
                <a16:creationId xmlns:a16="http://schemas.microsoft.com/office/drawing/2014/main" id="{D0FD64C2-9EFA-D938-9199-64CF9BB6AA54}"/>
              </a:ext>
            </a:extLst>
          </xdr:cNvPr>
          <xdr:cNvCxnSpPr/>
        </xdr:nvCxnSpPr>
        <xdr:spPr>
          <a:xfrm flipV="1">
            <a:off x="4052084" y="432244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5" name="Straight Connector 1004">
            <a:extLst>
              <a:ext uri="{FF2B5EF4-FFF2-40B4-BE49-F238E27FC236}">
                <a16:creationId xmlns:a16="http://schemas.microsoft.com/office/drawing/2014/main" id="{46A750A3-1512-6ED3-09ED-E19C1501CDCE}"/>
              </a:ext>
            </a:extLst>
          </xdr:cNvPr>
          <xdr:cNvCxnSpPr/>
        </xdr:nvCxnSpPr>
        <xdr:spPr>
          <a:xfrm flipV="1">
            <a:off x="5826751" y="432244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6" name="Straight Connector 1005">
            <a:extLst>
              <a:ext uri="{FF2B5EF4-FFF2-40B4-BE49-F238E27FC236}">
                <a16:creationId xmlns:a16="http://schemas.microsoft.com/office/drawing/2014/main" id="{3214BDE5-A0EA-59AD-CA34-6496C14CE6BF}"/>
              </a:ext>
            </a:extLst>
          </xdr:cNvPr>
          <xdr:cNvCxnSpPr/>
        </xdr:nvCxnSpPr>
        <xdr:spPr>
          <a:xfrm flipV="1">
            <a:off x="4052888" y="4736782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7" name="Straight Connector 1006">
            <a:extLst>
              <a:ext uri="{FF2B5EF4-FFF2-40B4-BE49-F238E27FC236}">
                <a16:creationId xmlns:a16="http://schemas.microsoft.com/office/drawing/2014/main" id="{24060E9F-C3B2-6537-4E49-BC8C7FA5925B}"/>
              </a:ext>
            </a:extLst>
          </xdr:cNvPr>
          <xdr:cNvCxnSpPr/>
        </xdr:nvCxnSpPr>
        <xdr:spPr>
          <a:xfrm>
            <a:off x="4062413" y="4737258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8" name="Straight Connector 1007">
            <a:extLst>
              <a:ext uri="{FF2B5EF4-FFF2-40B4-BE49-F238E27FC236}">
                <a16:creationId xmlns:a16="http://schemas.microsoft.com/office/drawing/2014/main" id="{F4A6AC60-0AFC-FAD6-8061-EAD4F7AAB5E8}"/>
              </a:ext>
            </a:extLst>
          </xdr:cNvPr>
          <xdr:cNvCxnSpPr/>
        </xdr:nvCxnSpPr>
        <xdr:spPr>
          <a:xfrm flipV="1">
            <a:off x="4057650" y="4650581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9" name="Straight Connector 1008">
            <a:extLst>
              <a:ext uri="{FF2B5EF4-FFF2-40B4-BE49-F238E27FC236}">
                <a16:creationId xmlns:a16="http://schemas.microsoft.com/office/drawing/2014/main" id="{441D6304-FA06-1949-84FB-F8BE418FFB68}"/>
              </a:ext>
            </a:extLst>
          </xdr:cNvPr>
          <xdr:cNvCxnSpPr/>
        </xdr:nvCxnSpPr>
        <xdr:spPr>
          <a:xfrm>
            <a:off x="4052888" y="4651533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0" name="Straight Connector 1009">
            <a:extLst>
              <a:ext uri="{FF2B5EF4-FFF2-40B4-BE49-F238E27FC236}">
                <a16:creationId xmlns:a16="http://schemas.microsoft.com/office/drawing/2014/main" id="{AB79089F-8FB7-33D7-8B0B-C0D6B63F34E8}"/>
              </a:ext>
            </a:extLst>
          </xdr:cNvPr>
          <xdr:cNvCxnSpPr/>
        </xdr:nvCxnSpPr>
        <xdr:spPr>
          <a:xfrm flipV="1">
            <a:off x="4052891" y="45786675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1" name="Straight Connector 1010">
            <a:extLst>
              <a:ext uri="{FF2B5EF4-FFF2-40B4-BE49-F238E27FC236}">
                <a16:creationId xmlns:a16="http://schemas.microsoft.com/office/drawing/2014/main" id="{B8A74B3C-AFCE-9AF2-10B1-855EAC51F89E}"/>
              </a:ext>
            </a:extLst>
          </xdr:cNvPr>
          <xdr:cNvCxnSpPr/>
        </xdr:nvCxnSpPr>
        <xdr:spPr>
          <a:xfrm>
            <a:off x="4052891" y="4578667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2" name="Straight Connector 1011">
            <a:extLst>
              <a:ext uri="{FF2B5EF4-FFF2-40B4-BE49-F238E27FC236}">
                <a16:creationId xmlns:a16="http://schemas.microsoft.com/office/drawing/2014/main" id="{E989C506-25C5-F928-6497-C0BDAF8EA7C8}"/>
              </a:ext>
            </a:extLst>
          </xdr:cNvPr>
          <xdr:cNvCxnSpPr/>
        </xdr:nvCxnSpPr>
        <xdr:spPr>
          <a:xfrm flipV="1">
            <a:off x="4048125" y="4493418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3" name="Straight Connector 1012">
            <a:extLst>
              <a:ext uri="{FF2B5EF4-FFF2-40B4-BE49-F238E27FC236}">
                <a16:creationId xmlns:a16="http://schemas.microsoft.com/office/drawing/2014/main" id="{EA0BD216-B611-E775-AEA9-B26B422F4600}"/>
              </a:ext>
            </a:extLst>
          </xdr:cNvPr>
          <xdr:cNvCxnSpPr/>
        </xdr:nvCxnSpPr>
        <xdr:spPr>
          <a:xfrm>
            <a:off x="4052891" y="4494371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4" name="Straight Connector 1013">
            <a:extLst>
              <a:ext uri="{FF2B5EF4-FFF2-40B4-BE49-F238E27FC236}">
                <a16:creationId xmlns:a16="http://schemas.microsoft.com/office/drawing/2014/main" id="{BEAB8B7A-661C-8B5F-ECA6-2215AAD417CC}"/>
              </a:ext>
            </a:extLst>
          </xdr:cNvPr>
          <xdr:cNvCxnSpPr/>
        </xdr:nvCxnSpPr>
        <xdr:spPr>
          <a:xfrm flipV="1">
            <a:off x="4057650" y="4409122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5" name="Straight Connector 1014">
            <a:extLst>
              <a:ext uri="{FF2B5EF4-FFF2-40B4-BE49-F238E27FC236}">
                <a16:creationId xmlns:a16="http://schemas.microsoft.com/office/drawing/2014/main" id="{721C7303-DAC5-0B10-43EA-A7648DC37CA4}"/>
              </a:ext>
            </a:extLst>
          </xdr:cNvPr>
          <xdr:cNvCxnSpPr/>
        </xdr:nvCxnSpPr>
        <xdr:spPr>
          <a:xfrm>
            <a:off x="4057653" y="4408646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6" name="Straight Connector 1015">
            <a:extLst>
              <a:ext uri="{FF2B5EF4-FFF2-40B4-BE49-F238E27FC236}">
                <a16:creationId xmlns:a16="http://schemas.microsoft.com/office/drawing/2014/main" id="{FF2CEA2B-3C45-865F-9F6B-FDFF0AABB4AC}"/>
              </a:ext>
            </a:extLst>
          </xdr:cNvPr>
          <xdr:cNvCxnSpPr/>
        </xdr:nvCxnSpPr>
        <xdr:spPr>
          <a:xfrm flipV="1">
            <a:off x="4048125" y="4322445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7" name="Straight Connector 1016">
            <a:extLst>
              <a:ext uri="{FF2B5EF4-FFF2-40B4-BE49-F238E27FC236}">
                <a16:creationId xmlns:a16="http://schemas.microsoft.com/office/drawing/2014/main" id="{D9A6759E-FF0D-319E-169E-CCB48F029092}"/>
              </a:ext>
            </a:extLst>
          </xdr:cNvPr>
          <xdr:cNvCxnSpPr/>
        </xdr:nvCxnSpPr>
        <xdr:spPr>
          <a:xfrm>
            <a:off x="4057650" y="4322445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8" name="Straight Connector 1017">
            <a:extLst>
              <a:ext uri="{FF2B5EF4-FFF2-40B4-BE49-F238E27FC236}">
                <a16:creationId xmlns:a16="http://schemas.microsoft.com/office/drawing/2014/main" id="{AEEC57A6-9EDD-3FD1-C463-EFBF21570F27}"/>
              </a:ext>
            </a:extLst>
          </xdr:cNvPr>
          <xdr:cNvCxnSpPr/>
        </xdr:nvCxnSpPr>
        <xdr:spPr>
          <a:xfrm>
            <a:off x="2276475" y="45691433"/>
            <a:ext cx="532447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9" name="Straight Connector 1018">
            <a:extLst>
              <a:ext uri="{FF2B5EF4-FFF2-40B4-BE49-F238E27FC236}">
                <a16:creationId xmlns:a16="http://schemas.microsoft.com/office/drawing/2014/main" id="{3FB54A89-AD62-6905-AAF7-943B2DE09111}"/>
              </a:ext>
            </a:extLst>
          </xdr:cNvPr>
          <xdr:cNvCxnSpPr/>
        </xdr:nvCxnSpPr>
        <xdr:spPr>
          <a:xfrm>
            <a:off x="2105025" y="486441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0" name="Straight Connector 1019">
            <a:extLst>
              <a:ext uri="{FF2B5EF4-FFF2-40B4-BE49-F238E27FC236}">
                <a16:creationId xmlns:a16="http://schemas.microsoft.com/office/drawing/2014/main" id="{C697F5DD-1001-987C-E6B8-F432BFB1DC7D}"/>
              </a:ext>
            </a:extLst>
          </xdr:cNvPr>
          <xdr:cNvCxnSpPr/>
        </xdr:nvCxnSpPr>
        <xdr:spPr>
          <a:xfrm>
            <a:off x="2019300" y="48796575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1" name="Oval 1020">
            <a:extLst>
              <a:ext uri="{FF2B5EF4-FFF2-40B4-BE49-F238E27FC236}">
                <a16:creationId xmlns:a16="http://schemas.microsoft.com/office/drawing/2014/main" id="{0CBB98E8-0AD0-5B7E-506A-137221059CE0}"/>
              </a:ext>
            </a:extLst>
          </xdr:cNvPr>
          <xdr:cNvSpPr/>
        </xdr:nvSpPr>
        <xdr:spPr>
          <a:xfrm>
            <a:off x="3776662" y="440483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2" name="Oval 1021">
            <a:extLst>
              <a:ext uri="{FF2B5EF4-FFF2-40B4-BE49-F238E27FC236}">
                <a16:creationId xmlns:a16="http://schemas.microsoft.com/office/drawing/2014/main" id="{50F42EFF-1708-5F5F-C68A-54A4B85C40FF}"/>
              </a:ext>
            </a:extLst>
          </xdr:cNvPr>
          <xdr:cNvSpPr/>
        </xdr:nvSpPr>
        <xdr:spPr>
          <a:xfrm>
            <a:off x="3790949" y="449056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3" name="Oval 1022">
            <a:extLst>
              <a:ext uri="{FF2B5EF4-FFF2-40B4-BE49-F238E27FC236}">
                <a16:creationId xmlns:a16="http://schemas.microsoft.com/office/drawing/2014/main" id="{B9017FAB-EB31-30F2-7479-F2B5BFDD6AD0}"/>
              </a:ext>
            </a:extLst>
          </xdr:cNvPr>
          <xdr:cNvSpPr/>
        </xdr:nvSpPr>
        <xdr:spPr>
          <a:xfrm>
            <a:off x="3781425" y="457438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4" name="Oval 1023">
            <a:extLst>
              <a:ext uri="{FF2B5EF4-FFF2-40B4-BE49-F238E27FC236}">
                <a16:creationId xmlns:a16="http://schemas.microsoft.com/office/drawing/2014/main" id="{B0B696C2-44E8-0C47-635B-76C896E82A2B}"/>
              </a:ext>
            </a:extLst>
          </xdr:cNvPr>
          <xdr:cNvSpPr/>
        </xdr:nvSpPr>
        <xdr:spPr>
          <a:xfrm>
            <a:off x="3781425" y="456533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5" name="Oval 1024">
            <a:extLst>
              <a:ext uri="{FF2B5EF4-FFF2-40B4-BE49-F238E27FC236}">
                <a16:creationId xmlns:a16="http://schemas.microsoft.com/office/drawing/2014/main" id="{4D30D4F8-15E7-30DC-C68E-244B5AD09A1B}"/>
              </a:ext>
            </a:extLst>
          </xdr:cNvPr>
          <xdr:cNvSpPr/>
        </xdr:nvSpPr>
        <xdr:spPr>
          <a:xfrm>
            <a:off x="3781425" y="464724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6" name="Oval 1025">
            <a:extLst>
              <a:ext uri="{FF2B5EF4-FFF2-40B4-BE49-F238E27FC236}">
                <a16:creationId xmlns:a16="http://schemas.microsoft.com/office/drawing/2014/main" id="{09C01BE2-91FC-F3F1-19CB-2C8325A73A22}"/>
              </a:ext>
            </a:extLst>
          </xdr:cNvPr>
          <xdr:cNvSpPr/>
        </xdr:nvSpPr>
        <xdr:spPr>
          <a:xfrm>
            <a:off x="3786187" y="473344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7" name="Oval 1026">
            <a:extLst>
              <a:ext uri="{FF2B5EF4-FFF2-40B4-BE49-F238E27FC236}">
                <a16:creationId xmlns:a16="http://schemas.microsoft.com/office/drawing/2014/main" id="{7A134E1D-0754-1899-70B7-59B1292B998A}"/>
              </a:ext>
            </a:extLst>
          </xdr:cNvPr>
          <xdr:cNvSpPr/>
        </xdr:nvSpPr>
        <xdr:spPr>
          <a:xfrm>
            <a:off x="6043612" y="440483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8" name="Oval 1027">
            <a:extLst>
              <a:ext uri="{FF2B5EF4-FFF2-40B4-BE49-F238E27FC236}">
                <a16:creationId xmlns:a16="http://schemas.microsoft.com/office/drawing/2014/main" id="{17444F7C-9B36-FAB8-C7FD-8C9632683870}"/>
              </a:ext>
            </a:extLst>
          </xdr:cNvPr>
          <xdr:cNvSpPr/>
        </xdr:nvSpPr>
        <xdr:spPr>
          <a:xfrm>
            <a:off x="6057899" y="449056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9" name="Oval 1028">
            <a:extLst>
              <a:ext uri="{FF2B5EF4-FFF2-40B4-BE49-F238E27FC236}">
                <a16:creationId xmlns:a16="http://schemas.microsoft.com/office/drawing/2014/main" id="{759A42FA-9403-B031-94E5-65102DE02B68}"/>
              </a:ext>
            </a:extLst>
          </xdr:cNvPr>
          <xdr:cNvSpPr/>
        </xdr:nvSpPr>
        <xdr:spPr>
          <a:xfrm>
            <a:off x="6048375" y="457438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30" name="Oval 1029">
            <a:extLst>
              <a:ext uri="{FF2B5EF4-FFF2-40B4-BE49-F238E27FC236}">
                <a16:creationId xmlns:a16="http://schemas.microsoft.com/office/drawing/2014/main" id="{F1F745B3-080C-6A75-F50F-B240E26FB59D}"/>
              </a:ext>
            </a:extLst>
          </xdr:cNvPr>
          <xdr:cNvSpPr/>
        </xdr:nvSpPr>
        <xdr:spPr>
          <a:xfrm>
            <a:off x="6048375" y="456533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31" name="Oval 1030">
            <a:extLst>
              <a:ext uri="{FF2B5EF4-FFF2-40B4-BE49-F238E27FC236}">
                <a16:creationId xmlns:a16="http://schemas.microsoft.com/office/drawing/2014/main" id="{31BA82F8-F645-187D-45BC-DDC6725CD515}"/>
              </a:ext>
            </a:extLst>
          </xdr:cNvPr>
          <xdr:cNvSpPr/>
        </xdr:nvSpPr>
        <xdr:spPr>
          <a:xfrm>
            <a:off x="6048375" y="464724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32" name="Oval 1031">
            <a:extLst>
              <a:ext uri="{FF2B5EF4-FFF2-40B4-BE49-F238E27FC236}">
                <a16:creationId xmlns:a16="http://schemas.microsoft.com/office/drawing/2014/main" id="{6495FC91-AB4A-06E6-7BF2-360AEB953A04}"/>
              </a:ext>
            </a:extLst>
          </xdr:cNvPr>
          <xdr:cNvSpPr/>
        </xdr:nvSpPr>
        <xdr:spPr>
          <a:xfrm>
            <a:off x="6053137" y="473344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33" name="Straight Connector 1032">
            <a:extLst>
              <a:ext uri="{FF2B5EF4-FFF2-40B4-BE49-F238E27FC236}">
                <a16:creationId xmlns:a16="http://schemas.microsoft.com/office/drawing/2014/main" id="{E748018D-6E01-A80C-57F5-DA659EEE4882}"/>
              </a:ext>
            </a:extLst>
          </xdr:cNvPr>
          <xdr:cNvCxnSpPr/>
        </xdr:nvCxnSpPr>
        <xdr:spPr>
          <a:xfrm flipH="1">
            <a:off x="2062162" y="48748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Straight Connector 1033">
            <a:extLst>
              <a:ext uri="{FF2B5EF4-FFF2-40B4-BE49-F238E27FC236}">
                <a16:creationId xmlns:a16="http://schemas.microsoft.com/office/drawing/2014/main" id="{F6A7F18D-6B87-3217-0747-04831B942706}"/>
              </a:ext>
            </a:extLst>
          </xdr:cNvPr>
          <xdr:cNvCxnSpPr/>
        </xdr:nvCxnSpPr>
        <xdr:spPr>
          <a:xfrm>
            <a:off x="4048125" y="486441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5" name="Straight Connector 1034">
            <a:extLst>
              <a:ext uri="{FF2B5EF4-FFF2-40B4-BE49-F238E27FC236}">
                <a16:creationId xmlns:a16="http://schemas.microsoft.com/office/drawing/2014/main" id="{9F865BEC-4C9E-2DAA-37F4-C67A27DDA4B1}"/>
              </a:ext>
            </a:extLst>
          </xdr:cNvPr>
          <xdr:cNvCxnSpPr/>
        </xdr:nvCxnSpPr>
        <xdr:spPr>
          <a:xfrm flipH="1">
            <a:off x="4005262" y="48748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6" name="Straight Connector 1035">
            <a:extLst>
              <a:ext uri="{FF2B5EF4-FFF2-40B4-BE49-F238E27FC236}">
                <a16:creationId xmlns:a16="http://schemas.microsoft.com/office/drawing/2014/main" id="{11790A1F-F02C-92A4-8615-85474ACBE447}"/>
              </a:ext>
            </a:extLst>
          </xdr:cNvPr>
          <xdr:cNvCxnSpPr/>
        </xdr:nvCxnSpPr>
        <xdr:spPr>
          <a:xfrm>
            <a:off x="5829300" y="486441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7" name="Straight Connector 1036">
            <a:extLst>
              <a:ext uri="{FF2B5EF4-FFF2-40B4-BE49-F238E27FC236}">
                <a16:creationId xmlns:a16="http://schemas.microsoft.com/office/drawing/2014/main" id="{9A026407-3FCE-854F-1425-84D8D2EF5D0E}"/>
              </a:ext>
            </a:extLst>
          </xdr:cNvPr>
          <xdr:cNvCxnSpPr/>
        </xdr:nvCxnSpPr>
        <xdr:spPr>
          <a:xfrm flipH="1">
            <a:off x="5786437" y="48748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8" name="Straight Connector 1037">
            <a:extLst>
              <a:ext uri="{FF2B5EF4-FFF2-40B4-BE49-F238E27FC236}">
                <a16:creationId xmlns:a16="http://schemas.microsoft.com/office/drawing/2014/main" id="{6563472A-078B-1B1C-C634-410897B45737}"/>
              </a:ext>
            </a:extLst>
          </xdr:cNvPr>
          <xdr:cNvCxnSpPr/>
        </xdr:nvCxnSpPr>
        <xdr:spPr>
          <a:xfrm>
            <a:off x="7772400" y="48644175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9" name="Straight Connector 1038">
            <a:extLst>
              <a:ext uri="{FF2B5EF4-FFF2-40B4-BE49-F238E27FC236}">
                <a16:creationId xmlns:a16="http://schemas.microsoft.com/office/drawing/2014/main" id="{CB181396-450E-6B92-83C5-D45C531AA336}"/>
              </a:ext>
            </a:extLst>
          </xdr:cNvPr>
          <xdr:cNvCxnSpPr/>
        </xdr:nvCxnSpPr>
        <xdr:spPr>
          <a:xfrm flipH="1">
            <a:off x="7729537" y="48748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0" name="Straight Connector 1039">
            <a:extLst>
              <a:ext uri="{FF2B5EF4-FFF2-40B4-BE49-F238E27FC236}">
                <a16:creationId xmlns:a16="http://schemas.microsoft.com/office/drawing/2014/main" id="{26448F0D-B909-7F1C-69AD-5F9CD44FBEA4}"/>
              </a:ext>
            </a:extLst>
          </xdr:cNvPr>
          <xdr:cNvCxnSpPr/>
        </xdr:nvCxnSpPr>
        <xdr:spPr>
          <a:xfrm>
            <a:off x="2019300" y="49082324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1" name="Straight Connector 1040">
            <a:extLst>
              <a:ext uri="{FF2B5EF4-FFF2-40B4-BE49-F238E27FC236}">
                <a16:creationId xmlns:a16="http://schemas.microsoft.com/office/drawing/2014/main" id="{22F55DC2-9ED4-EB4F-5EF2-7A25731DE9DF}"/>
              </a:ext>
            </a:extLst>
          </xdr:cNvPr>
          <xdr:cNvCxnSpPr/>
        </xdr:nvCxnSpPr>
        <xdr:spPr>
          <a:xfrm flipH="1">
            <a:off x="2062162" y="490346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Straight Connector 1041">
            <a:extLst>
              <a:ext uri="{FF2B5EF4-FFF2-40B4-BE49-F238E27FC236}">
                <a16:creationId xmlns:a16="http://schemas.microsoft.com/office/drawing/2014/main" id="{0752C09F-C1E0-920F-F9BE-647676B5D594}"/>
              </a:ext>
            </a:extLst>
          </xdr:cNvPr>
          <xdr:cNvCxnSpPr/>
        </xdr:nvCxnSpPr>
        <xdr:spPr>
          <a:xfrm flipH="1">
            <a:off x="7724775" y="490394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Straight Connector 1042">
            <a:extLst>
              <a:ext uri="{FF2B5EF4-FFF2-40B4-BE49-F238E27FC236}">
                <a16:creationId xmlns:a16="http://schemas.microsoft.com/office/drawing/2014/main" id="{B6CCA11B-4D85-7971-511F-8F158C5C3C7A}"/>
              </a:ext>
            </a:extLst>
          </xdr:cNvPr>
          <xdr:cNvCxnSpPr/>
        </xdr:nvCxnSpPr>
        <xdr:spPr>
          <a:xfrm>
            <a:off x="485775" y="45272325"/>
            <a:ext cx="76104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Straight Connector 1043">
            <a:extLst>
              <a:ext uri="{FF2B5EF4-FFF2-40B4-BE49-F238E27FC236}">
                <a16:creationId xmlns:a16="http://schemas.microsoft.com/office/drawing/2014/main" id="{3781E428-4515-DAA6-21D8-C0E9A4D51952}"/>
              </a:ext>
            </a:extLst>
          </xdr:cNvPr>
          <xdr:cNvCxnSpPr/>
        </xdr:nvCxnSpPr>
        <xdr:spPr>
          <a:xfrm>
            <a:off x="485775" y="45310425"/>
            <a:ext cx="762952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Connector 1044">
            <a:extLst>
              <a:ext uri="{FF2B5EF4-FFF2-40B4-BE49-F238E27FC236}">
                <a16:creationId xmlns:a16="http://schemas.microsoft.com/office/drawing/2014/main" id="{BA698B9E-04EB-451D-7C54-0A229E591B9C}"/>
              </a:ext>
            </a:extLst>
          </xdr:cNvPr>
          <xdr:cNvCxnSpPr/>
        </xdr:nvCxnSpPr>
        <xdr:spPr>
          <a:xfrm>
            <a:off x="485775" y="46120050"/>
            <a:ext cx="76200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6" name="Straight Connector 1045">
            <a:extLst>
              <a:ext uri="{FF2B5EF4-FFF2-40B4-BE49-F238E27FC236}">
                <a16:creationId xmlns:a16="http://schemas.microsoft.com/office/drawing/2014/main" id="{326CEFF0-319A-A10E-1B67-3AE137C7D264}"/>
              </a:ext>
            </a:extLst>
          </xdr:cNvPr>
          <xdr:cNvCxnSpPr/>
        </xdr:nvCxnSpPr>
        <xdr:spPr>
          <a:xfrm>
            <a:off x="485775" y="46158150"/>
            <a:ext cx="76485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815</xdr:row>
      <xdr:rowOff>19050</xdr:rowOff>
    </xdr:from>
    <xdr:to>
      <xdr:col>13</xdr:col>
      <xdr:colOff>0</xdr:colOff>
      <xdr:row>825</xdr:row>
      <xdr:rowOff>47625</xdr:rowOff>
    </xdr:to>
    <xdr:cxnSp macro="">
      <xdr:nvCxnSpPr>
        <xdr:cNvPr id="1066" name="Straight Connector 1065">
          <a:extLst>
            <a:ext uri="{FF2B5EF4-FFF2-40B4-BE49-F238E27FC236}">
              <a16:creationId xmlns:a16="http://schemas.microsoft.com/office/drawing/2014/main" id="{F53671CE-A4C6-478E-A5BE-A7B7C7EF3369}"/>
            </a:ext>
          </a:extLst>
        </xdr:cNvPr>
        <xdr:cNvCxnSpPr/>
      </xdr:nvCxnSpPr>
      <xdr:spPr>
        <a:xfrm>
          <a:off x="2105025" y="122205750"/>
          <a:ext cx="0" cy="14573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822</xdr:row>
      <xdr:rowOff>90487</xdr:rowOff>
    </xdr:from>
    <xdr:to>
      <xdr:col>37</xdr:col>
      <xdr:colOff>76200</xdr:colOff>
      <xdr:row>829</xdr:row>
      <xdr:rowOff>80962</xdr:rowOff>
    </xdr:to>
    <xdr:cxnSp macro="">
      <xdr:nvCxnSpPr>
        <xdr:cNvPr id="1067" name="Straight Connector 1066">
          <a:extLst>
            <a:ext uri="{FF2B5EF4-FFF2-40B4-BE49-F238E27FC236}">
              <a16:creationId xmlns:a16="http://schemas.microsoft.com/office/drawing/2014/main" id="{54A20B77-372F-4437-A26E-3088FCA8588D}"/>
            </a:ext>
          </a:extLst>
        </xdr:cNvPr>
        <xdr:cNvCxnSpPr/>
      </xdr:nvCxnSpPr>
      <xdr:spPr>
        <a:xfrm>
          <a:off x="6067425" y="123277312"/>
          <a:ext cx="0" cy="990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80963</xdr:colOff>
      <xdr:row>822</xdr:row>
      <xdr:rowOff>95250</xdr:rowOff>
    </xdr:from>
    <xdr:to>
      <xdr:col>23</xdr:col>
      <xdr:colOff>80963</xdr:colOff>
      <xdr:row>829</xdr:row>
      <xdr:rowOff>57150</xdr:rowOff>
    </xdr:to>
    <xdr:cxnSp macro="">
      <xdr:nvCxnSpPr>
        <xdr:cNvPr id="1068" name="Straight Connector 1067">
          <a:extLst>
            <a:ext uri="{FF2B5EF4-FFF2-40B4-BE49-F238E27FC236}">
              <a16:creationId xmlns:a16="http://schemas.microsoft.com/office/drawing/2014/main" id="{AE0FFC20-B623-4F26-9061-CB1C68E3BB00}"/>
            </a:ext>
          </a:extLst>
        </xdr:cNvPr>
        <xdr:cNvCxnSpPr/>
      </xdr:nvCxnSpPr>
      <xdr:spPr>
        <a:xfrm>
          <a:off x="3805238" y="123282075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815</xdr:row>
      <xdr:rowOff>47625</xdr:rowOff>
    </xdr:from>
    <xdr:to>
      <xdr:col>48</xdr:col>
      <xdr:colOff>0</xdr:colOff>
      <xdr:row>829</xdr:row>
      <xdr:rowOff>138112</xdr:rowOff>
    </xdr:to>
    <xdr:cxnSp macro="">
      <xdr:nvCxnSpPr>
        <xdr:cNvPr id="1069" name="Straight Connector 1068">
          <a:extLst>
            <a:ext uri="{FF2B5EF4-FFF2-40B4-BE49-F238E27FC236}">
              <a16:creationId xmlns:a16="http://schemas.microsoft.com/office/drawing/2014/main" id="{BEF0F29D-7037-4A88-8AE3-2E3536056E6A}"/>
            </a:ext>
          </a:extLst>
        </xdr:cNvPr>
        <xdr:cNvCxnSpPr/>
      </xdr:nvCxnSpPr>
      <xdr:spPr>
        <a:xfrm>
          <a:off x="7772400" y="122234325"/>
          <a:ext cx="0" cy="2090737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799</xdr:row>
      <xdr:rowOff>123825</xdr:rowOff>
    </xdr:from>
    <xdr:to>
      <xdr:col>48</xdr:col>
      <xdr:colOff>85723</xdr:colOff>
      <xdr:row>807</xdr:row>
      <xdr:rowOff>90488</xdr:rowOff>
    </xdr:to>
    <xdr:grpSp>
      <xdr:nvGrpSpPr>
        <xdr:cNvPr id="2891" name="Group 2890">
          <a:extLst>
            <a:ext uri="{FF2B5EF4-FFF2-40B4-BE49-F238E27FC236}">
              <a16:creationId xmlns:a16="http://schemas.microsoft.com/office/drawing/2014/main" id="{95A597BB-0F70-D879-5286-C99A5432FD84}"/>
            </a:ext>
          </a:extLst>
        </xdr:cNvPr>
        <xdr:cNvGrpSpPr/>
      </xdr:nvGrpSpPr>
      <xdr:grpSpPr>
        <a:xfrm>
          <a:off x="2014537" y="120024525"/>
          <a:ext cx="5843586" cy="1109663"/>
          <a:chOff x="2014537" y="91668600"/>
          <a:chExt cx="5843586" cy="1109663"/>
        </a:xfrm>
      </xdr:grpSpPr>
      <xdr:sp macro="" textlink="">
        <xdr:nvSpPr>
          <xdr:cNvPr id="1070" name="Isosceles Triangle 1069">
            <a:extLst>
              <a:ext uri="{FF2B5EF4-FFF2-40B4-BE49-F238E27FC236}">
                <a16:creationId xmlns:a16="http://schemas.microsoft.com/office/drawing/2014/main" id="{4D5ACF29-EB31-48F9-90C8-4D624AEEB65E}"/>
              </a:ext>
            </a:extLst>
          </xdr:cNvPr>
          <xdr:cNvSpPr/>
        </xdr:nvSpPr>
        <xdr:spPr>
          <a:xfrm>
            <a:off x="2024063" y="919876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71" name="Isosceles Triangle 1070">
            <a:extLst>
              <a:ext uri="{FF2B5EF4-FFF2-40B4-BE49-F238E27FC236}">
                <a16:creationId xmlns:a16="http://schemas.microsoft.com/office/drawing/2014/main" id="{FB2F90A8-6254-4FC8-9F95-FFA81DCEF110}"/>
              </a:ext>
            </a:extLst>
          </xdr:cNvPr>
          <xdr:cNvSpPr/>
        </xdr:nvSpPr>
        <xdr:spPr>
          <a:xfrm>
            <a:off x="3971926" y="919829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72" name="Straight Connector 1071">
            <a:extLst>
              <a:ext uri="{FF2B5EF4-FFF2-40B4-BE49-F238E27FC236}">
                <a16:creationId xmlns:a16="http://schemas.microsoft.com/office/drawing/2014/main" id="{CEC51FA6-9F3E-4094-840F-12FB87D20FE0}"/>
              </a:ext>
            </a:extLst>
          </xdr:cNvPr>
          <xdr:cNvCxnSpPr/>
        </xdr:nvCxnSpPr>
        <xdr:spPr>
          <a:xfrm>
            <a:off x="2100262" y="91973399"/>
            <a:ext cx="5681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3" name="Isosceles Triangle 1072">
            <a:extLst>
              <a:ext uri="{FF2B5EF4-FFF2-40B4-BE49-F238E27FC236}">
                <a16:creationId xmlns:a16="http://schemas.microsoft.com/office/drawing/2014/main" id="{1C371913-AB05-4B74-AF09-CB036BCD0DE9}"/>
              </a:ext>
            </a:extLst>
          </xdr:cNvPr>
          <xdr:cNvSpPr/>
        </xdr:nvSpPr>
        <xdr:spPr>
          <a:xfrm>
            <a:off x="5748338" y="919829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74" name="Isosceles Triangle 1073">
            <a:extLst>
              <a:ext uri="{FF2B5EF4-FFF2-40B4-BE49-F238E27FC236}">
                <a16:creationId xmlns:a16="http://schemas.microsoft.com/office/drawing/2014/main" id="{F0152588-E9F8-4882-9385-A3248EC932BB}"/>
              </a:ext>
            </a:extLst>
          </xdr:cNvPr>
          <xdr:cNvSpPr/>
        </xdr:nvSpPr>
        <xdr:spPr>
          <a:xfrm>
            <a:off x="7696198" y="91978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75" name="Oval 1074">
            <a:extLst>
              <a:ext uri="{FF2B5EF4-FFF2-40B4-BE49-F238E27FC236}">
                <a16:creationId xmlns:a16="http://schemas.microsoft.com/office/drawing/2014/main" id="{0A1383E0-2FDA-431D-843C-C4010F36244B}"/>
              </a:ext>
            </a:extLst>
          </xdr:cNvPr>
          <xdr:cNvSpPr/>
        </xdr:nvSpPr>
        <xdr:spPr>
          <a:xfrm>
            <a:off x="3776648" y="919400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76" name="Oval 1075">
            <a:extLst>
              <a:ext uri="{FF2B5EF4-FFF2-40B4-BE49-F238E27FC236}">
                <a16:creationId xmlns:a16="http://schemas.microsoft.com/office/drawing/2014/main" id="{4E0745D1-3F0A-40EB-BFB7-89059558A36B}"/>
              </a:ext>
            </a:extLst>
          </xdr:cNvPr>
          <xdr:cNvSpPr/>
        </xdr:nvSpPr>
        <xdr:spPr>
          <a:xfrm>
            <a:off x="6043623" y="919400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77" name="Straight Arrow Connector 1076">
            <a:extLst>
              <a:ext uri="{FF2B5EF4-FFF2-40B4-BE49-F238E27FC236}">
                <a16:creationId xmlns:a16="http://schemas.microsoft.com/office/drawing/2014/main" id="{122D8C88-A1E5-41F1-B43F-84E06E57BD3B}"/>
              </a:ext>
            </a:extLst>
          </xdr:cNvPr>
          <xdr:cNvCxnSpPr/>
        </xdr:nvCxnSpPr>
        <xdr:spPr>
          <a:xfrm>
            <a:off x="2105024" y="917400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Straight Arrow Connector 1077">
            <a:extLst>
              <a:ext uri="{FF2B5EF4-FFF2-40B4-BE49-F238E27FC236}">
                <a16:creationId xmlns:a16="http://schemas.microsoft.com/office/drawing/2014/main" id="{C04CDA7B-0257-4634-9B24-AB730EFAC036}"/>
              </a:ext>
            </a:extLst>
          </xdr:cNvPr>
          <xdr:cNvCxnSpPr/>
        </xdr:nvCxnSpPr>
        <xdr:spPr>
          <a:xfrm>
            <a:off x="2266949" y="917448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9" name="Straight Arrow Connector 1078">
            <a:extLst>
              <a:ext uri="{FF2B5EF4-FFF2-40B4-BE49-F238E27FC236}">
                <a16:creationId xmlns:a16="http://schemas.microsoft.com/office/drawing/2014/main" id="{A984F51E-9630-4C4A-9712-9E977B1737D9}"/>
              </a:ext>
            </a:extLst>
          </xdr:cNvPr>
          <xdr:cNvCxnSpPr/>
        </xdr:nvCxnSpPr>
        <xdr:spPr>
          <a:xfrm>
            <a:off x="2428873" y="917400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0" name="Straight Arrow Connector 1079">
            <a:extLst>
              <a:ext uri="{FF2B5EF4-FFF2-40B4-BE49-F238E27FC236}">
                <a16:creationId xmlns:a16="http://schemas.microsoft.com/office/drawing/2014/main" id="{ECE31BAD-CF22-4F6E-A72D-BCDC64F7F297}"/>
              </a:ext>
            </a:extLst>
          </xdr:cNvPr>
          <xdr:cNvCxnSpPr/>
        </xdr:nvCxnSpPr>
        <xdr:spPr>
          <a:xfrm>
            <a:off x="2590798" y="917447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1" name="Straight Arrow Connector 1080">
            <a:extLst>
              <a:ext uri="{FF2B5EF4-FFF2-40B4-BE49-F238E27FC236}">
                <a16:creationId xmlns:a16="http://schemas.microsoft.com/office/drawing/2014/main" id="{B10FAB0B-95AC-4B65-9FAF-EA623C6F63BB}"/>
              </a:ext>
            </a:extLst>
          </xdr:cNvPr>
          <xdr:cNvCxnSpPr/>
        </xdr:nvCxnSpPr>
        <xdr:spPr>
          <a:xfrm>
            <a:off x="2752723" y="917400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2" name="Straight Arrow Connector 1081">
            <a:extLst>
              <a:ext uri="{FF2B5EF4-FFF2-40B4-BE49-F238E27FC236}">
                <a16:creationId xmlns:a16="http://schemas.microsoft.com/office/drawing/2014/main" id="{A9575DB6-A93C-4098-8995-B4A91EA41766}"/>
              </a:ext>
            </a:extLst>
          </xdr:cNvPr>
          <xdr:cNvCxnSpPr/>
        </xdr:nvCxnSpPr>
        <xdr:spPr>
          <a:xfrm>
            <a:off x="2914648" y="917447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3" name="Straight Arrow Connector 1082">
            <a:extLst>
              <a:ext uri="{FF2B5EF4-FFF2-40B4-BE49-F238E27FC236}">
                <a16:creationId xmlns:a16="http://schemas.microsoft.com/office/drawing/2014/main" id="{83007F3B-2C47-4863-BA3E-0DF731022F6B}"/>
              </a:ext>
            </a:extLst>
          </xdr:cNvPr>
          <xdr:cNvCxnSpPr/>
        </xdr:nvCxnSpPr>
        <xdr:spPr>
          <a:xfrm>
            <a:off x="3076572" y="917400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4" name="Straight Arrow Connector 1083">
            <a:extLst>
              <a:ext uri="{FF2B5EF4-FFF2-40B4-BE49-F238E27FC236}">
                <a16:creationId xmlns:a16="http://schemas.microsoft.com/office/drawing/2014/main" id="{A939FE6F-438D-4A63-A9CB-543318B7C655}"/>
              </a:ext>
            </a:extLst>
          </xdr:cNvPr>
          <xdr:cNvCxnSpPr/>
        </xdr:nvCxnSpPr>
        <xdr:spPr>
          <a:xfrm>
            <a:off x="3238497" y="917447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5" name="Straight Arrow Connector 1084">
            <a:extLst>
              <a:ext uri="{FF2B5EF4-FFF2-40B4-BE49-F238E27FC236}">
                <a16:creationId xmlns:a16="http://schemas.microsoft.com/office/drawing/2014/main" id="{0C6BE8E7-51AC-4F8C-A209-D704940E33AD}"/>
              </a:ext>
            </a:extLst>
          </xdr:cNvPr>
          <xdr:cNvCxnSpPr/>
        </xdr:nvCxnSpPr>
        <xdr:spPr>
          <a:xfrm>
            <a:off x="3400424" y="917400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6" name="Straight Arrow Connector 1085">
            <a:extLst>
              <a:ext uri="{FF2B5EF4-FFF2-40B4-BE49-F238E27FC236}">
                <a16:creationId xmlns:a16="http://schemas.microsoft.com/office/drawing/2014/main" id="{15808D18-EA3E-459B-A0EA-3C8CC7580805}"/>
              </a:ext>
            </a:extLst>
          </xdr:cNvPr>
          <xdr:cNvCxnSpPr/>
        </xdr:nvCxnSpPr>
        <xdr:spPr>
          <a:xfrm>
            <a:off x="3562349" y="917448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7" name="Straight Arrow Connector 1086">
            <a:extLst>
              <a:ext uri="{FF2B5EF4-FFF2-40B4-BE49-F238E27FC236}">
                <a16:creationId xmlns:a16="http://schemas.microsoft.com/office/drawing/2014/main" id="{842A8947-3F6A-4E99-AE17-4B69FFF85C09}"/>
              </a:ext>
            </a:extLst>
          </xdr:cNvPr>
          <xdr:cNvCxnSpPr/>
        </xdr:nvCxnSpPr>
        <xdr:spPr>
          <a:xfrm>
            <a:off x="3724273" y="917400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8" name="Straight Arrow Connector 1087">
            <a:extLst>
              <a:ext uri="{FF2B5EF4-FFF2-40B4-BE49-F238E27FC236}">
                <a16:creationId xmlns:a16="http://schemas.microsoft.com/office/drawing/2014/main" id="{FC84AF68-3664-45FB-97E6-30197A69A6C5}"/>
              </a:ext>
            </a:extLst>
          </xdr:cNvPr>
          <xdr:cNvCxnSpPr/>
        </xdr:nvCxnSpPr>
        <xdr:spPr>
          <a:xfrm>
            <a:off x="3886198" y="917447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9" name="Straight Arrow Connector 1088">
            <a:extLst>
              <a:ext uri="{FF2B5EF4-FFF2-40B4-BE49-F238E27FC236}">
                <a16:creationId xmlns:a16="http://schemas.microsoft.com/office/drawing/2014/main" id="{0873A325-E3E8-4494-BB51-BD6926C0EF31}"/>
              </a:ext>
            </a:extLst>
          </xdr:cNvPr>
          <xdr:cNvCxnSpPr/>
        </xdr:nvCxnSpPr>
        <xdr:spPr>
          <a:xfrm>
            <a:off x="4048123" y="917400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0" name="Straight Arrow Connector 1089">
            <a:extLst>
              <a:ext uri="{FF2B5EF4-FFF2-40B4-BE49-F238E27FC236}">
                <a16:creationId xmlns:a16="http://schemas.microsoft.com/office/drawing/2014/main" id="{BF50171E-70DA-4EE5-B810-C96B3E574C4E}"/>
              </a:ext>
            </a:extLst>
          </xdr:cNvPr>
          <xdr:cNvCxnSpPr/>
        </xdr:nvCxnSpPr>
        <xdr:spPr>
          <a:xfrm>
            <a:off x="4210048" y="917447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1" name="Straight Arrow Connector 1090">
            <a:extLst>
              <a:ext uri="{FF2B5EF4-FFF2-40B4-BE49-F238E27FC236}">
                <a16:creationId xmlns:a16="http://schemas.microsoft.com/office/drawing/2014/main" id="{D2C6FCDC-7B56-4E35-B39D-0AEF952D6743}"/>
              </a:ext>
            </a:extLst>
          </xdr:cNvPr>
          <xdr:cNvCxnSpPr/>
        </xdr:nvCxnSpPr>
        <xdr:spPr>
          <a:xfrm>
            <a:off x="4371972" y="917400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2" name="Straight Arrow Connector 1091">
            <a:extLst>
              <a:ext uri="{FF2B5EF4-FFF2-40B4-BE49-F238E27FC236}">
                <a16:creationId xmlns:a16="http://schemas.microsoft.com/office/drawing/2014/main" id="{54A3850B-42C5-496B-BD1B-3426933A8A89}"/>
              </a:ext>
            </a:extLst>
          </xdr:cNvPr>
          <xdr:cNvCxnSpPr/>
        </xdr:nvCxnSpPr>
        <xdr:spPr>
          <a:xfrm>
            <a:off x="4533897" y="917447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3" name="Straight Arrow Connector 1092">
            <a:extLst>
              <a:ext uri="{FF2B5EF4-FFF2-40B4-BE49-F238E27FC236}">
                <a16:creationId xmlns:a16="http://schemas.microsoft.com/office/drawing/2014/main" id="{0F1AFD86-A798-463D-875A-879CC04A0C8C}"/>
              </a:ext>
            </a:extLst>
          </xdr:cNvPr>
          <xdr:cNvCxnSpPr/>
        </xdr:nvCxnSpPr>
        <xdr:spPr>
          <a:xfrm>
            <a:off x="4695823" y="917447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Straight Arrow Connector 1093">
            <a:extLst>
              <a:ext uri="{FF2B5EF4-FFF2-40B4-BE49-F238E27FC236}">
                <a16:creationId xmlns:a16="http://schemas.microsoft.com/office/drawing/2014/main" id="{ED1CB0FC-3B81-49D5-9F02-D2DABA1632D5}"/>
              </a:ext>
            </a:extLst>
          </xdr:cNvPr>
          <xdr:cNvCxnSpPr/>
        </xdr:nvCxnSpPr>
        <xdr:spPr>
          <a:xfrm>
            <a:off x="4857748" y="917495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5" name="Straight Arrow Connector 1094">
            <a:extLst>
              <a:ext uri="{FF2B5EF4-FFF2-40B4-BE49-F238E27FC236}">
                <a16:creationId xmlns:a16="http://schemas.microsoft.com/office/drawing/2014/main" id="{C5E40A54-7111-4A48-BCB9-B62547AE30A2}"/>
              </a:ext>
            </a:extLst>
          </xdr:cNvPr>
          <xdr:cNvCxnSpPr/>
        </xdr:nvCxnSpPr>
        <xdr:spPr>
          <a:xfrm>
            <a:off x="5019672" y="917447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6" name="Straight Arrow Connector 1095">
            <a:extLst>
              <a:ext uri="{FF2B5EF4-FFF2-40B4-BE49-F238E27FC236}">
                <a16:creationId xmlns:a16="http://schemas.microsoft.com/office/drawing/2014/main" id="{DD0331E6-F755-4B0A-8DDC-4D6EB6B75549}"/>
              </a:ext>
            </a:extLst>
          </xdr:cNvPr>
          <xdr:cNvCxnSpPr/>
        </xdr:nvCxnSpPr>
        <xdr:spPr>
          <a:xfrm>
            <a:off x="5181597" y="917495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7" name="Straight Arrow Connector 1096">
            <a:extLst>
              <a:ext uri="{FF2B5EF4-FFF2-40B4-BE49-F238E27FC236}">
                <a16:creationId xmlns:a16="http://schemas.microsoft.com/office/drawing/2014/main" id="{08B4FA1C-186F-4954-90E3-520DE77A743F}"/>
              </a:ext>
            </a:extLst>
          </xdr:cNvPr>
          <xdr:cNvCxnSpPr/>
        </xdr:nvCxnSpPr>
        <xdr:spPr>
          <a:xfrm>
            <a:off x="5343522" y="917447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8" name="Straight Arrow Connector 1097">
            <a:extLst>
              <a:ext uri="{FF2B5EF4-FFF2-40B4-BE49-F238E27FC236}">
                <a16:creationId xmlns:a16="http://schemas.microsoft.com/office/drawing/2014/main" id="{7B0B2D9A-F0BB-49DB-86ED-6A387D19810A}"/>
              </a:ext>
            </a:extLst>
          </xdr:cNvPr>
          <xdr:cNvCxnSpPr/>
        </xdr:nvCxnSpPr>
        <xdr:spPr>
          <a:xfrm>
            <a:off x="5505447" y="917495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9" name="Straight Arrow Connector 1098">
            <a:extLst>
              <a:ext uri="{FF2B5EF4-FFF2-40B4-BE49-F238E27FC236}">
                <a16:creationId xmlns:a16="http://schemas.microsoft.com/office/drawing/2014/main" id="{1589E343-3564-4197-84ED-7D58A89B26B2}"/>
              </a:ext>
            </a:extLst>
          </xdr:cNvPr>
          <xdr:cNvCxnSpPr/>
        </xdr:nvCxnSpPr>
        <xdr:spPr>
          <a:xfrm>
            <a:off x="5667371" y="917447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0" name="Straight Arrow Connector 1099">
            <a:extLst>
              <a:ext uri="{FF2B5EF4-FFF2-40B4-BE49-F238E27FC236}">
                <a16:creationId xmlns:a16="http://schemas.microsoft.com/office/drawing/2014/main" id="{AF0E30FC-0156-4E52-9F5F-1AAA1DEF728C}"/>
              </a:ext>
            </a:extLst>
          </xdr:cNvPr>
          <xdr:cNvCxnSpPr/>
        </xdr:nvCxnSpPr>
        <xdr:spPr>
          <a:xfrm>
            <a:off x="5829296" y="917495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1" name="Straight Arrow Connector 1100">
            <a:extLst>
              <a:ext uri="{FF2B5EF4-FFF2-40B4-BE49-F238E27FC236}">
                <a16:creationId xmlns:a16="http://schemas.microsoft.com/office/drawing/2014/main" id="{39F72593-3A8A-456C-A3A6-9318F9EE3BF6}"/>
              </a:ext>
            </a:extLst>
          </xdr:cNvPr>
          <xdr:cNvCxnSpPr/>
        </xdr:nvCxnSpPr>
        <xdr:spPr>
          <a:xfrm>
            <a:off x="5991223" y="917447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2" name="Straight Arrow Connector 1101">
            <a:extLst>
              <a:ext uri="{FF2B5EF4-FFF2-40B4-BE49-F238E27FC236}">
                <a16:creationId xmlns:a16="http://schemas.microsoft.com/office/drawing/2014/main" id="{5077697A-55F5-4FA3-B93B-3BB2450A27F0}"/>
              </a:ext>
            </a:extLst>
          </xdr:cNvPr>
          <xdr:cNvCxnSpPr/>
        </xdr:nvCxnSpPr>
        <xdr:spPr>
          <a:xfrm>
            <a:off x="6153148" y="917495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3" name="Straight Arrow Connector 1102">
            <a:extLst>
              <a:ext uri="{FF2B5EF4-FFF2-40B4-BE49-F238E27FC236}">
                <a16:creationId xmlns:a16="http://schemas.microsoft.com/office/drawing/2014/main" id="{9022DDF8-A8A6-4B5B-B747-0744CD833223}"/>
              </a:ext>
            </a:extLst>
          </xdr:cNvPr>
          <xdr:cNvCxnSpPr/>
        </xdr:nvCxnSpPr>
        <xdr:spPr>
          <a:xfrm>
            <a:off x="6315072" y="917447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4" name="Straight Arrow Connector 1103">
            <a:extLst>
              <a:ext uri="{FF2B5EF4-FFF2-40B4-BE49-F238E27FC236}">
                <a16:creationId xmlns:a16="http://schemas.microsoft.com/office/drawing/2014/main" id="{9F3E5BB1-0D54-44D2-ACE2-87F9E26F4FF6}"/>
              </a:ext>
            </a:extLst>
          </xdr:cNvPr>
          <xdr:cNvCxnSpPr/>
        </xdr:nvCxnSpPr>
        <xdr:spPr>
          <a:xfrm>
            <a:off x="6476997" y="917495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5" name="Straight Arrow Connector 1104">
            <a:extLst>
              <a:ext uri="{FF2B5EF4-FFF2-40B4-BE49-F238E27FC236}">
                <a16:creationId xmlns:a16="http://schemas.microsoft.com/office/drawing/2014/main" id="{247CED9B-B2B9-4C98-9187-6F6ACF3C0F5B}"/>
              </a:ext>
            </a:extLst>
          </xdr:cNvPr>
          <xdr:cNvCxnSpPr/>
        </xdr:nvCxnSpPr>
        <xdr:spPr>
          <a:xfrm>
            <a:off x="6638922" y="917447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6" name="Straight Arrow Connector 1105">
            <a:extLst>
              <a:ext uri="{FF2B5EF4-FFF2-40B4-BE49-F238E27FC236}">
                <a16:creationId xmlns:a16="http://schemas.microsoft.com/office/drawing/2014/main" id="{DF865552-0A73-4142-9DCC-437BD63B96A0}"/>
              </a:ext>
            </a:extLst>
          </xdr:cNvPr>
          <xdr:cNvCxnSpPr/>
        </xdr:nvCxnSpPr>
        <xdr:spPr>
          <a:xfrm>
            <a:off x="6800847" y="917495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7" name="Straight Arrow Connector 1106">
            <a:extLst>
              <a:ext uri="{FF2B5EF4-FFF2-40B4-BE49-F238E27FC236}">
                <a16:creationId xmlns:a16="http://schemas.microsoft.com/office/drawing/2014/main" id="{FBAC68B4-0256-4DD8-AEE0-46698D66B840}"/>
              </a:ext>
            </a:extLst>
          </xdr:cNvPr>
          <xdr:cNvCxnSpPr/>
        </xdr:nvCxnSpPr>
        <xdr:spPr>
          <a:xfrm>
            <a:off x="6962771" y="917447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8" name="Straight Arrow Connector 1107">
            <a:extLst>
              <a:ext uri="{FF2B5EF4-FFF2-40B4-BE49-F238E27FC236}">
                <a16:creationId xmlns:a16="http://schemas.microsoft.com/office/drawing/2014/main" id="{337A35BB-BB48-409C-8B9F-56B05F4DB4AC}"/>
              </a:ext>
            </a:extLst>
          </xdr:cNvPr>
          <xdr:cNvCxnSpPr/>
        </xdr:nvCxnSpPr>
        <xdr:spPr>
          <a:xfrm>
            <a:off x="7124696" y="917447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9" name="Straight Arrow Connector 1108">
            <a:extLst>
              <a:ext uri="{FF2B5EF4-FFF2-40B4-BE49-F238E27FC236}">
                <a16:creationId xmlns:a16="http://schemas.microsoft.com/office/drawing/2014/main" id="{5CD3B00F-B985-4415-AA28-30A5DE36433C}"/>
              </a:ext>
            </a:extLst>
          </xdr:cNvPr>
          <xdr:cNvCxnSpPr/>
        </xdr:nvCxnSpPr>
        <xdr:spPr>
          <a:xfrm>
            <a:off x="7286623" y="917447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0" name="Straight Arrow Connector 1109">
            <a:extLst>
              <a:ext uri="{FF2B5EF4-FFF2-40B4-BE49-F238E27FC236}">
                <a16:creationId xmlns:a16="http://schemas.microsoft.com/office/drawing/2014/main" id="{914BC89D-6C45-41C0-8CDE-B701B7582DF5}"/>
              </a:ext>
            </a:extLst>
          </xdr:cNvPr>
          <xdr:cNvCxnSpPr/>
        </xdr:nvCxnSpPr>
        <xdr:spPr>
          <a:xfrm>
            <a:off x="7448548" y="917495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1" name="Straight Arrow Connector 1110">
            <a:extLst>
              <a:ext uri="{FF2B5EF4-FFF2-40B4-BE49-F238E27FC236}">
                <a16:creationId xmlns:a16="http://schemas.microsoft.com/office/drawing/2014/main" id="{DDD61F64-5B79-4DF8-84A5-D440310A846F}"/>
              </a:ext>
            </a:extLst>
          </xdr:cNvPr>
          <xdr:cNvCxnSpPr/>
        </xdr:nvCxnSpPr>
        <xdr:spPr>
          <a:xfrm>
            <a:off x="7610472" y="917447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2" name="Straight Connector 1111">
            <a:extLst>
              <a:ext uri="{FF2B5EF4-FFF2-40B4-BE49-F238E27FC236}">
                <a16:creationId xmlns:a16="http://schemas.microsoft.com/office/drawing/2014/main" id="{0C54A72C-ACC0-4C20-98CE-8313028C9B40}"/>
              </a:ext>
            </a:extLst>
          </xdr:cNvPr>
          <xdr:cNvCxnSpPr/>
        </xdr:nvCxnSpPr>
        <xdr:spPr>
          <a:xfrm>
            <a:off x="2109788" y="91740037"/>
            <a:ext cx="566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3" name="Straight Connector 1112">
            <a:extLst>
              <a:ext uri="{FF2B5EF4-FFF2-40B4-BE49-F238E27FC236}">
                <a16:creationId xmlns:a16="http://schemas.microsoft.com/office/drawing/2014/main" id="{9D2B6EA2-CBE6-4BC3-9F93-27076F2CC121}"/>
              </a:ext>
            </a:extLst>
          </xdr:cNvPr>
          <xdr:cNvCxnSpPr/>
        </xdr:nvCxnSpPr>
        <xdr:spPr>
          <a:xfrm>
            <a:off x="2105025" y="9224962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4" name="Straight Connector 1113">
            <a:extLst>
              <a:ext uri="{FF2B5EF4-FFF2-40B4-BE49-F238E27FC236}">
                <a16:creationId xmlns:a16="http://schemas.microsoft.com/office/drawing/2014/main" id="{22F1FCEA-7A31-49B3-9467-1DC9383B3861}"/>
              </a:ext>
            </a:extLst>
          </xdr:cNvPr>
          <xdr:cNvCxnSpPr/>
        </xdr:nvCxnSpPr>
        <xdr:spPr>
          <a:xfrm>
            <a:off x="2019300" y="92402025"/>
            <a:ext cx="5810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5" name="Straight Connector 1114">
            <a:extLst>
              <a:ext uri="{FF2B5EF4-FFF2-40B4-BE49-F238E27FC236}">
                <a16:creationId xmlns:a16="http://schemas.microsoft.com/office/drawing/2014/main" id="{3AB07C50-0E9C-4296-85AE-1A67BE842D80}"/>
              </a:ext>
            </a:extLst>
          </xdr:cNvPr>
          <xdr:cNvCxnSpPr/>
        </xdr:nvCxnSpPr>
        <xdr:spPr>
          <a:xfrm flipH="1">
            <a:off x="2062162" y="923544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6" name="Straight Connector 1115">
            <a:extLst>
              <a:ext uri="{FF2B5EF4-FFF2-40B4-BE49-F238E27FC236}">
                <a16:creationId xmlns:a16="http://schemas.microsoft.com/office/drawing/2014/main" id="{FB73271F-9224-4EA0-B339-1C89E7FC2E6C}"/>
              </a:ext>
            </a:extLst>
          </xdr:cNvPr>
          <xdr:cNvCxnSpPr/>
        </xdr:nvCxnSpPr>
        <xdr:spPr>
          <a:xfrm>
            <a:off x="4048126" y="92244867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7" name="Straight Connector 1116">
            <a:extLst>
              <a:ext uri="{FF2B5EF4-FFF2-40B4-BE49-F238E27FC236}">
                <a16:creationId xmlns:a16="http://schemas.microsoft.com/office/drawing/2014/main" id="{B376182B-D28A-4FAA-836D-FCE90C3FF6EC}"/>
              </a:ext>
            </a:extLst>
          </xdr:cNvPr>
          <xdr:cNvCxnSpPr/>
        </xdr:nvCxnSpPr>
        <xdr:spPr>
          <a:xfrm flipH="1">
            <a:off x="4005263" y="9234964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8" name="Straight Connector 1117">
            <a:extLst>
              <a:ext uri="{FF2B5EF4-FFF2-40B4-BE49-F238E27FC236}">
                <a16:creationId xmlns:a16="http://schemas.microsoft.com/office/drawing/2014/main" id="{28076590-0D71-458C-B1C7-5662C4A2F26F}"/>
              </a:ext>
            </a:extLst>
          </xdr:cNvPr>
          <xdr:cNvCxnSpPr/>
        </xdr:nvCxnSpPr>
        <xdr:spPr>
          <a:xfrm>
            <a:off x="3809990" y="922496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9" name="Straight Connector 1118">
            <a:extLst>
              <a:ext uri="{FF2B5EF4-FFF2-40B4-BE49-F238E27FC236}">
                <a16:creationId xmlns:a16="http://schemas.microsoft.com/office/drawing/2014/main" id="{4F99F829-AF3A-45BB-BE7F-8C9BD7152EA1}"/>
              </a:ext>
            </a:extLst>
          </xdr:cNvPr>
          <xdr:cNvCxnSpPr/>
        </xdr:nvCxnSpPr>
        <xdr:spPr>
          <a:xfrm flipH="1">
            <a:off x="3767127" y="923544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0" name="Straight Connector 1119">
            <a:extLst>
              <a:ext uri="{FF2B5EF4-FFF2-40B4-BE49-F238E27FC236}">
                <a16:creationId xmlns:a16="http://schemas.microsoft.com/office/drawing/2014/main" id="{E5412000-EBA3-4349-BA2F-7724AD43872F}"/>
              </a:ext>
            </a:extLst>
          </xdr:cNvPr>
          <xdr:cNvCxnSpPr/>
        </xdr:nvCxnSpPr>
        <xdr:spPr>
          <a:xfrm>
            <a:off x="6076953" y="922496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1" name="Straight Connector 1120">
            <a:extLst>
              <a:ext uri="{FF2B5EF4-FFF2-40B4-BE49-F238E27FC236}">
                <a16:creationId xmlns:a16="http://schemas.microsoft.com/office/drawing/2014/main" id="{4754A5B0-CF6C-4E2B-8E64-9DDEE3C9D5DA}"/>
              </a:ext>
            </a:extLst>
          </xdr:cNvPr>
          <xdr:cNvCxnSpPr/>
        </xdr:nvCxnSpPr>
        <xdr:spPr>
          <a:xfrm flipH="1">
            <a:off x="6034090" y="923544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2" name="Straight Connector 1121">
            <a:extLst>
              <a:ext uri="{FF2B5EF4-FFF2-40B4-BE49-F238E27FC236}">
                <a16:creationId xmlns:a16="http://schemas.microsoft.com/office/drawing/2014/main" id="{90D9F1EE-74DD-41A5-816C-50480DB70FA5}"/>
              </a:ext>
            </a:extLst>
          </xdr:cNvPr>
          <xdr:cNvCxnSpPr/>
        </xdr:nvCxnSpPr>
        <xdr:spPr>
          <a:xfrm>
            <a:off x="5829298" y="92249629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3" name="Straight Connector 1122">
            <a:extLst>
              <a:ext uri="{FF2B5EF4-FFF2-40B4-BE49-F238E27FC236}">
                <a16:creationId xmlns:a16="http://schemas.microsoft.com/office/drawing/2014/main" id="{3DAAF1CE-1E7D-4CF5-9442-BAF3DDCD1D94}"/>
              </a:ext>
            </a:extLst>
          </xdr:cNvPr>
          <xdr:cNvCxnSpPr/>
        </xdr:nvCxnSpPr>
        <xdr:spPr>
          <a:xfrm flipH="1">
            <a:off x="5786435" y="9235440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4" name="Straight Connector 1123">
            <a:extLst>
              <a:ext uri="{FF2B5EF4-FFF2-40B4-BE49-F238E27FC236}">
                <a16:creationId xmlns:a16="http://schemas.microsoft.com/office/drawing/2014/main" id="{73AF61A0-73E6-499A-8211-23B11CFE1A25}"/>
              </a:ext>
            </a:extLst>
          </xdr:cNvPr>
          <xdr:cNvCxnSpPr/>
        </xdr:nvCxnSpPr>
        <xdr:spPr>
          <a:xfrm>
            <a:off x="7772401" y="9225438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5" name="Straight Connector 1124">
            <a:extLst>
              <a:ext uri="{FF2B5EF4-FFF2-40B4-BE49-F238E27FC236}">
                <a16:creationId xmlns:a16="http://schemas.microsoft.com/office/drawing/2014/main" id="{9CDB28EF-5494-4F23-963C-165A32F77FB2}"/>
              </a:ext>
            </a:extLst>
          </xdr:cNvPr>
          <xdr:cNvCxnSpPr/>
        </xdr:nvCxnSpPr>
        <xdr:spPr>
          <a:xfrm flipH="1">
            <a:off x="7729538" y="923591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6" name="Straight Connector 1125">
            <a:extLst>
              <a:ext uri="{FF2B5EF4-FFF2-40B4-BE49-F238E27FC236}">
                <a16:creationId xmlns:a16="http://schemas.microsoft.com/office/drawing/2014/main" id="{008D531C-D40F-4FF1-8F8C-D7D5F34D2026}"/>
              </a:ext>
            </a:extLst>
          </xdr:cNvPr>
          <xdr:cNvCxnSpPr/>
        </xdr:nvCxnSpPr>
        <xdr:spPr>
          <a:xfrm>
            <a:off x="2014537" y="92687775"/>
            <a:ext cx="5815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7" name="Straight Connector 1126">
            <a:extLst>
              <a:ext uri="{FF2B5EF4-FFF2-40B4-BE49-F238E27FC236}">
                <a16:creationId xmlns:a16="http://schemas.microsoft.com/office/drawing/2014/main" id="{9F0FCCAE-C7C7-4839-B0CE-DEEB5232B034}"/>
              </a:ext>
            </a:extLst>
          </xdr:cNvPr>
          <xdr:cNvCxnSpPr/>
        </xdr:nvCxnSpPr>
        <xdr:spPr>
          <a:xfrm flipH="1">
            <a:off x="2057399" y="926401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8" name="Straight Connector 1127">
            <a:extLst>
              <a:ext uri="{FF2B5EF4-FFF2-40B4-BE49-F238E27FC236}">
                <a16:creationId xmlns:a16="http://schemas.microsoft.com/office/drawing/2014/main" id="{CEC10DCD-D70A-438C-A6BA-0BF3CD2DF722}"/>
              </a:ext>
            </a:extLst>
          </xdr:cNvPr>
          <xdr:cNvCxnSpPr/>
        </xdr:nvCxnSpPr>
        <xdr:spPr>
          <a:xfrm flipH="1">
            <a:off x="7724779" y="9264491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9" name="Straight Connector 1128">
            <a:extLst>
              <a:ext uri="{FF2B5EF4-FFF2-40B4-BE49-F238E27FC236}">
                <a16:creationId xmlns:a16="http://schemas.microsoft.com/office/drawing/2014/main" id="{67BAE925-B10D-420C-969C-40F98974B53E}"/>
              </a:ext>
            </a:extLst>
          </xdr:cNvPr>
          <xdr:cNvCxnSpPr/>
        </xdr:nvCxnSpPr>
        <xdr:spPr>
          <a:xfrm flipH="1" flipV="1">
            <a:off x="4733925" y="916686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0" name="Straight Arrow Connector 1129">
            <a:extLst>
              <a:ext uri="{FF2B5EF4-FFF2-40B4-BE49-F238E27FC236}">
                <a16:creationId xmlns:a16="http://schemas.microsoft.com/office/drawing/2014/main" id="{F4966155-638B-40C0-B8BE-84D6D72076F2}"/>
              </a:ext>
            </a:extLst>
          </xdr:cNvPr>
          <xdr:cNvCxnSpPr/>
        </xdr:nvCxnSpPr>
        <xdr:spPr>
          <a:xfrm>
            <a:off x="7772398" y="917447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85725</xdr:colOff>
      <xdr:row>827</xdr:row>
      <xdr:rowOff>0</xdr:rowOff>
    </xdr:from>
    <xdr:to>
      <xdr:col>48</xdr:col>
      <xdr:colOff>80968</xdr:colOff>
      <xdr:row>835</xdr:row>
      <xdr:rowOff>61913</xdr:rowOff>
    </xdr:to>
    <xdr:grpSp>
      <xdr:nvGrpSpPr>
        <xdr:cNvPr id="1131" name="Group 1130">
          <a:extLst>
            <a:ext uri="{FF2B5EF4-FFF2-40B4-BE49-F238E27FC236}">
              <a16:creationId xmlns:a16="http://schemas.microsoft.com/office/drawing/2014/main" id="{D50D560A-ED65-4BF9-9AB3-12313ECCEA85}"/>
            </a:ext>
          </a:extLst>
        </xdr:cNvPr>
        <xdr:cNvGrpSpPr/>
      </xdr:nvGrpSpPr>
      <xdr:grpSpPr>
        <a:xfrm>
          <a:off x="2028825" y="123901200"/>
          <a:ext cx="5824543" cy="1204913"/>
          <a:chOff x="2028825" y="53225700"/>
          <a:chExt cx="5824543" cy="1204913"/>
        </a:xfrm>
      </xdr:grpSpPr>
      <xdr:sp macro="" textlink="">
        <xdr:nvSpPr>
          <xdr:cNvPr id="1132" name="Isosceles Triangle 1131">
            <a:extLst>
              <a:ext uri="{FF2B5EF4-FFF2-40B4-BE49-F238E27FC236}">
                <a16:creationId xmlns:a16="http://schemas.microsoft.com/office/drawing/2014/main" id="{F2F02297-F8B5-3611-980B-4DCD0C5854F7}"/>
              </a:ext>
            </a:extLst>
          </xdr:cNvPr>
          <xdr:cNvSpPr/>
        </xdr:nvSpPr>
        <xdr:spPr>
          <a:xfrm>
            <a:off x="2028825" y="536717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33" name="Straight Connector 1132">
            <a:extLst>
              <a:ext uri="{FF2B5EF4-FFF2-40B4-BE49-F238E27FC236}">
                <a16:creationId xmlns:a16="http://schemas.microsoft.com/office/drawing/2014/main" id="{AB0E05BE-6AD5-8CA8-A1AC-72430A100AA5}"/>
              </a:ext>
            </a:extLst>
          </xdr:cNvPr>
          <xdr:cNvCxnSpPr/>
        </xdr:nvCxnSpPr>
        <xdr:spPr>
          <a:xfrm>
            <a:off x="2105024" y="53654325"/>
            <a:ext cx="566261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34" name="Isosceles Triangle 1133">
            <a:extLst>
              <a:ext uri="{FF2B5EF4-FFF2-40B4-BE49-F238E27FC236}">
                <a16:creationId xmlns:a16="http://schemas.microsoft.com/office/drawing/2014/main" id="{44E23167-50FB-111B-436C-B8E6858E30FD}"/>
              </a:ext>
            </a:extLst>
          </xdr:cNvPr>
          <xdr:cNvSpPr/>
        </xdr:nvSpPr>
        <xdr:spPr>
          <a:xfrm>
            <a:off x="7691443" y="53662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37" name="Oval 1136">
            <a:extLst>
              <a:ext uri="{FF2B5EF4-FFF2-40B4-BE49-F238E27FC236}">
                <a16:creationId xmlns:a16="http://schemas.microsoft.com/office/drawing/2014/main" id="{076C29A1-FBCF-28EA-2F60-F26B72EE1150}"/>
              </a:ext>
            </a:extLst>
          </xdr:cNvPr>
          <xdr:cNvSpPr/>
        </xdr:nvSpPr>
        <xdr:spPr>
          <a:xfrm>
            <a:off x="3776662" y="536209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38" name="Oval 1137">
            <a:extLst>
              <a:ext uri="{FF2B5EF4-FFF2-40B4-BE49-F238E27FC236}">
                <a16:creationId xmlns:a16="http://schemas.microsoft.com/office/drawing/2014/main" id="{46CA52B3-E30B-B358-04F6-4EC17C373984}"/>
              </a:ext>
            </a:extLst>
          </xdr:cNvPr>
          <xdr:cNvSpPr/>
        </xdr:nvSpPr>
        <xdr:spPr>
          <a:xfrm>
            <a:off x="6048375" y="536209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39" name="Straight Connector 1138">
            <a:extLst>
              <a:ext uri="{FF2B5EF4-FFF2-40B4-BE49-F238E27FC236}">
                <a16:creationId xmlns:a16="http://schemas.microsoft.com/office/drawing/2014/main" id="{15BC56AC-2DB0-DE90-C6F0-511218716F14}"/>
              </a:ext>
            </a:extLst>
          </xdr:cNvPr>
          <xdr:cNvCxnSpPr/>
        </xdr:nvCxnSpPr>
        <xdr:spPr>
          <a:xfrm>
            <a:off x="2105025" y="53863875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0" name="Straight Connector 1139">
            <a:extLst>
              <a:ext uri="{FF2B5EF4-FFF2-40B4-BE49-F238E27FC236}">
                <a16:creationId xmlns:a16="http://schemas.microsoft.com/office/drawing/2014/main" id="{04C6C560-2686-F45A-8C8D-652A3878EE82}"/>
              </a:ext>
            </a:extLst>
          </xdr:cNvPr>
          <xdr:cNvCxnSpPr/>
        </xdr:nvCxnSpPr>
        <xdr:spPr>
          <a:xfrm>
            <a:off x="2038350" y="54368701"/>
            <a:ext cx="5810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1" name="Straight Connector 1140">
            <a:extLst>
              <a:ext uri="{FF2B5EF4-FFF2-40B4-BE49-F238E27FC236}">
                <a16:creationId xmlns:a16="http://schemas.microsoft.com/office/drawing/2014/main" id="{4495E0E7-98A8-60A4-6C1D-2921AA32F545}"/>
              </a:ext>
            </a:extLst>
          </xdr:cNvPr>
          <xdr:cNvCxnSpPr/>
        </xdr:nvCxnSpPr>
        <xdr:spPr>
          <a:xfrm flipH="1">
            <a:off x="2057400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2" name="Straight Connector 1141">
            <a:extLst>
              <a:ext uri="{FF2B5EF4-FFF2-40B4-BE49-F238E27FC236}">
                <a16:creationId xmlns:a16="http://schemas.microsoft.com/office/drawing/2014/main" id="{C39172D5-8CA2-E979-140C-225C0D14BB8A}"/>
              </a:ext>
            </a:extLst>
          </xdr:cNvPr>
          <xdr:cNvCxnSpPr/>
        </xdr:nvCxnSpPr>
        <xdr:spPr>
          <a:xfrm>
            <a:off x="3076575" y="53863875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3" name="Straight Connector 1142">
            <a:extLst>
              <a:ext uri="{FF2B5EF4-FFF2-40B4-BE49-F238E27FC236}">
                <a16:creationId xmlns:a16="http://schemas.microsoft.com/office/drawing/2014/main" id="{79EE6032-5DE1-F256-A33D-079E23B552A3}"/>
              </a:ext>
            </a:extLst>
          </xdr:cNvPr>
          <xdr:cNvCxnSpPr/>
        </xdr:nvCxnSpPr>
        <xdr:spPr>
          <a:xfrm flipH="1">
            <a:off x="3028950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4" name="Straight Connector 1143">
            <a:extLst>
              <a:ext uri="{FF2B5EF4-FFF2-40B4-BE49-F238E27FC236}">
                <a16:creationId xmlns:a16="http://schemas.microsoft.com/office/drawing/2014/main" id="{04039869-B592-B181-1A44-9EA9383EFB28}"/>
              </a:ext>
            </a:extLst>
          </xdr:cNvPr>
          <xdr:cNvCxnSpPr/>
        </xdr:nvCxnSpPr>
        <xdr:spPr>
          <a:xfrm>
            <a:off x="4048125" y="542305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5" name="Straight Connector 1144">
            <a:extLst>
              <a:ext uri="{FF2B5EF4-FFF2-40B4-BE49-F238E27FC236}">
                <a16:creationId xmlns:a16="http://schemas.microsoft.com/office/drawing/2014/main" id="{4F0791A1-6392-1A90-01D2-1CF18FF8D93D}"/>
              </a:ext>
            </a:extLst>
          </xdr:cNvPr>
          <xdr:cNvCxnSpPr/>
        </xdr:nvCxnSpPr>
        <xdr:spPr>
          <a:xfrm flipH="1">
            <a:off x="4000500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6" name="Straight Connector 1145">
            <a:extLst>
              <a:ext uri="{FF2B5EF4-FFF2-40B4-BE49-F238E27FC236}">
                <a16:creationId xmlns:a16="http://schemas.microsoft.com/office/drawing/2014/main" id="{6C552945-9F0D-F522-1921-D4DBD6BB5263}"/>
              </a:ext>
            </a:extLst>
          </xdr:cNvPr>
          <xdr:cNvCxnSpPr/>
        </xdr:nvCxnSpPr>
        <xdr:spPr>
          <a:xfrm>
            <a:off x="4938712" y="53863875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7" name="Straight Connector 1146">
            <a:extLst>
              <a:ext uri="{FF2B5EF4-FFF2-40B4-BE49-F238E27FC236}">
                <a16:creationId xmlns:a16="http://schemas.microsoft.com/office/drawing/2014/main" id="{B92405F3-B569-A8E4-483F-1A71F8E9389F}"/>
              </a:ext>
            </a:extLst>
          </xdr:cNvPr>
          <xdr:cNvCxnSpPr/>
        </xdr:nvCxnSpPr>
        <xdr:spPr>
          <a:xfrm flipH="1">
            <a:off x="4891087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8" name="Straight Connector 1147">
            <a:extLst>
              <a:ext uri="{FF2B5EF4-FFF2-40B4-BE49-F238E27FC236}">
                <a16:creationId xmlns:a16="http://schemas.microsoft.com/office/drawing/2014/main" id="{F8E0AE77-425C-91EA-1A1C-4AEE604F461D}"/>
              </a:ext>
            </a:extLst>
          </xdr:cNvPr>
          <xdr:cNvCxnSpPr/>
        </xdr:nvCxnSpPr>
        <xdr:spPr>
          <a:xfrm>
            <a:off x="5829297" y="542305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Straight Connector 1148">
            <a:extLst>
              <a:ext uri="{FF2B5EF4-FFF2-40B4-BE49-F238E27FC236}">
                <a16:creationId xmlns:a16="http://schemas.microsoft.com/office/drawing/2014/main" id="{A203C08E-21C0-B206-FC76-3CD390F3DDF4}"/>
              </a:ext>
            </a:extLst>
          </xdr:cNvPr>
          <xdr:cNvCxnSpPr/>
        </xdr:nvCxnSpPr>
        <xdr:spPr>
          <a:xfrm flipH="1">
            <a:off x="5781672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0" name="Straight Connector 1149">
            <a:extLst>
              <a:ext uri="{FF2B5EF4-FFF2-40B4-BE49-F238E27FC236}">
                <a16:creationId xmlns:a16="http://schemas.microsoft.com/office/drawing/2014/main" id="{95150EE4-0302-2FE3-BA55-17BBC390EF2A}"/>
              </a:ext>
            </a:extLst>
          </xdr:cNvPr>
          <xdr:cNvCxnSpPr/>
        </xdr:nvCxnSpPr>
        <xdr:spPr>
          <a:xfrm>
            <a:off x="6800854" y="53863875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1" name="Straight Connector 1150">
            <a:extLst>
              <a:ext uri="{FF2B5EF4-FFF2-40B4-BE49-F238E27FC236}">
                <a16:creationId xmlns:a16="http://schemas.microsoft.com/office/drawing/2014/main" id="{70A03EC0-F5E0-DCC4-BA9D-6A42531D923E}"/>
              </a:ext>
            </a:extLst>
          </xdr:cNvPr>
          <xdr:cNvCxnSpPr/>
        </xdr:nvCxnSpPr>
        <xdr:spPr>
          <a:xfrm flipH="1">
            <a:off x="6753229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2" name="Straight Connector 1151">
            <a:extLst>
              <a:ext uri="{FF2B5EF4-FFF2-40B4-BE49-F238E27FC236}">
                <a16:creationId xmlns:a16="http://schemas.microsoft.com/office/drawing/2014/main" id="{0BAED7EB-FA8C-1EF7-5CD3-752710DA468E}"/>
              </a:ext>
            </a:extLst>
          </xdr:cNvPr>
          <xdr:cNvCxnSpPr/>
        </xdr:nvCxnSpPr>
        <xdr:spPr>
          <a:xfrm>
            <a:off x="7772405" y="542305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3" name="Straight Connector 1152">
            <a:extLst>
              <a:ext uri="{FF2B5EF4-FFF2-40B4-BE49-F238E27FC236}">
                <a16:creationId xmlns:a16="http://schemas.microsoft.com/office/drawing/2014/main" id="{205DD4FB-E9DA-060E-0F51-A7158AF61253}"/>
              </a:ext>
            </a:extLst>
          </xdr:cNvPr>
          <xdr:cNvCxnSpPr/>
        </xdr:nvCxnSpPr>
        <xdr:spPr>
          <a:xfrm flipH="1">
            <a:off x="7724780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4" name="Straight Connector 1153">
            <a:extLst>
              <a:ext uri="{FF2B5EF4-FFF2-40B4-BE49-F238E27FC236}">
                <a16:creationId xmlns:a16="http://schemas.microsoft.com/office/drawing/2014/main" id="{F32929E8-192A-3086-E572-A4152526D568}"/>
              </a:ext>
            </a:extLst>
          </xdr:cNvPr>
          <xdr:cNvCxnSpPr/>
        </xdr:nvCxnSpPr>
        <xdr:spPr>
          <a:xfrm>
            <a:off x="3814763" y="53701950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5" name="Straight Connector 1154">
            <a:extLst>
              <a:ext uri="{FF2B5EF4-FFF2-40B4-BE49-F238E27FC236}">
                <a16:creationId xmlns:a16="http://schemas.microsoft.com/office/drawing/2014/main" id="{76DC8C29-E798-4F19-8FF6-CB3858791FA3}"/>
              </a:ext>
            </a:extLst>
          </xdr:cNvPr>
          <xdr:cNvCxnSpPr/>
        </xdr:nvCxnSpPr>
        <xdr:spPr>
          <a:xfrm>
            <a:off x="6067425" y="533447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6" name="Straight Connector 1155">
            <a:extLst>
              <a:ext uri="{FF2B5EF4-FFF2-40B4-BE49-F238E27FC236}">
                <a16:creationId xmlns:a16="http://schemas.microsoft.com/office/drawing/2014/main" id="{1DD63A53-BCD2-445E-B7AD-8416D35D25FE}"/>
              </a:ext>
            </a:extLst>
          </xdr:cNvPr>
          <xdr:cNvCxnSpPr/>
        </xdr:nvCxnSpPr>
        <xdr:spPr>
          <a:xfrm flipH="1">
            <a:off x="6072188" y="53363813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7" name="Straight Connector 1156">
            <a:extLst>
              <a:ext uri="{FF2B5EF4-FFF2-40B4-BE49-F238E27FC236}">
                <a16:creationId xmlns:a16="http://schemas.microsoft.com/office/drawing/2014/main" id="{E2AD783B-8B87-982A-A0AD-03C4AEBCEF57}"/>
              </a:ext>
            </a:extLst>
          </xdr:cNvPr>
          <xdr:cNvCxnSpPr/>
        </xdr:nvCxnSpPr>
        <xdr:spPr>
          <a:xfrm flipH="1">
            <a:off x="3652838" y="5386863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8" name="Freeform: Shape 1157">
            <a:extLst>
              <a:ext uri="{FF2B5EF4-FFF2-40B4-BE49-F238E27FC236}">
                <a16:creationId xmlns:a16="http://schemas.microsoft.com/office/drawing/2014/main" id="{47F0071E-7E4D-C158-CA90-ED51DDCD5311}"/>
              </a:ext>
            </a:extLst>
          </xdr:cNvPr>
          <xdr:cNvSpPr/>
        </xdr:nvSpPr>
        <xdr:spPr>
          <a:xfrm>
            <a:off x="2105025" y="53225700"/>
            <a:ext cx="5667375" cy="862013"/>
          </a:xfrm>
          <a:custGeom>
            <a:avLst/>
            <a:gdLst>
              <a:gd name="connsiteX0" fmla="*/ 0 w 5667375"/>
              <a:gd name="connsiteY0" fmla="*/ 428625 h 862013"/>
              <a:gd name="connsiteX1" fmla="*/ 0 w 5667375"/>
              <a:gd name="connsiteY1" fmla="*/ 0 h 862013"/>
              <a:gd name="connsiteX2" fmla="*/ 1943100 w 5667375"/>
              <a:gd name="connsiteY2" fmla="*/ 862013 h 862013"/>
              <a:gd name="connsiteX3" fmla="*/ 1943100 w 5667375"/>
              <a:gd name="connsiteY3" fmla="*/ 4763 h 862013"/>
              <a:gd name="connsiteX4" fmla="*/ 3724275 w 5667375"/>
              <a:gd name="connsiteY4" fmla="*/ 862013 h 862013"/>
              <a:gd name="connsiteX5" fmla="*/ 3724275 w 5667375"/>
              <a:gd name="connsiteY5" fmla="*/ 4763 h 862013"/>
              <a:gd name="connsiteX6" fmla="*/ 5667375 w 5667375"/>
              <a:gd name="connsiteY6" fmla="*/ 857250 h 862013"/>
              <a:gd name="connsiteX7" fmla="*/ 5667375 w 5667375"/>
              <a:gd name="connsiteY7" fmla="*/ 438150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5667375" h="862013">
                <a:moveTo>
                  <a:pt x="0" y="428625"/>
                </a:moveTo>
                <a:lnTo>
                  <a:pt x="0" y="0"/>
                </a:lnTo>
                <a:lnTo>
                  <a:pt x="1943100" y="862013"/>
                </a:lnTo>
                <a:lnTo>
                  <a:pt x="1943100" y="4763"/>
                </a:lnTo>
                <a:lnTo>
                  <a:pt x="3724275" y="862013"/>
                </a:lnTo>
                <a:lnTo>
                  <a:pt x="3724275" y="4763"/>
                </a:lnTo>
                <a:lnTo>
                  <a:pt x="5667375" y="857250"/>
                </a:lnTo>
                <a:lnTo>
                  <a:pt x="5667375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35" name="Isosceles Triangle 1134">
            <a:extLst>
              <a:ext uri="{FF2B5EF4-FFF2-40B4-BE49-F238E27FC236}">
                <a16:creationId xmlns:a16="http://schemas.microsoft.com/office/drawing/2014/main" id="{36FB912F-B019-72C5-A750-2A3CD64439DE}"/>
              </a:ext>
            </a:extLst>
          </xdr:cNvPr>
          <xdr:cNvSpPr/>
        </xdr:nvSpPr>
        <xdr:spPr>
          <a:xfrm>
            <a:off x="5753100" y="53662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36" name="Isosceles Triangle 1135">
            <a:extLst>
              <a:ext uri="{FF2B5EF4-FFF2-40B4-BE49-F238E27FC236}">
                <a16:creationId xmlns:a16="http://schemas.microsoft.com/office/drawing/2014/main" id="{D006565C-75FA-247F-1D27-ED55A26B297A}"/>
              </a:ext>
            </a:extLst>
          </xdr:cNvPr>
          <xdr:cNvSpPr/>
        </xdr:nvSpPr>
        <xdr:spPr>
          <a:xfrm>
            <a:off x="3971925" y="53662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90488</xdr:colOff>
      <xdr:row>808</xdr:row>
      <xdr:rowOff>123825</xdr:rowOff>
    </xdr:from>
    <xdr:to>
      <xdr:col>23</xdr:col>
      <xdr:colOff>147638</xdr:colOff>
      <xdr:row>814</xdr:row>
      <xdr:rowOff>4762</xdr:rowOff>
    </xdr:to>
    <xdr:grpSp>
      <xdr:nvGrpSpPr>
        <xdr:cNvPr id="1174" name="Group 1173">
          <a:extLst>
            <a:ext uri="{FF2B5EF4-FFF2-40B4-BE49-F238E27FC236}">
              <a16:creationId xmlns:a16="http://schemas.microsoft.com/office/drawing/2014/main" id="{DA9FD29D-74AE-4FF7-AEE7-FE6D0D88A3AB}"/>
            </a:ext>
          </a:extLst>
        </xdr:cNvPr>
        <xdr:cNvGrpSpPr/>
      </xdr:nvGrpSpPr>
      <xdr:grpSpPr>
        <a:xfrm>
          <a:off x="2033588" y="121310400"/>
          <a:ext cx="1838325" cy="738187"/>
          <a:chOff x="4300538" y="12268200"/>
          <a:chExt cx="1838325" cy="738187"/>
        </a:xfrm>
      </xdr:grpSpPr>
      <xdr:sp macro="" textlink="">
        <xdr:nvSpPr>
          <xdr:cNvPr id="1175" name="Isosceles Triangle 1174">
            <a:extLst>
              <a:ext uri="{FF2B5EF4-FFF2-40B4-BE49-F238E27FC236}">
                <a16:creationId xmlns:a16="http://schemas.microsoft.com/office/drawing/2014/main" id="{116855AC-91DD-FF65-8E91-EAB4D13F6E53}"/>
              </a:ext>
            </a:extLst>
          </xdr:cNvPr>
          <xdr:cNvSpPr/>
        </xdr:nvSpPr>
        <xdr:spPr>
          <a:xfrm>
            <a:off x="4300538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76" name="Isosceles Triangle 1175">
            <a:extLst>
              <a:ext uri="{FF2B5EF4-FFF2-40B4-BE49-F238E27FC236}">
                <a16:creationId xmlns:a16="http://schemas.microsoft.com/office/drawing/2014/main" id="{A827B9F2-8072-86FE-879D-24BEA80BA20D}"/>
              </a:ext>
            </a:extLst>
          </xdr:cNvPr>
          <xdr:cNvSpPr/>
        </xdr:nvSpPr>
        <xdr:spPr>
          <a:xfrm>
            <a:off x="597693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77" name="Straight Connector 1176">
            <a:extLst>
              <a:ext uri="{FF2B5EF4-FFF2-40B4-BE49-F238E27FC236}">
                <a16:creationId xmlns:a16="http://schemas.microsoft.com/office/drawing/2014/main" id="{F08F9792-AFE4-DC22-1F7F-B81F4D8AD14D}"/>
              </a:ext>
            </a:extLst>
          </xdr:cNvPr>
          <xdr:cNvCxnSpPr/>
        </xdr:nvCxnSpPr>
        <xdr:spPr>
          <a:xfrm>
            <a:off x="4376739" y="12572999"/>
            <a:ext cx="167639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8" name="Straight Arrow Connector 1177">
            <a:extLst>
              <a:ext uri="{FF2B5EF4-FFF2-40B4-BE49-F238E27FC236}">
                <a16:creationId xmlns:a16="http://schemas.microsoft.com/office/drawing/2014/main" id="{D46EA415-8E50-7E04-4ADF-2307350A93C6}"/>
              </a:ext>
            </a:extLst>
          </xdr:cNvPr>
          <xdr:cNvCxnSpPr/>
        </xdr:nvCxnSpPr>
        <xdr:spPr>
          <a:xfrm>
            <a:off x="43719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9" name="Straight Arrow Connector 1178">
            <a:extLst>
              <a:ext uri="{FF2B5EF4-FFF2-40B4-BE49-F238E27FC236}">
                <a16:creationId xmlns:a16="http://schemas.microsoft.com/office/drawing/2014/main" id="{63BD33E4-6358-295A-317B-80F763498B4F}"/>
              </a:ext>
            </a:extLst>
          </xdr:cNvPr>
          <xdr:cNvCxnSpPr/>
        </xdr:nvCxnSpPr>
        <xdr:spPr>
          <a:xfrm>
            <a:off x="4533899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0" name="Straight Arrow Connector 1179">
            <a:extLst>
              <a:ext uri="{FF2B5EF4-FFF2-40B4-BE49-F238E27FC236}">
                <a16:creationId xmlns:a16="http://schemas.microsoft.com/office/drawing/2014/main" id="{D1E49AF7-B033-1EED-8329-E436DE7FF8BD}"/>
              </a:ext>
            </a:extLst>
          </xdr:cNvPr>
          <xdr:cNvCxnSpPr/>
        </xdr:nvCxnSpPr>
        <xdr:spPr>
          <a:xfrm>
            <a:off x="4695823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1" name="Straight Arrow Connector 1180">
            <a:extLst>
              <a:ext uri="{FF2B5EF4-FFF2-40B4-BE49-F238E27FC236}">
                <a16:creationId xmlns:a16="http://schemas.microsoft.com/office/drawing/2014/main" id="{AA848BBC-52F6-A630-BA7F-72481317A22C}"/>
              </a:ext>
            </a:extLst>
          </xdr:cNvPr>
          <xdr:cNvCxnSpPr/>
        </xdr:nvCxnSpPr>
        <xdr:spPr>
          <a:xfrm>
            <a:off x="4857748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2" name="Straight Arrow Connector 1181">
            <a:extLst>
              <a:ext uri="{FF2B5EF4-FFF2-40B4-BE49-F238E27FC236}">
                <a16:creationId xmlns:a16="http://schemas.microsoft.com/office/drawing/2014/main" id="{DF6B6EC4-6674-EF13-1B28-1C58ED07CE19}"/>
              </a:ext>
            </a:extLst>
          </xdr:cNvPr>
          <xdr:cNvCxnSpPr/>
        </xdr:nvCxnSpPr>
        <xdr:spPr>
          <a:xfrm>
            <a:off x="5019673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3" name="Straight Arrow Connector 1182">
            <a:extLst>
              <a:ext uri="{FF2B5EF4-FFF2-40B4-BE49-F238E27FC236}">
                <a16:creationId xmlns:a16="http://schemas.microsoft.com/office/drawing/2014/main" id="{F62F26DC-4EF7-CF4A-2DE4-3FB38CC617F9}"/>
              </a:ext>
            </a:extLst>
          </xdr:cNvPr>
          <xdr:cNvCxnSpPr/>
        </xdr:nvCxnSpPr>
        <xdr:spPr>
          <a:xfrm>
            <a:off x="5181598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4" name="Straight Arrow Connector 1183">
            <a:extLst>
              <a:ext uri="{FF2B5EF4-FFF2-40B4-BE49-F238E27FC236}">
                <a16:creationId xmlns:a16="http://schemas.microsoft.com/office/drawing/2014/main" id="{7B4F7698-4074-DFC9-2C6A-189139718562}"/>
              </a:ext>
            </a:extLst>
          </xdr:cNvPr>
          <xdr:cNvCxnSpPr/>
        </xdr:nvCxnSpPr>
        <xdr:spPr>
          <a:xfrm>
            <a:off x="5343522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5" name="Straight Arrow Connector 1184">
            <a:extLst>
              <a:ext uri="{FF2B5EF4-FFF2-40B4-BE49-F238E27FC236}">
                <a16:creationId xmlns:a16="http://schemas.microsoft.com/office/drawing/2014/main" id="{5183BE67-F7FA-1EB6-1CC2-1FD66FEBF010}"/>
              </a:ext>
            </a:extLst>
          </xdr:cNvPr>
          <xdr:cNvCxnSpPr/>
        </xdr:nvCxnSpPr>
        <xdr:spPr>
          <a:xfrm>
            <a:off x="5505447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6" name="Straight Arrow Connector 1185">
            <a:extLst>
              <a:ext uri="{FF2B5EF4-FFF2-40B4-BE49-F238E27FC236}">
                <a16:creationId xmlns:a16="http://schemas.microsoft.com/office/drawing/2014/main" id="{8D6CF2F1-12CA-13F4-A3D1-B75679795660}"/>
              </a:ext>
            </a:extLst>
          </xdr:cNvPr>
          <xdr:cNvCxnSpPr/>
        </xdr:nvCxnSpPr>
        <xdr:spPr>
          <a:xfrm>
            <a:off x="56673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Straight Connector 1186">
            <a:extLst>
              <a:ext uri="{FF2B5EF4-FFF2-40B4-BE49-F238E27FC236}">
                <a16:creationId xmlns:a16="http://schemas.microsoft.com/office/drawing/2014/main" id="{2767BCE6-A233-C9A0-D433-5724D843E0B9}"/>
              </a:ext>
            </a:extLst>
          </xdr:cNvPr>
          <xdr:cNvCxnSpPr/>
        </xdr:nvCxnSpPr>
        <xdr:spPr>
          <a:xfrm>
            <a:off x="4371976" y="12344400"/>
            <a:ext cx="1681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8" name="Straight Arrow Connector 1187">
            <a:extLst>
              <a:ext uri="{FF2B5EF4-FFF2-40B4-BE49-F238E27FC236}">
                <a16:creationId xmlns:a16="http://schemas.microsoft.com/office/drawing/2014/main" id="{70BA2BA0-8C3B-8A1F-F2C0-6F32DE291839}"/>
              </a:ext>
            </a:extLst>
          </xdr:cNvPr>
          <xdr:cNvCxnSpPr/>
        </xdr:nvCxnSpPr>
        <xdr:spPr>
          <a:xfrm flipV="1">
            <a:off x="4376738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9" name="Straight Connector 1188">
            <a:extLst>
              <a:ext uri="{FF2B5EF4-FFF2-40B4-BE49-F238E27FC236}">
                <a16:creationId xmlns:a16="http://schemas.microsoft.com/office/drawing/2014/main" id="{4D53E75E-DD42-3EF3-9B75-35893ED19AAC}"/>
              </a:ext>
            </a:extLst>
          </xdr:cNvPr>
          <xdr:cNvCxnSpPr/>
        </xdr:nvCxnSpPr>
        <xdr:spPr>
          <a:xfrm>
            <a:off x="4305301" y="12858750"/>
            <a:ext cx="1833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0" name="Straight Connector 1189">
            <a:extLst>
              <a:ext uri="{FF2B5EF4-FFF2-40B4-BE49-F238E27FC236}">
                <a16:creationId xmlns:a16="http://schemas.microsoft.com/office/drawing/2014/main" id="{20FD0617-A427-5563-27DA-690CF8260084}"/>
              </a:ext>
            </a:extLst>
          </xdr:cNvPr>
          <xdr:cNvCxnSpPr/>
        </xdr:nvCxnSpPr>
        <xdr:spPr>
          <a:xfrm flipH="1">
            <a:off x="4314825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1" name="Straight Arrow Connector 1190">
            <a:extLst>
              <a:ext uri="{FF2B5EF4-FFF2-40B4-BE49-F238E27FC236}">
                <a16:creationId xmlns:a16="http://schemas.microsoft.com/office/drawing/2014/main" id="{652A0D2E-602D-0C7D-FACF-E7CB1FF90C59}"/>
              </a:ext>
            </a:extLst>
          </xdr:cNvPr>
          <xdr:cNvCxnSpPr/>
        </xdr:nvCxnSpPr>
        <xdr:spPr>
          <a:xfrm flipV="1">
            <a:off x="6062663" y="12715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2" name="Straight Connector 1191">
            <a:extLst>
              <a:ext uri="{FF2B5EF4-FFF2-40B4-BE49-F238E27FC236}">
                <a16:creationId xmlns:a16="http://schemas.microsoft.com/office/drawing/2014/main" id="{DD0B7EE2-B16C-0E8F-4A57-7417DABF6841}"/>
              </a:ext>
            </a:extLst>
          </xdr:cNvPr>
          <xdr:cNvCxnSpPr/>
        </xdr:nvCxnSpPr>
        <xdr:spPr>
          <a:xfrm flipH="1">
            <a:off x="6015037" y="128158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3" name="Straight Arrow Connector 1192">
            <a:extLst>
              <a:ext uri="{FF2B5EF4-FFF2-40B4-BE49-F238E27FC236}">
                <a16:creationId xmlns:a16="http://schemas.microsoft.com/office/drawing/2014/main" id="{5A6B8EDE-EC92-CDD2-BACB-B5DF0EA378DC}"/>
              </a:ext>
            </a:extLst>
          </xdr:cNvPr>
          <xdr:cNvCxnSpPr/>
        </xdr:nvCxnSpPr>
        <xdr:spPr>
          <a:xfrm>
            <a:off x="5862639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4" name="Straight Arrow Connector 1193">
            <a:extLst>
              <a:ext uri="{FF2B5EF4-FFF2-40B4-BE49-F238E27FC236}">
                <a16:creationId xmlns:a16="http://schemas.microsoft.com/office/drawing/2014/main" id="{CDA6FB0D-1C00-60A3-D2FE-9E79ACABA5CA}"/>
              </a:ext>
            </a:extLst>
          </xdr:cNvPr>
          <xdr:cNvCxnSpPr/>
        </xdr:nvCxnSpPr>
        <xdr:spPr>
          <a:xfrm>
            <a:off x="6057900" y="1233487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5" name="Straight Connector 1194">
            <a:extLst>
              <a:ext uri="{FF2B5EF4-FFF2-40B4-BE49-F238E27FC236}">
                <a16:creationId xmlns:a16="http://schemas.microsoft.com/office/drawing/2014/main" id="{CFBC3FC7-59B1-3B35-6CC6-B8A10F1F9483}"/>
              </a:ext>
            </a:extLst>
          </xdr:cNvPr>
          <xdr:cNvCxnSpPr/>
        </xdr:nvCxnSpPr>
        <xdr:spPr>
          <a:xfrm flipH="1" flipV="1">
            <a:off x="5214937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0</xdr:colOff>
      <xdr:row>808</xdr:row>
      <xdr:rowOff>123825</xdr:rowOff>
    </xdr:from>
    <xdr:to>
      <xdr:col>48</xdr:col>
      <xdr:colOff>85725</xdr:colOff>
      <xdr:row>814</xdr:row>
      <xdr:rowOff>9524</xdr:rowOff>
    </xdr:to>
    <xdr:grpSp>
      <xdr:nvGrpSpPr>
        <xdr:cNvPr id="1196" name="Group 1195">
          <a:extLst>
            <a:ext uri="{FF2B5EF4-FFF2-40B4-BE49-F238E27FC236}">
              <a16:creationId xmlns:a16="http://schemas.microsoft.com/office/drawing/2014/main" id="{DE75305C-F491-459E-807E-F11AC0E4AC67}"/>
            </a:ext>
          </a:extLst>
        </xdr:cNvPr>
        <xdr:cNvGrpSpPr/>
      </xdr:nvGrpSpPr>
      <xdr:grpSpPr>
        <a:xfrm>
          <a:off x="5991225" y="121310400"/>
          <a:ext cx="1866900" cy="742949"/>
          <a:chOff x="11820525" y="12268200"/>
          <a:chExt cx="1866900" cy="742949"/>
        </a:xfrm>
      </xdr:grpSpPr>
      <xdr:cxnSp macro="">
        <xdr:nvCxnSpPr>
          <xdr:cNvPr id="1197" name="Straight Connector 1196">
            <a:extLst>
              <a:ext uri="{FF2B5EF4-FFF2-40B4-BE49-F238E27FC236}">
                <a16:creationId xmlns:a16="http://schemas.microsoft.com/office/drawing/2014/main" id="{598B786A-013F-B256-8A15-1999CCF6FE16}"/>
              </a:ext>
            </a:extLst>
          </xdr:cNvPr>
          <xdr:cNvCxnSpPr/>
        </xdr:nvCxnSpPr>
        <xdr:spPr>
          <a:xfrm flipH="1">
            <a:off x="11896725" y="125730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8" name="Isosceles Triangle 1197">
            <a:extLst>
              <a:ext uri="{FF2B5EF4-FFF2-40B4-BE49-F238E27FC236}">
                <a16:creationId xmlns:a16="http://schemas.microsoft.com/office/drawing/2014/main" id="{38F9DFE4-07D5-EAF3-C789-5E38766C2CC4}"/>
              </a:ext>
            </a:extLst>
          </xdr:cNvPr>
          <xdr:cNvSpPr/>
        </xdr:nvSpPr>
        <xdr:spPr>
          <a:xfrm>
            <a:off x="11825286" y="125920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9" name="Isosceles Triangle 1198">
            <a:extLst>
              <a:ext uri="{FF2B5EF4-FFF2-40B4-BE49-F238E27FC236}">
                <a16:creationId xmlns:a16="http://schemas.microsoft.com/office/drawing/2014/main" id="{2038DF3C-85A9-BB6E-4E35-62F5FCCF88D1}"/>
              </a:ext>
            </a:extLst>
          </xdr:cNvPr>
          <xdr:cNvSpPr/>
        </xdr:nvSpPr>
        <xdr:spPr>
          <a:xfrm>
            <a:off x="13525500" y="1258728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00" name="Straight Arrow Connector 1199">
            <a:extLst>
              <a:ext uri="{FF2B5EF4-FFF2-40B4-BE49-F238E27FC236}">
                <a16:creationId xmlns:a16="http://schemas.microsoft.com/office/drawing/2014/main" id="{CB1B7BB6-A6B8-154F-3211-AB72CE5C79F9}"/>
              </a:ext>
            </a:extLst>
          </xdr:cNvPr>
          <xdr:cNvCxnSpPr/>
        </xdr:nvCxnSpPr>
        <xdr:spPr>
          <a:xfrm>
            <a:off x="11906246" y="123491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1" name="Straight Arrow Connector 1200">
            <a:extLst>
              <a:ext uri="{FF2B5EF4-FFF2-40B4-BE49-F238E27FC236}">
                <a16:creationId xmlns:a16="http://schemas.microsoft.com/office/drawing/2014/main" id="{F89A6313-2662-27B2-19A9-6DCCED293550}"/>
              </a:ext>
            </a:extLst>
          </xdr:cNvPr>
          <xdr:cNvCxnSpPr/>
        </xdr:nvCxnSpPr>
        <xdr:spPr>
          <a:xfrm>
            <a:off x="12106273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2" name="Straight Arrow Connector 1201">
            <a:extLst>
              <a:ext uri="{FF2B5EF4-FFF2-40B4-BE49-F238E27FC236}">
                <a16:creationId xmlns:a16="http://schemas.microsoft.com/office/drawing/2014/main" id="{07E5574C-EAA8-C7CF-B22C-0A9AF2355F1B}"/>
              </a:ext>
            </a:extLst>
          </xdr:cNvPr>
          <xdr:cNvCxnSpPr/>
        </xdr:nvCxnSpPr>
        <xdr:spPr>
          <a:xfrm>
            <a:off x="123063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3" name="Straight Arrow Connector 1202">
            <a:extLst>
              <a:ext uri="{FF2B5EF4-FFF2-40B4-BE49-F238E27FC236}">
                <a16:creationId xmlns:a16="http://schemas.microsoft.com/office/drawing/2014/main" id="{013290B3-CF45-3D13-59AA-C5254DC3582D}"/>
              </a:ext>
            </a:extLst>
          </xdr:cNvPr>
          <xdr:cNvCxnSpPr/>
        </xdr:nvCxnSpPr>
        <xdr:spPr>
          <a:xfrm>
            <a:off x="12468226" y="1233963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4" name="Straight Arrow Connector 1203">
            <a:extLst>
              <a:ext uri="{FF2B5EF4-FFF2-40B4-BE49-F238E27FC236}">
                <a16:creationId xmlns:a16="http://schemas.microsoft.com/office/drawing/2014/main" id="{66A952F0-7F16-BFD8-D050-C8F8DB7681A8}"/>
              </a:ext>
            </a:extLst>
          </xdr:cNvPr>
          <xdr:cNvCxnSpPr/>
        </xdr:nvCxnSpPr>
        <xdr:spPr>
          <a:xfrm>
            <a:off x="12630151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5" name="Straight Arrow Connector 1204">
            <a:extLst>
              <a:ext uri="{FF2B5EF4-FFF2-40B4-BE49-F238E27FC236}">
                <a16:creationId xmlns:a16="http://schemas.microsoft.com/office/drawing/2014/main" id="{2C9EA0DA-150B-FF29-F4F9-247098FEB7C7}"/>
              </a:ext>
            </a:extLst>
          </xdr:cNvPr>
          <xdr:cNvCxnSpPr/>
        </xdr:nvCxnSpPr>
        <xdr:spPr>
          <a:xfrm>
            <a:off x="12792076" y="1233963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6" name="Straight Arrow Connector 1205">
            <a:extLst>
              <a:ext uri="{FF2B5EF4-FFF2-40B4-BE49-F238E27FC236}">
                <a16:creationId xmlns:a16="http://schemas.microsoft.com/office/drawing/2014/main" id="{DCB1824D-6366-24EF-8849-3502685766E8}"/>
              </a:ext>
            </a:extLst>
          </xdr:cNvPr>
          <xdr:cNvCxnSpPr/>
        </xdr:nvCxnSpPr>
        <xdr:spPr>
          <a:xfrm>
            <a:off x="12954001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7" name="Straight Arrow Connector 1206">
            <a:extLst>
              <a:ext uri="{FF2B5EF4-FFF2-40B4-BE49-F238E27FC236}">
                <a16:creationId xmlns:a16="http://schemas.microsoft.com/office/drawing/2014/main" id="{B65A82EC-B074-7FE2-19AD-2C490202BDEA}"/>
              </a:ext>
            </a:extLst>
          </xdr:cNvPr>
          <xdr:cNvCxnSpPr/>
        </xdr:nvCxnSpPr>
        <xdr:spPr>
          <a:xfrm>
            <a:off x="13115925" y="123396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8" name="Straight Arrow Connector 1207">
            <a:extLst>
              <a:ext uri="{FF2B5EF4-FFF2-40B4-BE49-F238E27FC236}">
                <a16:creationId xmlns:a16="http://schemas.microsoft.com/office/drawing/2014/main" id="{82F57715-2AEA-6D57-93FC-3B1E36ED0FCD}"/>
              </a:ext>
            </a:extLst>
          </xdr:cNvPr>
          <xdr:cNvCxnSpPr/>
        </xdr:nvCxnSpPr>
        <xdr:spPr>
          <a:xfrm>
            <a:off x="13277850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9" name="Straight Arrow Connector 1208">
            <a:extLst>
              <a:ext uri="{FF2B5EF4-FFF2-40B4-BE49-F238E27FC236}">
                <a16:creationId xmlns:a16="http://schemas.microsoft.com/office/drawing/2014/main" id="{79C13FF8-C4EB-D39A-393F-FB024007F2AA}"/>
              </a:ext>
            </a:extLst>
          </xdr:cNvPr>
          <xdr:cNvCxnSpPr/>
        </xdr:nvCxnSpPr>
        <xdr:spPr>
          <a:xfrm>
            <a:off x="13439777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0" name="Straight Arrow Connector 1209">
            <a:extLst>
              <a:ext uri="{FF2B5EF4-FFF2-40B4-BE49-F238E27FC236}">
                <a16:creationId xmlns:a16="http://schemas.microsoft.com/office/drawing/2014/main" id="{14F40864-8474-C284-64D8-30578AEE12C4}"/>
              </a:ext>
            </a:extLst>
          </xdr:cNvPr>
          <xdr:cNvCxnSpPr/>
        </xdr:nvCxnSpPr>
        <xdr:spPr>
          <a:xfrm>
            <a:off x="136017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1" name="Straight Connector 1210">
            <a:extLst>
              <a:ext uri="{FF2B5EF4-FFF2-40B4-BE49-F238E27FC236}">
                <a16:creationId xmlns:a16="http://schemas.microsoft.com/office/drawing/2014/main" id="{13CE9623-0B9A-FA15-E5CA-7E4DBACB6F04}"/>
              </a:ext>
            </a:extLst>
          </xdr:cNvPr>
          <xdr:cNvCxnSpPr/>
        </xdr:nvCxnSpPr>
        <xdr:spPr>
          <a:xfrm>
            <a:off x="11906250" y="12344399"/>
            <a:ext cx="1690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2" name="Straight Connector 1211">
            <a:extLst>
              <a:ext uri="{FF2B5EF4-FFF2-40B4-BE49-F238E27FC236}">
                <a16:creationId xmlns:a16="http://schemas.microsoft.com/office/drawing/2014/main" id="{6D2EFCFA-C71F-C812-35CD-EE27B64F15B1}"/>
              </a:ext>
            </a:extLst>
          </xdr:cNvPr>
          <xdr:cNvCxnSpPr/>
        </xdr:nvCxnSpPr>
        <xdr:spPr>
          <a:xfrm flipH="1" flipV="1">
            <a:off x="12496800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3" name="Straight Arrow Connector 1212">
            <a:extLst>
              <a:ext uri="{FF2B5EF4-FFF2-40B4-BE49-F238E27FC236}">
                <a16:creationId xmlns:a16="http://schemas.microsoft.com/office/drawing/2014/main" id="{6F326DD9-1283-27DB-7428-8C8473EB029C}"/>
              </a:ext>
            </a:extLst>
          </xdr:cNvPr>
          <xdr:cNvCxnSpPr/>
        </xdr:nvCxnSpPr>
        <xdr:spPr>
          <a:xfrm flipV="1">
            <a:off x="11906243" y="1271111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4" name="Straight Arrow Connector 1213">
            <a:extLst>
              <a:ext uri="{FF2B5EF4-FFF2-40B4-BE49-F238E27FC236}">
                <a16:creationId xmlns:a16="http://schemas.microsoft.com/office/drawing/2014/main" id="{DB412D7A-7B36-D50C-1B74-BFDAC3FBE634}"/>
              </a:ext>
            </a:extLst>
          </xdr:cNvPr>
          <xdr:cNvCxnSpPr/>
        </xdr:nvCxnSpPr>
        <xdr:spPr>
          <a:xfrm flipV="1">
            <a:off x="13601699" y="127206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5" name="Straight Connector 1214">
            <a:extLst>
              <a:ext uri="{FF2B5EF4-FFF2-40B4-BE49-F238E27FC236}">
                <a16:creationId xmlns:a16="http://schemas.microsoft.com/office/drawing/2014/main" id="{426F6095-A213-ABA0-879C-6E37C01B29DE}"/>
              </a:ext>
            </a:extLst>
          </xdr:cNvPr>
          <xdr:cNvCxnSpPr/>
        </xdr:nvCxnSpPr>
        <xdr:spPr>
          <a:xfrm>
            <a:off x="11820525" y="12858749"/>
            <a:ext cx="185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6" name="Straight Connector 1215">
            <a:extLst>
              <a:ext uri="{FF2B5EF4-FFF2-40B4-BE49-F238E27FC236}">
                <a16:creationId xmlns:a16="http://schemas.microsoft.com/office/drawing/2014/main" id="{FF7E0D8B-416B-1751-2A31-65A59668DFDD}"/>
              </a:ext>
            </a:extLst>
          </xdr:cNvPr>
          <xdr:cNvCxnSpPr/>
        </xdr:nvCxnSpPr>
        <xdr:spPr>
          <a:xfrm flipH="1">
            <a:off x="11844330" y="12820649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7" name="Straight Connector 1216">
            <a:extLst>
              <a:ext uri="{FF2B5EF4-FFF2-40B4-BE49-F238E27FC236}">
                <a16:creationId xmlns:a16="http://schemas.microsoft.com/office/drawing/2014/main" id="{EB68B67E-F772-A658-70AC-A3E7B80E89C5}"/>
              </a:ext>
            </a:extLst>
          </xdr:cNvPr>
          <xdr:cNvCxnSpPr/>
        </xdr:nvCxnSpPr>
        <xdr:spPr>
          <a:xfrm flipH="1">
            <a:off x="13544548" y="1281588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14288</xdr:colOff>
      <xdr:row>817</xdr:row>
      <xdr:rowOff>0</xdr:rowOff>
    </xdr:from>
    <xdr:to>
      <xdr:col>37</xdr:col>
      <xdr:colOff>157163</xdr:colOff>
      <xdr:row>823</xdr:row>
      <xdr:rowOff>14289</xdr:rowOff>
    </xdr:to>
    <xdr:grpSp>
      <xdr:nvGrpSpPr>
        <xdr:cNvPr id="1218" name="Group 1217">
          <a:extLst>
            <a:ext uri="{FF2B5EF4-FFF2-40B4-BE49-F238E27FC236}">
              <a16:creationId xmlns:a16="http://schemas.microsoft.com/office/drawing/2014/main" id="{CBF9E0FE-53BE-48A6-8D90-8796165D984A}"/>
            </a:ext>
          </a:extLst>
        </xdr:cNvPr>
        <xdr:cNvGrpSpPr/>
      </xdr:nvGrpSpPr>
      <xdr:grpSpPr>
        <a:xfrm>
          <a:off x="3738563" y="122472450"/>
          <a:ext cx="2409825" cy="871539"/>
          <a:chOff x="6005513" y="13430250"/>
          <a:chExt cx="2409825" cy="871539"/>
        </a:xfrm>
      </xdr:grpSpPr>
      <xdr:cxnSp macro="">
        <xdr:nvCxnSpPr>
          <xdr:cNvPr id="1219" name="Straight Connector 1218">
            <a:extLst>
              <a:ext uri="{FF2B5EF4-FFF2-40B4-BE49-F238E27FC236}">
                <a16:creationId xmlns:a16="http://schemas.microsoft.com/office/drawing/2014/main" id="{FBD0726B-CB7D-67B1-BE50-038E9C8E6F47}"/>
              </a:ext>
            </a:extLst>
          </xdr:cNvPr>
          <xdr:cNvCxnSpPr/>
        </xdr:nvCxnSpPr>
        <xdr:spPr>
          <a:xfrm>
            <a:off x="6072188" y="13858875"/>
            <a:ext cx="22717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20" name="Isosceles Triangle 1219">
            <a:extLst>
              <a:ext uri="{FF2B5EF4-FFF2-40B4-BE49-F238E27FC236}">
                <a16:creationId xmlns:a16="http://schemas.microsoft.com/office/drawing/2014/main" id="{93C6D771-A216-D388-98BA-0D2DC1C3310D}"/>
              </a:ext>
            </a:extLst>
          </xdr:cNvPr>
          <xdr:cNvSpPr/>
        </xdr:nvSpPr>
        <xdr:spPr>
          <a:xfrm>
            <a:off x="6234112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21" name="Straight Arrow Connector 1220">
            <a:extLst>
              <a:ext uri="{FF2B5EF4-FFF2-40B4-BE49-F238E27FC236}">
                <a16:creationId xmlns:a16="http://schemas.microsoft.com/office/drawing/2014/main" id="{6B5C21CD-9187-AB07-D1EA-1323D35280E6}"/>
              </a:ext>
            </a:extLst>
          </xdr:cNvPr>
          <xdr:cNvCxnSpPr/>
        </xdr:nvCxnSpPr>
        <xdr:spPr>
          <a:xfrm flipV="1">
            <a:off x="6315077" y="140112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22" name="Isosceles Triangle 1221">
            <a:extLst>
              <a:ext uri="{FF2B5EF4-FFF2-40B4-BE49-F238E27FC236}">
                <a16:creationId xmlns:a16="http://schemas.microsoft.com/office/drawing/2014/main" id="{5AF15C98-1C0F-873D-D67A-4288416C93BB}"/>
              </a:ext>
            </a:extLst>
          </xdr:cNvPr>
          <xdr:cNvSpPr/>
        </xdr:nvSpPr>
        <xdr:spPr>
          <a:xfrm>
            <a:off x="8020038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23" name="Straight Arrow Connector 1222">
            <a:extLst>
              <a:ext uri="{FF2B5EF4-FFF2-40B4-BE49-F238E27FC236}">
                <a16:creationId xmlns:a16="http://schemas.microsoft.com/office/drawing/2014/main" id="{DCA14207-FF73-E605-861D-13069BA1D948}"/>
              </a:ext>
            </a:extLst>
          </xdr:cNvPr>
          <xdr:cNvCxnSpPr/>
        </xdr:nvCxnSpPr>
        <xdr:spPr>
          <a:xfrm flipV="1">
            <a:off x="8100995" y="139922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4" name="Straight Arrow Connector 1223">
            <a:extLst>
              <a:ext uri="{FF2B5EF4-FFF2-40B4-BE49-F238E27FC236}">
                <a16:creationId xmlns:a16="http://schemas.microsoft.com/office/drawing/2014/main" id="{C19BA18C-FC60-A449-4FC1-4897DE7C24BE}"/>
              </a:ext>
            </a:extLst>
          </xdr:cNvPr>
          <xdr:cNvCxnSpPr/>
        </xdr:nvCxnSpPr>
        <xdr:spPr>
          <a:xfrm>
            <a:off x="6076948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5" name="Straight Arrow Connector 1224">
            <a:extLst>
              <a:ext uri="{FF2B5EF4-FFF2-40B4-BE49-F238E27FC236}">
                <a16:creationId xmlns:a16="http://schemas.microsoft.com/office/drawing/2014/main" id="{F655D7FF-51EE-5449-FFA0-9BED838B80AC}"/>
              </a:ext>
            </a:extLst>
          </xdr:cNvPr>
          <xdr:cNvCxnSpPr/>
        </xdr:nvCxnSpPr>
        <xdr:spPr>
          <a:xfrm>
            <a:off x="6276975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6" name="Straight Arrow Connector 1225">
            <a:extLst>
              <a:ext uri="{FF2B5EF4-FFF2-40B4-BE49-F238E27FC236}">
                <a16:creationId xmlns:a16="http://schemas.microsoft.com/office/drawing/2014/main" id="{75AE963D-3A02-E42F-476E-27BD0F5882A2}"/>
              </a:ext>
            </a:extLst>
          </xdr:cNvPr>
          <xdr:cNvCxnSpPr/>
        </xdr:nvCxnSpPr>
        <xdr:spPr>
          <a:xfrm>
            <a:off x="647700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7" name="Straight Arrow Connector 1226">
            <a:extLst>
              <a:ext uri="{FF2B5EF4-FFF2-40B4-BE49-F238E27FC236}">
                <a16:creationId xmlns:a16="http://schemas.microsoft.com/office/drawing/2014/main" id="{522731DE-FD8F-C567-CD46-F9AF38547BCA}"/>
              </a:ext>
            </a:extLst>
          </xdr:cNvPr>
          <xdr:cNvCxnSpPr/>
        </xdr:nvCxnSpPr>
        <xdr:spPr>
          <a:xfrm>
            <a:off x="6638928" y="136159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8" name="Straight Arrow Connector 1227">
            <a:extLst>
              <a:ext uri="{FF2B5EF4-FFF2-40B4-BE49-F238E27FC236}">
                <a16:creationId xmlns:a16="http://schemas.microsoft.com/office/drawing/2014/main" id="{4C0C249F-E5F5-256F-9452-96360E908D1A}"/>
              </a:ext>
            </a:extLst>
          </xdr:cNvPr>
          <xdr:cNvCxnSpPr/>
        </xdr:nvCxnSpPr>
        <xdr:spPr>
          <a:xfrm>
            <a:off x="6800853" y="136207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9" name="Straight Arrow Connector 1228">
            <a:extLst>
              <a:ext uri="{FF2B5EF4-FFF2-40B4-BE49-F238E27FC236}">
                <a16:creationId xmlns:a16="http://schemas.microsoft.com/office/drawing/2014/main" id="{AA66EF25-7EF8-C951-3527-0A606BDE73EC}"/>
              </a:ext>
            </a:extLst>
          </xdr:cNvPr>
          <xdr:cNvCxnSpPr/>
        </xdr:nvCxnSpPr>
        <xdr:spPr>
          <a:xfrm>
            <a:off x="6962778" y="136159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0" name="Straight Arrow Connector 1229">
            <a:extLst>
              <a:ext uri="{FF2B5EF4-FFF2-40B4-BE49-F238E27FC236}">
                <a16:creationId xmlns:a16="http://schemas.microsoft.com/office/drawing/2014/main" id="{298F7255-0D5A-5288-E653-40D49F5AE853}"/>
              </a:ext>
            </a:extLst>
          </xdr:cNvPr>
          <xdr:cNvCxnSpPr/>
        </xdr:nvCxnSpPr>
        <xdr:spPr>
          <a:xfrm>
            <a:off x="7124703" y="136207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1" name="Straight Arrow Connector 1230">
            <a:extLst>
              <a:ext uri="{FF2B5EF4-FFF2-40B4-BE49-F238E27FC236}">
                <a16:creationId xmlns:a16="http://schemas.microsoft.com/office/drawing/2014/main" id="{8C17E7D2-8CF4-D1E7-E7F3-777742E75260}"/>
              </a:ext>
            </a:extLst>
          </xdr:cNvPr>
          <xdr:cNvCxnSpPr/>
        </xdr:nvCxnSpPr>
        <xdr:spPr>
          <a:xfrm>
            <a:off x="7286627" y="136159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2" name="Straight Arrow Connector 1231">
            <a:extLst>
              <a:ext uri="{FF2B5EF4-FFF2-40B4-BE49-F238E27FC236}">
                <a16:creationId xmlns:a16="http://schemas.microsoft.com/office/drawing/2014/main" id="{1C6B9F47-6D59-A3C7-35AD-531EB36E0ABF}"/>
              </a:ext>
            </a:extLst>
          </xdr:cNvPr>
          <xdr:cNvCxnSpPr/>
        </xdr:nvCxnSpPr>
        <xdr:spPr>
          <a:xfrm>
            <a:off x="7448552" y="136207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3" name="Straight Arrow Connector 1232">
            <a:extLst>
              <a:ext uri="{FF2B5EF4-FFF2-40B4-BE49-F238E27FC236}">
                <a16:creationId xmlns:a16="http://schemas.microsoft.com/office/drawing/2014/main" id="{C5CFBAA9-A29B-0F9E-1D5F-9CAB73E274FC}"/>
              </a:ext>
            </a:extLst>
          </xdr:cNvPr>
          <xdr:cNvCxnSpPr/>
        </xdr:nvCxnSpPr>
        <xdr:spPr>
          <a:xfrm>
            <a:off x="7610479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4" name="Straight Arrow Connector 1233">
            <a:extLst>
              <a:ext uri="{FF2B5EF4-FFF2-40B4-BE49-F238E27FC236}">
                <a16:creationId xmlns:a16="http://schemas.microsoft.com/office/drawing/2014/main" id="{542257E6-A42D-99FE-3921-B1758480D82D}"/>
              </a:ext>
            </a:extLst>
          </xdr:cNvPr>
          <xdr:cNvCxnSpPr/>
        </xdr:nvCxnSpPr>
        <xdr:spPr>
          <a:xfrm>
            <a:off x="777240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5" name="Straight Connector 1234">
            <a:extLst>
              <a:ext uri="{FF2B5EF4-FFF2-40B4-BE49-F238E27FC236}">
                <a16:creationId xmlns:a16="http://schemas.microsoft.com/office/drawing/2014/main" id="{5D3A86BD-BAF4-8D09-1724-BA8B944181E5}"/>
              </a:ext>
            </a:extLst>
          </xdr:cNvPr>
          <xdr:cNvCxnSpPr/>
        </xdr:nvCxnSpPr>
        <xdr:spPr>
          <a:xfrm>
            <a:off x="6076952" y="13620755"/>
            <a:ext cx="22526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6" name="Straight Connector 1235">
            <a:extLst>
              <a:ext uri="{FF2B5EF4-FFF2-40B4-BE49-F238E27FC236}">
                <a16:creationId xmlns:a16="http://schemas.microsoft.com/office/drawing/2014/main" id="{AA976F35-18E4-AE4F-6875-EE6F421F1501}"/>
              </a:ext>
            </a:extLst>
          </xdr:cNvPr>
          <xdr:cNvCxnSpPr/>
        </xdr:nvCxnSpPr>
        <xdr:spPr>
          <a:xfrm flipH="1" flipV="1">
            <a:off x="7153277" y="135302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7" name="Straight Arrow Connector 1236">
            <a:extLst>
              <a:ext uri="{FF2B5EF4-FFF2-40B4-BE49-F238E27FC236}">
                <a16:creationId xmlns:a16="http://schemas.microsoft.com/office/drawing/2014/main" id="{FF09E229-B3BC-D6D6-3387-28A080A958BE}"/>
              </a:ext>
            </a:extLst>
          </xdr:cNvPr>
          <xdr:cNvCxnSpPr/>
        </xdr:nvCxnSpPr>
        <xdr:spPr>
          <a:xfrm>
            <a:off x="7934327" y="136255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8" name="Straight Arrow Connector 1237">
            <a:extLst>
              <a:ext uri="{FF2B5EF4-FFF2-40B4-BE49-F238E27FC236}">
                <a16:creationId xmlns:a16="http://schemas.microsoft.com/office/drawing/2014/main" id="{C6485873-F6F8-9F68-0EAA-B27EEB3DC229}"/>
              </a:ext>
            </a:extLst>
          </xdr:cNvPr>
          <xdr:cNvCxnSpPr/>
        </xdr:nvCxnSpPr>
        <xdr:spPr>
          <a:xfrm>
            <a:off x="8153405" y="136207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9" name="Straight Arrow Connector 1238">
            <a:extLst>
              <a:ext uri="{FF2B5EF4-FFF2-40B4-BE49-F238E27FC236}">
                <a16:creationId xmlns:a16="http://schemas.microsoft.com/office/drawing/2014/main" id="{FF2E3A9D-BC26-6128-2C08-048057F252FC}"/>
              </a:ext>
            </a:extLst>
          </xdr:cNvPr>
          <xdr:cNvCxnSpPr/>
        </xdr:nvCxnSpPr>
        <xdr:spPr>
          <a:xfrm>
            <a:off x="8334381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0" name="Straight Arrow Connector 1239">
            <a:extLst>
              <a:ext uri="{FF2B5EF4-FFF2-40B4-BE49-F238E27FC236}">
                <a16:creationId xmlns:a16="http://schemas.microsoft.com/office/drawing/2014/main" id="{A741D368-60A4-8B64-B336-4E859921C6FC}"/>
              </a:ext>
            </a:extLst>
          </xdr:cNvPr>
          <xdr:cNvCxnSpPr/>
        </xdr:nvCxnSpPr>
        <xdr:spPr>
          <a:xfrm>
            <a:off x="6072188" y="13430250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1" name="Straight Arrow Connector 1240">
            <a:extLst>
              <a:ext uri="{FF2B5EF4-FFF2-40B4-BE49-F238E27FC236}">
                <a16:creationId xmlns:a16="http://schemas.microsoft.com/office/drawing/2014/main" id="{2D40A217-33D2-E9DC-9439-B0CBC3270DBB}"/>
              </a:ext>
            </a:extLst>
          </xdr:cNvPr>
          <xdr:cNvCxnSpPr/>
        </xdr:nvCxnSpPr>
        <xdr:spPr>
          <a:xfrm>
            <a:off x="8334376" y="134397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2" name="Straight Connector 1241">
            <a:extLst>
              <a:ext uri="{FF2B5EF4-FFF2-40B4-BE49-F238E27FC236}">
                <a16:creationId xmlns:a16="http://schemas.microsoft.com/office/drawing/2014/main" id="{C32DD026-AAD6-01D8-FBBD-DE4AE02D8325}"/>
              </a:ext>
            </a:extLst>
          </xdr:cNvPr>
          <xdr:cNvCxnSpPr/>
        </xdr:nvCxnSpPr>
        <xdr:spPr>
          <a:xfrm>
            <a:off x="6005513" y="14144626"/>
            <a:ext cx="2409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Straight Connector 1242">
            <a:extLst>
              <a:ext uri="{FF2B5EF4-FFF2-40B4-BE49-F238E27FC236}">
                <a16:creationId xmlns:a16="http://schemas.microsoft.com/office/drawing/2014/main" id="{7D51E240-D699-7581-52F7-0BCD55497B25}"/>
              </a:ext>
            </a:extLst>
          </xdr:cNvPr>
          <xdr:cNvCxnSpPr/>
        </xdr:nvCxnSpPr>
        <xdr:spPr>
          <a:xfrm flipH="1">
            <a:off x="6257924" y="141065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4" name="Straight Connector 1243">
            <a:extLst>
              <a:ext uri="{FF2B5EF4-FFF2-40B4-BE49-F238E27FC236}">
                <a16:creationId xmlns:a16="http://schemas.microsoft.com/office/drawing/2014/main" id="{B853B715-0E3B-94E7-7391-48966A808092}"/>
              </a:ext>
            </a:extLst>
          </xdr:cNvPr>
          <xdr:cNvCxnSpPr/>
        </xdr:nvCxnSpPr>
        <xdr:spPr>
          <a:xfrm flipH="1">
            <a:off x="8043865" y="141017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5" name="Straight Connector 1244">
            <a:extLst>
              <a:ext uri="{FF2B5EF4-FFF2-40B4-BE49-F238E27FC236}">
                <a16:creationId xmlns:a16="http://schemas.microsoft.com/office/drawing/2014/main" id="{267D4106-B3C1-B9DF-0438-2A657C35920A}"/>
              </a:ext>
            </a:extLst>
          </xdr:cNvPr>
          <xdr:cNvCxnSpPr/>
        </xdr:nvCxnSpPr>
        <xdr:spPr>
          <a:xfrm>
            <a:off x="6072188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6" name="Straight Connector 1245">
            <a:extLst>
              <a:ext uri="{FF2B5EF4-FFF2-40B4-BE49-F238E27FC236}">
                <a16:creationId xmlns:a16="http://schemas.microsoft.com/office/drawing/2014/main" id="{7DC3DE6F-9B70-6290-9253-F7E2E16AC29A}"/>
              </a:ext>
            </a:extLst>
          </xdr:cNvPr>
          <xdr:cNvCxnSpPr/>
        </xdr:nvCxnSpPr>
        <xdr:spPr>
          <a:xfrm flipH="1">
            <a:off x="6029325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7" name="Straight Connector 1246">
            <a:extLst>
              <a:ext uri="{FF2B5EF4-FFF2-40B4-BE49-F238E27FC236}">
                <a16:creationId xmlns:a16="http://schemas.microsoft.com/office/drawing/2014/main" id="{94710F36-0649-FD4D-20FA-159336B6B357}"/>
              </a:ext>
            </a:extLst>
          </xdr:cNvPr>
          <xdr:cNvCxnSpPr/>
        </xdr:nvCxnSpPr>
        <xdr:spPr>
          <a:xfrm>
            <a:off x="8334375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8" name="Straight Connector 1247">
            <a:extLst>
              <a:ext uri="{FF2B5EF4-FFF2-40B4-BE49-F238E27FC236}">
                <a16:creationId xmlns:a16="http://schemas.microsoft.com/office/drawing/2014/main" id="{E3959781-97EA-2F50-2B78-5D2A3D763D84}"/>
              </a:ext>
            </a:extLst>
          </xdr:cNvPr>
          <xdr:cNvCxnSpPr/>
        </xdr:nvCxnSpPr>
        <xdr:spPr>
          <a:xfrm flipH="1">
            <a:off x="8291512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85725</xdr:colOff>
      <xdr:row>807</xdr:row>
      <xdr:rowOff>57150</xdr:rowOff>
    </xdr:from>
    <xdr:to>
      <xdr:col>37</xdr:col>
      <xdr:colOff>85725</xdr:colOff>
      <xdr:row>809</xdr:row>
      <xdr:rowOff>0</xdr:rowOff>
    </xdr:to>
    <xdr:cxnSp macro="">
      <xdr:nvCxnSpPr>
        <xdr:cNvPr id="1249" name="Straight Connector 1248">
          <a:extLst>
            <a:ext uri="{FF2B5EF4-FFF2-40B4-BE49-F238E27FC236}">
              <a16:creationId xmlns:a16="http://schemas.microsoft.com/office/drawing/2014/main" id="{6AEECABC-564D-4981-B95F-22FA56E49DF9}"/>
            </a:ext>
          </a:extLst>
        </xdr:cNvPr>
        <xdr:cNvCxnSpPr/>
      </xdr:nvCxnSpPr>
      <xdr:spPr>
        <a:xfrm>
          <a:off x="6076950" y="121100850"/>
          <a:ext cx="0" cy="228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807</xdr:row>
      <xdr:rowOff>38100</xdr:rowOff>
    </xdr:from>
    <xdr:to>
      <xdr:col>23</xdr:col>
      <xdr:colOff>76200</xdr:colOff>
      <xdr:row>808</xdr:row>
      <xdr:rowOff>123825</xdr:rowOff>
    </xdr:to>
    <xdr:cxnSp macro="">
      <xdr:nvCxnSpPr>
        <xdr:cNvPr id="1250" name="Straight Connector 1249">
          <a:extLst>
            <a:ext uri="{FF2B5EF4-FFF2-40B4-BE49-F238E27FC236}">
              <a16:creationId xmlns:a16="http://schemas.microsoft.com/office/drawing/2014/main" id="{B8289C3E-9640-4121-80D8-359B3B43E9FD}"/>
            </a:ext>
          </a:extLst>
        </xdr:cNvPr>
        <xdr:cNvCxnSpPr/>
      </xdr:nvCxnSpPr>
      <xdr:spPr>
        <a:xfrm>
          <a:off x="3800475" y="121081800"/>
          <a:ext cx="0" cy="228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848</xdr:row>
      <xdr:rowOff>9523</xdr:rowOff>
    </xdr:from>
    <xdr:to>
      <xdr:col>39</xdr:col>
      <xdr:colOff>38100</xdr:colOff>
      <xdr:row>891</xdr:row>
      <xdr:rowOff>80963</xdr:rowOff>
    </xdr:to>
    <xdr:grpSp>
      <xdr:nvGrpSpPr>
        <xdr:cNvPr id="1251" name="Group 1250">
          <a:extLst>
            <a:ext uri="{FF2B5EF4-FFF2-40B4-BE49-F238E27FC236}">
              <a16:creationId xmlns:a16="http://schemas.microsoft.com/office/drawing/2014/main" id="{7C833CC5-0F5B-4745-8634-1B2C606CA7EA}"/>
            </a:ext>
          </a:extLst>
        </xdr:cNvPr>
        <xdr:cNvGrpSpPr/>
      </xdr:nvGrpSpPr>
      <xdr:grpSpPr>
        <a:xfrm>
          <a:off x="411700" y="127539748"/>
          <a:ext cx="5941475" cy="6215065"/>
          <a:chOff x="411700" y="56864248"/>
          <a:chExt cx="5941475" cy="6215065"/>
        </a:xfrm>
      </xdr:grpSpPr>
      <xdr:grpSp>
        <xdr:nvGrpSpPr>
          <xdr:cNvPr id="1252" name="Group 1251">
            <a:extLst>
              <a:ext uri="{FF2B5EF4-FFF2-40B4-BE49-F238E27FC236}">
                <a16:creationId xmlns:a16="http://schemas.microsoft.com/office/drawing/2014/main" id="{A14CFEA0-D531-2C87-8AF2-2540F30C2DB6}"/>
              </a:ext>
            </a:extLst>
          </xdr:cNvPr>
          <xdr:cNvGrpSpPr/>
        </xdr:nvGrpSpPr>
        <xdr:grpSpPr>
          <a:xfrm>
            <a:off x="411700" y="56979128"/>
            <a:ext cx="1440860" cy="5358430"/>
            <a:chOff x="2678650" y="4696403"/>
            <a:chExt cx="1440860" cy="5358430"/>
          </a:xfrm>
        </xdr:grpSpPr>
        <xdr:sp macro="" textlink="">
          <xdr:nvSpPr>
            <xdr:cNvPr id="1294" name="Isosceles Triangle 1293">
              <a:extLst>
                <a:ext uri="{FF2B5EF4-FFF2-40B4-BE49-F238E27FC236}">
                  <a16:creationId xmlns:a16="http://schemas.microsoft.com/office/drawing/2014/main" id="{E2B4E65C-4790-2C74-4C41-543B0FDB62CD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295" name="Straight Connector 1294">
              <a:extLst>
                <a:ext uri="{FF2B5EF4-FFF2-40B4-BE49-F238E27FC236}">
                  <a16:creationId xmlns:a16="http://schemas.microsoft.com/office/drawing/2014/main" id="{3884AAA1-F594-53DB-99D5-D981F9A05CA3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96" name="Straight Connector 1295">
              <a:extLst>
                <a:ext uri="{FF2B5EF4-FFF2-40B4-BE49-F238E27FC236}">
                  <a16:creationId xmlns:a16="http://schemas.microsoft.com/office/drawing/2014/main" id="{7CE824C5-7DCF-DE99-A30C-E0CDF684EE72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97" name="Straight Connector 1296">
              <a:extLst>
                <a:ext uri="{FF2B5EF4-FFF2-40B4-BE49-F238E27FC236}">
                  <a16:creationId xmlns:a16="http://schemas.microsoft.com/office/drawing/2014/main" id="{2A3BCDF6-C74A-908A-1489-FBD823603FA6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98" name="Straight Connector 1297">
              <a:extLst>
                <a:ext uri="{FF2B5EF4-FFF2-40B4-BE49-F238E27FC236}">
                  <a16:creationId xmlns:a16="http://schemas.microsoft.com/office/drawing/2014/main" id="{50FF5C24-AB51-AE48-2D71-8697C189F983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99" name="Straight Connector 1298">
              <a:extLst>
                <a:ext uri="{FF2B5EF4-FFF2-40B4-BE49-F238E27FC236}">
                  <a16:creationId xmlns:a16="http://schemas.microsoft.com/office/drawing/2014/main" id="{C82FE5BE-B4FA-2F79-9556-42FEB74EBB12}"/>
                </a:ext>
              </a:extLst>
            </xdr:cNvPr>
            <xdr:cNvCxnSpPr>
              <a:endCxn id="1294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00" name="Straight Connector 1299">
              <a:extLst>
                <a:ext uri="{FF2B5EF4-FFF2-40B4-BE49-F238E27FC236}">
                  <a16:creationId xmlns:a16="http://schemas.microsoft.com/office/drawing/2014/main" id="{8F17E080-D24C-4BBD-E212-A032E4900A2A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01" name="Straight Connector 1300">
              <a:extLst>
                <a:ext uri="{FF2B5EF4-FFF2-40B4-BE49-F238E27FC236}">
                  <a16:creationId xmlns:a16="http://schemas.microsoft.com/office/drawing/2014/main" id="{7BF4CED7-852F-057E-3C44-6484249DC99E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02" name="Straight Connector 1301">
              <a:extLst>
                <a:ext uri="{FF2B5EF4-FFF2-40B4-BE49-F238E27FC236}">
                  <a16:creationId xmlns:a16="http://schemas.microsoft.com/office/drawing/2014/main" id="{E8B17A02-9FAB-2594-F351-E4114BD0D80B}"/>
                </a:ext>
              </a:extLst>
            </xdr:cNvPr>
            <xdr:cNvCxnSpPr>
              <a:endCxn id="1294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03" name="Straight Connector 1302">
              <a:extLst>
                <a:ext uri="{FF2B5EF4-FFF2-40B4-BE49-F238E27FC236}">
                  <a16:creationId xmlns:a16="http://schemas.microsoft.com/office/drawing/2014/main" id="{8ED79DC0-8D11-DB18-A2AA-0B53E889580F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304" name="Freeform: Shape 1303">
              <a:extLst>
                <a:ext uri="{FF2B5EF4-FFF2-40B4-BE49-F238E27FC236}">
                  <a16:creationId xmlns:a16="http://schemas.microsoft.com/office/drawing/2014/main" id="{0D0B530C-B6EE-2149-5330-80DE170E8F42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05" name="Freeform: Shape 1304">
              <a:extLst>
                <a:ext uri="{FF2B5EF4-FFF2-40B4-BE49-F238E27FC236}">
                  <a16:creationId xmlns:a16="http://schemas.microsoft.com/office/drawing/2014/main" id="{1F19B49D-F323-B87C-1CB9-8F3F322C94A3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06" name="Freeform: Shape 1305">
              <a:extLst>
                <a:ext uri="{FF2B5EF4-FFF2-40B4-BE49-F238E27FC236}">
                  <a16:creationId xmlns:a16="http://schemas.microsoft.com/office/drawing/2014/main" id="{C5FD1F56-F377-7FBF-5395-E795300C3BD8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07" name="Freeform: Shape 1306">
              <a:extLst>
                <a:ext uri="{FF2B5EF4-FFF2-40B4-BE49-F238E27FC236}">
                  <a16:creationId xmlns:a16="http://schemas.microsoft.com/office/drawing/2014/main" id="{A74D9E91-641A-294E-EF32-38F113ABD991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08" name="Freeform: Shape 1307">
              <a:extLst>
                <a:ext uri="{FF2B5EF4-FFF2-40B4-BE49-F238E27FC236}">
                  <a16:creationId xmlns:a16="http://schemas.microsoft.com/office/drawing/2014/main" id="{9D6B987E-2803-AC5A-CB92-840AC032D9A2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09" name="Freeform: Shape 1308">
              <a:extLst>
                <a:ext uri="{FF2B5EF4-FFF2-40B4-BE49-F238E27FC236}">
                  <a16:creationId xmlns:a16="http://schemas.microsoft.com/office/drawing/2014/main" id="{7A7ECA1E-8B3B-F116-7A6B-317C469A91DB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10" name="Freeform: Shape 1309">
              <a:extLst>
                <a:ext uri="{FF2B5EF4-FFF2-40B4-BE49-F238E27FC236}">
                  <a16:creationId xmlns:a16="http://schemas.microsoft.com/office/drawing/2014/main" id="{445CC0AA-A079-9625-F9D0-9F8A0CA29ED8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11" name="Freeform: Shape 1310">
              <a:extLst>
                <a:ext uri="{FF2B5EF4-FFF2-40B4-BE49-F238E27FC236}">
                  <a16:creationId xmlns:a16="http://schemas.microsoft.com/office/drawing/2014/main" id="{4F2C76CC-3932-F9F1-5DFE-EE54EB5619DE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1253" name="Rectangle 1252">
            <a:extLst>
              <a:ext uri="{FF2B5EF4-FFF2-40B4-BE49-F238E27FC236}">
                <a16:creationId xmlns:a16="http://schemas.microsoft.com/office/drawing/2014/main" id="{233CF175-3CDB-91EE-9C4C-EAA5223A90D7}"/>
              </a:ext>
            </a:extLst>
          </xdr:cNvPr>
          <xdr:cNvSpPr/>
        </xdr:nvSpPr>
        <xdr:spPr>
          <a:xfrm rot="16200000">
            <a:off x="1291704" y="57555880"/>
            <a:ext cx="5553078" cy="416981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id="{7131C7DA-E0F7-25B6-A341-3CE8C2795613}"/>
              </a:ext>
            </a:extLst>
          </xdr:cNvPr>
          <xdr:cNvSpPr/>
        </xdr:nvSpPr>
        <xdr:spPr>
          <a:xfrm rot="16200000">
            <a:off x="1545510" y="57857305"/>
            <a:ext cx="5000625" cy="3566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255" name="Straight Connector 1254">
            <a:extLst>
              <a:ext uri="{FF2B5EF4-FFF2-40B4-BE49-F238E27FC236}">
                <a16:creationId xmlns:a16="http://schemas.microsoft.com/office/drawing/2014/main" id="{72CCDBCC-DA69-476C-4F86-0D69B0D71C10}"/>
              </a:ext>
            </a:extLst>
          </xdr:cNvPr>
          <xdr:cNvCxnSpPr/>
        </xdr:nvCxnSpPr>
        <xdr:spPr>
          <a:xfrm>
            <a:off x="2262344" y="61283365"/>
            <a:ext cx="35574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56" name="Straight Connector 1255">
            <a:extLst>
              <a:ext uri="{FF2B5EF4-FFF2-40B4-BE49-F238E27FC236}">
                <a16:creationId xmlns:a16="http://schemas.microsoft.com/office/drawing/2014/main" id="{AB680CFE-EDAF-6DDA-2DF2-ECDC52C9EFB6}"/>
              </a:ext>
            </a:extLst>
          </xdr:cNvPr>
          <xdr:cNvCxnSpPr/>
        </xdr:nvCxnSpPr>
        <xdr:spPr>
          <a:xfrm>
            <a:off x="2262344" y="60422636"/>
            <a:ext cx="35574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57" name="Straight Connector 1256">
            <a:extLst>
              <a:ext uri="{FF2B5EF4-FFF2-40B4-BE49-F238E27FC236}">
                <a16:creationId xmlns:a16="http://schemas.microsoft.com/office/drawing/2014/main" id="{D46E19D2-2A7E-F370-1CDA-ED03674693FE}"/>
              </a:ext>
            </a:extLst>
          </xdr:cNvPr>
          <xdr:cNvCxnSpPr/>
        </xdr:nvCxnSpPr>
        <xdr:spPr>
          <a:xfrm>
            <a:off x="2266843" y="59696745"/>
            <a:ext cx="356245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58" name="Straight Connector 1257">
            <a:extLst>
              <a:ext uri="{FF2B5EF4-FFF2-40B4-BE49-F238E27FC236}">
                <a16:creationId xmlns:a16="http://schemas.microsoft.com/office/drawing/2014/main" id="{1D39A0FC-D968-E6F7-6D4B-6E07618EA1AE}"/>
              </a:ext>
            </a:extLst>
          </xdr:cNvPr>
          <xdr:cNvCxnSpPr/>
        </xdr:nvCxnSpPr>
        <xdr:spPr>
          <a:xfrm>
            <a:off x="2266844" y="58852983"/>
            <a:ext cx="3562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59" name="Straight Connector 1258">
            <a:extLst>
              <a:ext uri="{FF2B5EF4-FFF2-40B4-BE49-F238E27FC236}">
                <a16:creationId xmlns:a16="http://schemas.microsoft.com/office/drawing/2014/main" id="{05165751-4A38-547C-9EE5-4BE59928BBF0}"/>
              </a:ext>
            </a:extLst>
          </xdr:cNvPr>
          <xdr:cNvCxnSpPr/>
        </xdr:nvCxnSpPr>
        <xdr:spPr>
          <a:xfrm>
            <a:off x="2262343" y="58001780"/>
            <a:ext cx="356695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0" name="Straight Connector 1259">
            <a:extLst>
              <a:ext uri="{FF2B5EF4-FFF2-40B4-BE49-F238E27FC236}">
                <a16:creationId xmlns:a16="http://schemas.microsoft.com/office/drawing/2014/main" id="{16830FE2-4DC9-EE0E-0F5D-EB140C7E4F7E}"/>
              </a:ext>
            </a:extLst>
          </xdr:cNvPr>
          <xdr:cNvCxnSpPr/>
        </xdr:nvCxnSpPr>
        <xdr:spPr>
          <a:xfrm flipV="1">
            <a:off x="4052084" y="571404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1" name="Straight Connector 1260">
            <a:extLst>
              <a:ext uri="{FF2B5EF4-FFF2-40B4-BE49-F238E27FC236}">
                <a16:creationId xmlns:a16="http://schemas.microsoft.com/office/drawing/2014/main" id="{C7444A58-EA1B-F7D1-BB31-4DFA9BC55471}"/>
              </a:ext>
            </a:extLst>
          </xdr:cNvPr>
          <xdr:cNvCxnSpPr/>
        </xdr:nvCxnSpPr>
        <xdr:spPr>
          <a:xfrm flipV="1">
            <a:off x="2271713" y="61283850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2" name="Straight Connector 1261">
            <a:extLst>
              <a:ext uri="{FF2B5EF4-FFF2-40B4-BE49-F238E27FC236}">
                <a16:creationId xmlns:a16="http://schemas.microsoft.com/office/drawing/2014/main" id="{DAFFB2A4-3437-EA72-1C81-B86062A15C73}"/>
              </a:ext>
            </a:extLst>
          </xdr:cNvPr>
          <xdr:cNvCxnSpPr/>
        </xdr:nvCxnSpPr>
        <xdr:spPr>
          <a:xfrm>
            <a:off x="2281238" y="61288613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3" name="Straight Connector 1262">
            <a:extLst>
              <a:ext uri="{FF2B5EF4-FFF2-40B4-BE49-F238E27FC236}">
                <a16:creationId xmlns:a16="http://schemas.microsoft.com/office/drawing/2014/main" id="{40626D9A-C231-9566-765F-A20E51085BC9}"/>
              </a:ext>
            </a:extLst>
          </xdr:cNvPr>
          <xdr:cNvCxnSpPr/>
        </xdr:nvCxnSpPr>
        <xdr:spPr>
          <a:xfrm flipV="1">
            <a:off x="2276475" y="60421838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4" name="Straight Connector 1263">
            <a:extLst>
              <a:ext uri="{FF2B5EF4-FFF2-40B4-BE49-F238E27FC236}">
                <a16:creationId xmlns:a16="http://schemas.microsoft.com/office/drawing/2014/main" id="{ED3A7DFC-E8FB-8827-BE64-B3AFAA9CE3C6}"/>
              </a:ext>
            </a:extLst>
          </xdr:cNvPr>
          <xdr:cNvCxnSpPr/>
        </xdr:nvCxnSpPr>
        <xdr:spPr>
          <a:xfrm>
            <a:off x="2271713" y="60431363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5" name="Straight Connector 1264">
            <a:extLst>
              <a:ext uri="{FF2B5EF4-FFF2-40B4-BE49-F238E27FC236}">
                <a16:creationId xmlns:a16="http://schemas.microsoft.com/office/drawing/2014/main" id="{59F0A47E-6239-C4C8-A5E1-5DE2D48B47D4}"/>
              </a:ext>
            </a:extLst>
          </xdr:cNvPr>
          <xdr:cNvCxnSpPr/>
        </xdr:nvCxnSpPr>
        <xdr:spPr>
          <a:xfrm flipV="1">
            <a:off x="2271716" y="59683650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6" name="Straight Connector 1265">
            <a:extLst>
              <a:ext uri="{FF2B5EF4-FFF2-40B4-BE49-F238E27FC236}">
                <a16:creationId xmlns:a16="http://schemas.microsoft.com/office/drawing/2014/main" id="{A9DB2C98-4DBD-A22C-A893-5F347975CE77}"/>
              </a:ext>
            </a:extLst>
          </xdr:cNvPr>
          <xdr:cNvCxnSpPr/>
        </xdr:nvCxnSpPr>
        <xdr:spPr>
          <a:xfrm>
            <a:off x="2271716" y="59702703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7" name="Straight Connector 1266">
            <a:extLst>
              <a:ext uri="{FF2B5EF4-FFF2-40B4-BE49-F238E27FC236}">
                <a16:creationId xmlns:a16="http://schemas.microsoft.com/office/drawing/2014/main" id="{346FAB29-0F79-17E6-31C2-AD723DB66758}"/>
              </a:ext>
            </a:extLst>
          </xdr:cNvPr>
          <xdr:cNvCxnSpPr/>
        </xdr:nvCxnSpPr>
        <xdr:spPr>
          <a:xfrm flipV="1">
            <a:off x="2266950" y="58850213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8" name="Straight Connector 1267">
            <a:extLst>
              <a:ext uri="{FF2B5EF4-FFF2-40B4-BE49-F238E27FC236}">
                <a16:creationId xmlns:a16="http://schemas.microsoft.com/office/drawing/2014/main" id="{6671F719-AC46-490A-1B3C-F073717F4ADB}"/>
              </a:ext>
            </a:extLst>
          </xdr:cNvPr>
          <xdr:cNvCxnSpPr/>
        </xdr:nvCxnSpPr>
        <xdr:spPr>
          <a:xfrm>
            <a:off x="2271716" y="58859741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9" name="Straight Connector 1268">
            <a:extLst>
              <a:ext uri="{FF2B5EF4-FFF2-40B4-BE49-F238E27FC236}">
                <a16:creationId xmlns:a16="http://schemas.microsoft.com/office/drawing/2014/main" id="{6EB8629A-357B-7DEC-12EF-C68FC0E5DFAD}"/>
              </a:ext>
            </a:extLst>
          </xdr:cNvPr>
          <xdr:cNvCxnSpPr/>
        </xdr:nvCxnSpPr>
        <xdr:spPr>
          <a:xfrm flipV="1">
            <a:off x="2276475" y="58007250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0" name="Straight Connector 1269">
            <a:extLst>
              <a:ext uri="{FF2B5EF4-FFF2-40B4-BE49-F238E27FC236}">
                <a16:creationId xmlns:a16="http://schemas.microsoft.com/office/drawing/2014/main" id="{E78FAC01-5C96-843B-E557-9D938CE25C13}"/>
              </a:ext>
            </a:extLst>
          </xdr:cNvPr>
          <xdr:cNvCxnSpPr/>
        </xdr:nvCxnSpPr>
        <xdr:spPr>
          <a:xfrm>
            <a:off x="2276478" y="58002491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1" name="Straight Connector 1270">
            <a:extLst>
              <a:ext uri="{FF2B5EF4-FFF2-40B4-BE49-F238E27FC236}">
                <a16:creationId xmlns:a16="http://schemas.microsoft.com/office/drawing/2014/main" id="{751759C9-2993-44D1-1465-D47C8DB03508}"/>
              </a:ext>
            </a:extLst>
          </xdr:cNvPr>
          <xdr:cNvCxnSpPr/>
        </xdr:nvCxnSpPr>
        <xdr:spPr>
          <a:xfrm flipV="1">
            <a:off x="2266950" y="57140478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2" name="Straight Connector 1271">
            <a:extLst>
              <a:ext uri="{FF2B5EF4-FFF2-40B4-BE49-F238E27FC236}">
                <a16:creationId xmlns:a16="http://schemas.microsoft.com/office/drawing/2014/main" id="{E56FBDC1-4547-0AC2-A3A5-BB6283EE643B}"/>
              </a:ext>
            </a:extLst>
          </xdr:cNvPr>
          <xdr:cNvCxnSpPr/>
        </xdr:nvCxnSpPr>
        <xdr:spPr>
          <a:xfrm>
            <a:off x="2276475" y="57140475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3" name="Straight Connector 1272">
            <a:extLst>
              <a:ext uri="{FF2B5EF4-FFF2-40B4-BE49-F238E27FC236}">
                <a16:creationId xmlns:a16="http://schemas.microsoft.com/office/drawing/2014/main" id="{4C60C477-4540-746D-CD3C-34FB59639508}"/>
              </a:ext>
            </a:extLst>
          </xdr:cNvPr>
          <xdr:cNvCxnSpPr/>
        </xdr:nvCxnSpPr>
        <xdr:spPr>
          <a:xfrm>
            <a:off x="2276475" y="59607458"/>
            <a:ext cx="3562350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4" name="Straight Connector 1273">
            <a:extLst>
              <a:ext uri="{FF2B5EF4-FFF2-40B4-BE49-F238E27FC236}">
                <a16:creationId xmlns:a16="http://schemas.microsoft.com/office/drawing/2014/main" id="{C4A1EF6A-C49F-F58B-FF9C-43408FA94F42}"/>
              </a:ext>
            </a:extLst>
          </xdr:cNvPr>
          <xdr:cNvCxnSpPr/>
        </xdr:nvCxnSpPr>
        <xdr:spPr>
          <a:xfrm>
            <a:off x="2105025" y="625602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5" name="Straight Connector 1274">
            <a:extLst>
              <a:ext uri="{FF2B5EF4-FFF2-40B4-BE49-F238E27FC236}">
                <a16:creationId xmlns:a16="http://schemas.microsoft.com/office/drawing/2014/main" id="{02604382-405E-E7E9-EBEA-EB51CC6DA678}"/>
              </a:ext>
            </a:extLst>
          </xdr:cNvPr>
          <xdr:cNvCxnSpPr/>
        </xdr:nvCxnSpPr>
        <xdr:spPr>
          <a:xfrm>
            <a:off x="2019300" y="62712600"/>
            <a:ext cx="4038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6" name="Oval 1275">
            <a:extLst>
              <a:ext uri="{FF2B5EF4-FFF2-40B4-BE49-F238E27FC236}">
                <a16:creationId xmlns:a16="http://schemas.microsoft.com/office/drawing/2014/main" id="{A4237DE7-E918-5A1C-186E-98DC7663398B}"/>
              </a:ext>
            </a:extLst>
          </xdr:cNvPr>
          <xdr:cNvSpPr/>
        </xdr:nvSpPr>
        <xdr:spPr>
          <a:xfrm>
            <a:off x="4262437" y="579643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77" name="Oval 1276">
            <a:extLst>
              <a:ext uri="{FF2B5EF4-FFF2-40B4-BE49-F238E27FC236}">
                <a16:creationId xmlns:a16="http://schemas.microsoft.com/office/drawing/2014/main" id="{4411BA34-8FBF-FD38-64B9-8549837F9682}"/>
              </a:ext>
            </a:extLst>
          </xdr:cNvPr>
          <xdr:cNvSpPr/>
        </xdr:nvSpPr>
        <xdr:spPr>
          <a:xfrm>
            <a:off x="4276724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78" name="Oval 1277">
            <a:extLst>
              <a:ext uri="{FF2B5EF4-FFF2-40B4-BE49-F238E27FC236}">
                <a16:creationId xmlns:a16="http://schemas.microsoft.com/office/drawing/2014/main" id="{48D741E6-A07D-5C35-51DB-ECA5BBE4A7B0}"/>
              </a:ext>
            </a:extLst>
          </xdr:cNvPr>
          <xdr:cNvSpPr/>
        </xdr:nvSpPr>
        <xdr:spPr>
          <a:xfrm>
            <a:off x="4267200" y="596598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79" name="Oval 1278">
            <a:extLst>
              <a:ext uri="{FF2B5EF4-FFF2-40B4-BE49-F238E27FC236}">
                <a16:creationId xmlns:a16="http://schemas.microsoft.com/office/drawing/2014/main" id="{7E5AAFD5-B960-30C1-94FA-ADED6A8595FF}"/>
              </a:ext>
            </a:extLst>
          </xdr:cNvPr>
          <xdr:cNvSpPr/>
        </xdr:nvSpPr>
        <xdr:spPr>
          <a:xfrm>
            <a:off x="4267200" y="595693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80" name="Oval 1279">
            <a:extLst>
              <a:ext uri="{FF2B5EF4-FFF2-40B4-BE49-F238E27FC236}">
                <a16:creationId xmlns:a16="http://schemas.microsoft.com/office/drawing/2014/main" id="{D426057D-6811-9EE8-9492-F873EF9AEA47}"/>
              </a:ext>
            </a:extLst>
          </xdr:cNvPr>
          <xdr:cNvSpPr/>
        </xdr:nvSpPr>
        <xdr:spPr>
          <a:xfrm>
            <a:off x="4267200" y="603885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81" name="Oval 1280">
            <a:extLst>
              <a:ext uri="{FF2B5EF4-FFF2-40B4-BE49-F238E27FC236}">
                <a16:creationId xmlns:a16="http://schemas.microsoft.com/office/drawing/2014/main" id="{EC1E30BF-6422-D87A-13A6-49FC3D286C23}"/>
              </a:ext>
            </a:extLst>
          </xdr:cNvPr>
          <xdr:cNvSpPr/>
        </xdr:nvSpPr>
        <xdr:spPr>
          <a:xfrm>
            <a:off x="4271962" y="612505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82" name="Straight Connector 1281">
            <a:extLst>
              <a:ext uri="{FF2B5EF4-FFF2-40B4-BE49-F238E27FC236}">
                <a16:creationId xmlns:a16="http://schemas.microsoft.com/office/drawing/2014/main" id="{010E5CDB-363B-21A7-F048-82EFA7554989}"/>
              </a:ext>
            </a:extLst>
          </xdr:cNvPr>
          <xdr:cNvCxnSpPr/>
        </xdr:nvCxnSpPr>
        <xdr:spPr>
          <a:xfrm flipH="1">
            <a:off x="2062162" y="626649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3" name="Straight Connector 1282">
            <a:extLst>
              <a:ext uri="{FF2B5EF4-FFF2-40B4-BE49-F238E27FC236}">
                <a16:creationId xmlns:a16="http://schemas.microsoft.com/office/drawing/2014/main" id="{5D3EF103-8D09-5B72-1004-241A6CC4D22B}"/>
              </a:ext>
            </a:extLst>
          </xdr:cNvPr>
          <xdr:cNvCxnSpPr/>
        </xdr:nvCxnSpPr>
        <xdr:spPr>
          <a:xfrm>
            <a:off x="4048125" y="625602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4" name="Straight Connector 1283">
            <a:extLst>
              <a:ext uri="{FF2B5EF4-FFF2-40B4-BE49-F238E27FC236}">
                <a16:creationId xmlns:a16="http://schemas.microsoft.com/office/drawing/2014/main" id="{9999F853-2C62-7E36-FEF5-B2DF6D23F820}"/>
              </a:ext>
            </a:extLst>
          </xdr:cNvPr>
          <xdr:cNvCxnSpPr/>
        </xdr:nvCxnSpPr>
        <xdr:spPr>
          <a:xfrm flipH="1">
            <a:off x="4005262" y="626649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5" name="Straight Connector 1284">
            <a:extLst>
              <a:ext uri="{FF2B5EF4-FFF2-40B4-BE49-F238E27FC236}">
                <a16:creationId xmlns:a16="http://schemas.microsoft.com/office/drawing/2014/main" id="{AD519531-277F-2A0C-AA5D-AF55F392881A}"/>
              </a:ext>
            </a:extLst>
          </xdr:cNvPr>
          <xdr:cNvCxnSpPr/>
        </xdr:nvCxnSpPr>
        <xdr:spPr>
          <a:xfrm>
            <a:off x="5991225" y="62560200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6" name="Straight Connector 1285">
            <a:extLst>
              <a:ext uri="{FF2B5EF4-FFF2-40B4-BE49-F238E27FC236}">
                <a16:creationId xmlns:a16="http://schemas.microsoft.com/office/drawing/2014/main" id="{756FC5DD-1141-B5ED-7CD3-40D062AD29D6}"/>
              </a:ext>
            </a:extLst>
          </xdr:cNvPr>
          <xdr:cNvCxnSpPr/>
        </xdr:nvCxnSpPr>
        <xdr:spPr>
          <a:xfrm flipH="1">
            <a:off x="5948362" y="626649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7" name="Straight Connector 1286">
            <a:extLst>
              <a:ext uri="{FF2B5EF4-FFF2-40B4-BE49-F238E27FC236}">
                <a16:creationId xmlns:a16="http://schemas.microsoft.com/office/drawing/2014/main" id="{7876F2C5-D477-B83A-D4B8-ED0D9666CBE4}"/>
              </a:ext>
            </a:extLst>
          </xdr:cNvPr>
          <xdr:cNvCxnSpPr/>
        </xdr:nvCxnSpPr>
        <xdr:spPr>
          <a:xfrm>
            <a:off x="2019300" y="62998349"/>
            <a:ext cx="402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8" name="Straight Connector 1287">
            <a:extLst>
              <a:ext uri="{FF2B5EF4-FFF2-40B4-BE49-F238E27FC236}">
                <a16:creationId xmlns:a16="http://schemas.microsoft.com/office/drawing/2014/main" id="{EFF543F7-159F-D907-F2D7-03451C984910}"/>
              </a:ext>
            </a:extLst>
          </xdr:cNvPr>
          <xdr:cNvCxnSpPr/>
        </xdr:nvCxnSpPr>
        <xdr:spPr>
          <a:xfrm flipH="1">
            <a:off x="2062162" y="629507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9" name="Straight Connector 1288">
            <a:extLst>
              <a:ext uri="{FF2B5EF4-FFF2-40B4-BE49-F238E27FC236}">
                <a16:creationId xmlns:a16="http://schemas.microsoft.com/office/drawing/2014/main" id="{0F54FC97-02F2-99EF-80ED-BB1708E52B10}"/>
              </a:ext>
            </a:extLst>
          </xdr:cNvPr>
          <xdr:cNvCxnSpPr/>
        </xdr:nvCxnSpPr>
        <xdr:spPr>
          <a:xfrm flipH="1">
            <a:off x="5943600" y="629554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0" name="Straight Connector 1289">
            <a:extLst>
              <a:ext uri="{FF2B5EF4-FFF2-40B4-BE49-F238E27FC236}">
                <a16:creationId xmlns:a16="http://schemas.microsoft.com/office/drawing/2014/main" id="{D96F395C-2FB4-41C7-57B1-D95FA6C92072}"/>
              </a:ext>
            </a:extLst>
          </xdr:cNvPr>
          <xdr:cNvCxnSpPr/>
        </xdr:nvCxnSpPr>
        <xdr:spPr>
          <a:xfrm>
            <a:off x="485775" y="59188350"/>
            <a:ext cx="58293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1" name="Straight Connector 1290">
            <a:extLst>
              <a:ext uri="{FF2B5EF4-FFF2-40B4-BE49-F238E27FC236}">
                <a16:creationId xmlns:a16="http://schemas.microsoft.com/office/drawing/2014/main" id="{732D9AF2-C03B-7678-027F-D300F42CB219}"/>
              </a:ext>
            </a:extLst>
          </xdr:cNvPr>
          <xdr:cNvCxnSpPr/>
        </xdr:nvCxnSpPr>
        <xdr:spPr>
          <a:xfrm>
            <a:off x="485775" y="59226450"/>
            <a:ext cx="58293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2" name="Straight Connector 1291">
            <a:extLst>
              <a:ext uri="{FF2B5EF4-FFF2-40B4-BE49-F238E27FC236}">
                <a16:creationId xmlns:a16="http://schemas.microsoft.com/office/drawing/2014/main" id="{8707194E-2449-1755-DD2A-73233E46611B}"/>
              </a:ext>
            </a:extLst>
          </xdr:cNvPr>
          <xdr:cNvCxnSpPr/>
        </xdr:nvCxnSpPr>
        <xdr:spPr>
          <a:xfrm>
            <a:off x="485775" y="60036075"/>
            <a:ext cx="58483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3" name="Straight Connector 1292">
            <a:extLst>
              <a:ext uri="{FF2B5EF4-FFF2-40B4-BE49-F238E27FC236}">
                <a16:creationId xmlns:a16="http://schemas.microsoft.com/office/drawing/2014/main" id="{B77DA0A2-BE68-4B0F-6496-E236D52F66D0}"/>
              </a:ext>
            </a:extLst>
          </xdr:cNvPr>
          <xdr:cNvCxnSpPr/>
        </xdr:nvCxnSpPr>
        <xdr:spPr>
          <a:xfrm>
            <a:off x="485775" y="60074175"/>
            <a:ext cx="58674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910</xdr:row>
      <xdr:rowOff>9523</xdr:rowOff>
    </xdr:from>
    <xdr:to>
      <xdr:col>26</xdr:col>
      <xdr:colOff>142875</xdr:colOff>
      <xdr:row>916</xdr:row>
      <xdr:rowOff>14289</xdr:rowOff>
    </xdr:to>
    <xdr:grpSp>
      <xdr:nvGrpSpPr>
        <xdr:cNvPr id="1312" name="Group 1311">
          <a:extLst>
            <a:ext uri="{FF2B5EF4-FFF2-40B4-BE49-F238E27FC236}">
              <a16:creationId xmlns:a16="http://schemas.microsoft.com/office/drawing/2014/main" id="{2234C15B-2590-40DC-A5FA-C047D9BC11EE}"/>
            </a:ext>
          </a:extLst>
        </xdr:cNvPr>
        <xdr:cNvGrpSpPr/>
      </xdr:nvGrpSpPr>
      <xdr:grpSpPr>
        <a:xfrm>
          <a:off x="2024049" y="136397998"/>
          <a:ext cx="2328876" cy="862016"/>
          <a:chOff x="2024049" y="23974423"/>
          <a:chExt cx="2328876" cy="862016"/>
        </a:xfrm>
      </xdr:grpSpPr>
      <xdr:cxnSp macro="">
        <xdr:nvCxnSpPr>
          <xdr:cNvPr id="1313" name="Straight Connector 1312">
            <a:extLst>
              <a:ext uri="{FF2B5EF4-FFF2-40B4-BE49-F238E27FC236}">
                <a16:creationId xmlns:a16="http://schemas.microsoft.com/office/drawing/2014/main" id="{E343B1A7-D7E0-06E5-586A-FE2B4347EC25}"/>
              </a:ext>
            </a:extLst>
          </xdr:cNvPr>
          <xdr:cNvCxnSpPr/>
        </xdr:nvCxnSpPr>
        <xdr:spPr>
          <a:xfrm>
            <a:off x="2100263" y="24393525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4" name="Isosceles Triangle 1313">
            <a:extLst>
              <a:ext uri="{FF2B5EF4-FFF2-40B4-BE49-F238E27FC236}">
                <a16:creationId xmlns:a16="http://schemas.microsoft.com/office/drawing/2014/main" id="{243F8310-D3D8-F012-14C3-34D57809ED24}"/>
              </a:ext>
            </a:extLst>
          </xdr:cNvPr>
          <xdr:cNvSpPr/>
        </xdr:nvSpPr>
        <xdr:spPr>
          <a:xfrm>
            <a:off x="2024049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15" name="Straight Arrow Connector 1314">
            <a:extLst>
              <a:ext uri="{FF2B5EF4-FFF2-40B4-BE49-F238E27FC236}">
                <a16:creationId xmlns:a16="http://schemas.microsoft.com/office/drawing/2014/main" id="{30076481-0A33-9D49-55C7-F871BFA9CC95}"/>
              </a:ext>
            </a:extLst>
          </xdr:cNvPr>
          <xdr:cNvCxnSpPr/>
        </xdr:nvCxnSpPr>
        <xdr:spPr>
          <a:xfrm flipV="1">
            <a:off x="2105014" y="2454592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6" name="Isosceles Triangle 1315">
            <a:extLst>
              <a:ext uri="{FF2B5EF4-FFF2-40B4-BE49-F238E27FC236}">
                <a16:creationId xmlns:a16="http://schemas.microsoft.com/office/drawing/2014/main" id="{EBF7496B-F5B2-16E8-D756-468F041A9AF8}"/>
              </a:ext>
            </a:extLst>
          </xdr:cNvPr>
          <xdr:cNvSpPr/>
        </xdr:nvSpPr>
        <xdr:spPr>
          <a:xfrm>
            <a:off x="3971905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17" name="Straight Arrow Connector 1316">
            <a:extLst>
              <a:ext uri="{FF2B5EF4-FFF2-40B4-BE49-F238E27FC236}">
                <a16:creationId xmlns:a16="http://schemas.microsoft.com/office/drawing/2014/main" id="{C5D5C8F1-E1DD-6DA9-2766-0032546BB7DA}"/>
              </a:ext>
            </a:extLst>
          </xdr:cNvPr>
          <xdr:cNvCxnSpPr/>
        </xdr:nvCxnSpPr>
        <xdr:spPr>
          <a:xfrm flipV="1">
            <a:off x="4052862" y="24526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8" name="Straight Arrow Connector 1317">
            <a:extLst>
              <a:ext uri="{FF2B5EF4-FFF2-40B4-BE49-F238E27FC236}">
                <a16:creationId xmlns:a16="http://schemas.microsoft.com/office/drawing/2014/main" id="{2E3B7B3A-314D-0294-4499-671945A32517}"/>
              </a:ext>
            </a:extLst>
          </xdr:cNvPr>
          <xdr:cNvCxnSpPr/>
        </xdr:nvCxnSpPr>
        <xdr:spPr>
          <a:xfrm>
            <a:off x="4276709" y="241696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9" name="Straight Arrow Connector 1318">
            <a:extLst>
              <a:ext uri="{FF2B5EF4-FFF2-40B4-BE49-F238E27FC236}">
                <a16:creationId xmlns:a16="http://schemas.microsoft.com/office/drawing/2014/main" id="{CE300595-5898-920B-8C87-B9DF68D82D27}"/>
              </a:ext>
            </a:extLst>
          </xdr:cNvPr>
          <xdr:cNvCxnSpPr/>
        </xdr:nvCxnSpPr>
        <xdr:spPr>
          <a:xfrm>
            <a:off x="2105014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0" name="Straight Arrow Connector 1319">
            <a:extLst>
              <a:ext uri="{FF2B5EF4-FFF2-40B4-BE49-F238E27FC236}">
                <a16:creationId xmlns:a16="http://schemas.microsoft.com/office/drawing/2014/main" id="{FE786EC3-2CE5-5A96-32C8-6737C17759F5}"/>
              </a:ext>
            </a:extLst>
          </xdr:cNvPr>
          <xdr:cNvCxnSpPr/>
        </xdr:nvCxnSpPr>
        <xdr:spPr>
          <a:xfrm>
            <a:off x="22669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1" name="Straight Arrow Connector 1320">
            <a:extLst>
              <a:ext uri="{FF2B5EF4-FFF2-40B4-BE49-F238E27FC236}">
                <a16:creationId xmlns:a16="http://schemas.microsoft.com/office/drawing/2014/main" id="{D2EE7DEA-A686-87A7-5F57-D6035CED7ADC}"/>
              </a:ext>
            </a:extLst>
          </xdr:cNvPr>
          <xdr:cNvCxnSpPr/>
        </xdr:nvCxnSpPr>
        <xdr:spPr>
          <a:xfrm>
            <a:off x="2428865" y="2415064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2" name="Straight Arrow Connector 1321">
            <a:extLst>
              <a:ext uri="{FF2B5EF4-FFF2-40B4-BE49-F238E27FC236}">
                <a16:creationId xmlns:a16="http://schemas.microsoft.com/office/drawing/2014/main" id="{B3465925-2D90-891C-56C6-8EBD73360021}"/>
              </a:ext>
            </a:extLst>
          </xdr:cNvPr>
          <xdr:cNvCxnSpPr/>
        </xdr:nvCxnSpPr>
        <xdr:spPr>
          <a:xfrm>
            <a:off x="2590790" y="2415540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3" name="Straight Arrow Connector 1322">
            <a:extLst>
              <a:ext uri="{FF2B5EF4-FFF2-40B4-BE49-F238E27FC236}">
                <a16:creationId xmlns:a16="http://schemas.microsoft.com/office/drawing/2014/main" id="{D8D7855B-F4E9-220A-C0EF-98E93FA3390E}"/>
              </a:ext>
            </a:extLst>
          </xdr:cNvPr>
          <xdr:cNvCxnSpPr/>
        </xdr:nvCxnSpPr>
        <xdr:spPr>
          <a:xfrm>
            <a:off x="2752715" y="241506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4" name="Straight Arrow Connector 1323">
            <a:extLst>
              <a:ext uri="{FF2B5EF4-FFF2-40B4-BE49-F238E27FC236}">
                <a16:creationId xmlns:a16="http://schemas.microsoft.com/office/drawing/2014/main" id="{43764B1F-D5C0-9E4F-7C5C-82D5023F6024}"/>
              </a:ext>
            </a:extLst>
          </xdr:cNvPr>
          <xdr:cNvCxnSpPr/>
        </xdr:nvCxnSpPr>
        <xdr:spPr>
          <a:xfrm>
            <a:off x="2914640" y="2415540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5" name="Straight Arrow Connector 1324">
            <a:extLst>
              <a:ext uri="{FF2B5EF4-FFF2-40B4-BE49-F238E27FC236}">
                <a16:creationId xmlns:a16="http://schemas.microsoft.com/office/drawing/2014/main" id="{5C9D17DB-710E-20CB-56C9-88C696B282CC}"/>
              </a:ext>
            </a:extLst>
          </xdr:cNvPr>
          <xdr:cNvCxnSpPr/>
        </xdr:nvCxnSpPr>
        <xdr:spPr>
          <a:xfrm>
            <a:off x="3076564" y="241506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6" name="Straight Arrow Connector 1325">
            <a:extLst>
              <a:ext uri="{FF2B5EF4-FFF2-40B4-BE49-F238E27FC236}">
                <a16:creationId xmlns:a16="http://schemas.microsoft.com/office/drawing/2014/main" id="{DD0B1C71-4A4F-8804-AE4C-E5D37223383B}"/>
              </a:ext>
            </a:extLst>
          </xdr:cNvPr>
          <xdr:cNvCxnSpPr/>
        </xdr:nvCxnSpPr>
        <xdr:spPr>
          <a:xfrm>
            <a:off x="3238489" y="2415540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7" name="Straight Arrow Connector 1326">
            <a:extLst>
              <a:ext uri="{FF2B5EF4-FFF2-40B4-BE49-F238E27FC236}">
                <a16:creationId xmlns:a16="http://schemas.microsoft.com/office/drawing/2014/main" id="{2FC675F1-3F94-7E75-F19B-0D7658C5CAB5}"/>
              </a:ext>
            </a:extLst>
          </xdr:cNvPr>
          <xdr:cNvCxnSpPr/>
        </xdr:nvCxnSpPr>
        <xdr:spPr>
          <a:xfrm>
            <a:off x="3400416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8" name="Straight Arrow Connector 1327">
            <a:extLst>
              <a:ext uri="{FF2B5EF4-FFF2-40B4-BE49-F238E27FC236}">
                <a16:creationId xmlns:a16="http://schemas.microsoft.com/office/drawing/2014/main" id="{E67B2A22-12B6-7780-3085-16622DB7D4CD}"/>
              </a:ext>
            </a:extLst>
          </xdr:cNvPr>
          <xdr:cNvCxnSpPr/>
        </xdr:nvCxnSpPr>
        <xdr:spPr>
          <a:xfrm>
            <a:off x="35623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9" name="Straight Connector 1328">
            <a:extLst>
              <a:ext uri="{FF2B5EF4-FFF2-40B4-BE49-F238E27FC236}">
                <a16:creationId xmlns:a16="http://schemas.microsoft.com/office/drawing/2014/main" id="{9F4DFA00-83FD-F3D3-31B8-6208C6D274FB}"/>
              </a:ext>
            </a:extLst>
          </xdr:cNvPr>
          <xdr:cNvCxnSpPr/>
        </xdr:nvCxnSpPr>
        <xdr:spPr>
          <a:xfrm>
            <a:off x="2100263" y="24155405"/>
            <a:ext cx="21764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0" name="Straight Connector 1329">
            <a:extLst>
              <a:ext uri="{FF2B5EF4-FFF2-40B4-BE49-F238E27FC236}">
                <a16:creationId xmlns:a16="http://schemas.microsoft.com/office/drawing/2014/main" id="{4CAA8900-6190-3AF4-3AC3-06647E30A240}"/>
              </a:ext>
            </a:extLst>
          </xdr:cNvPr>
          <xdr:cNvCxnSpPr/>
        </xdr:nvCxnSpPr>
        <xdr:spPr>
          <a:xfrm flipH="1" flipV="1">
            <a:off x="2943214" y="2406491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1" name="Straight Arrow Connector 1330">
            <a:extLst>
              <a:ext uri="{FF2B5EF4-FFF2-40B4-BE49-F238E27FC236}">
                <a16:creationId xmlns:a16="http://schemas.microsoft.com/office/drawing/2014/main" id="{6BBE00BF-79A6-F095-4317-30A82187C6C6}"/>
              </a:ext>
            </a:extLst>
          </xdr:cNvPr>
          <xdr:cNvCxnSpPr/>
        </xdr:nvCxnSpPr>
        <xdr:spPr>
          <a:xfrm>
            <a:off x="3724264" y="241601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2" name="Straight Arrow Connector 1331">
            <a:extLst>
              <a:ext uri="{FF2B5EF4-FFF2-40B4-BE49-F238E27FC236}">
                <a16:creationId xmlns:a16="http://schemas.microsoft.com/office/drawing/2014/main" id="{B12D27BE-1025-623F-0AF1-5D7D26ACE5DD}"/>
              </a:ext>
            </a:extLst>
          </xdr:cNvPr>
          <xdr:cNvCxnSpPr/>
        </xdr:nvCxnSpPr>
        <xdr:spPr>
          <a:xfrm>
            <a:off x="3943342" y="2415540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3" name="Straight Arrow Connector 1332">
            <a:extLst>
              <a:ext uri="{FF2B5EF4-FFF2-40B4-BE49-F238E27FC236}">
                <a16:creationId xmlns:a16="http://schemas.microsoft.com/office/drawing/2014/main" id="{4C65E3ED-B2F5-6D04-28AC-E7A6F29C253A}"/>
              </a:ext>
            </a:extLst>
          </xdr:cNvPr>
          <xdr:cNvCxnSpPr/>
        </xdr:nvCxnSpPr>
        <xdr:spPr>
          <a:xfrm>
            <a:off x="4124318" y="241601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4" name="Straight Arrow Connector 1333">
            <a:extLst>
              <a:ext uri="{FF2B5EF4-FFF2-40B4-BE49-F238E27FC236}">
                <a16:creationId xmlns:a16="http://schemas.microsoft.com/office/drawing/2014/main" id="{8B34E25B-E564-1BDE-1DE3-A392E41E707B}"/>
              </a:ext>
            </a:extLst>
          </xdr:cNvPr>
          <xdr:cNvCxnSpPr/>
        </xdr:nvCxnSpPr>
        <xdr:spPr>
          <a:xfrm>
            <a:off x="4281482" y="2397442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5" name="Straight Connector 1334">
            <a:extLst>
              <a:ext uri="{FF2B5EF4-FFF2-40B4-BE49-F238E27FC236}">
                <a16:creationId xmlns:a16="http://schemas.microsoft.com/office/drawing/2014/main" id="{BFF51D6E-B9B5-205E-D1D0-D32C3AF55F8E}"/>
              </a:ext>
            </a:extLst>
          </xdr:cNvPr>
          <xdr:cNvCxnSpPr/>
        </xdr:nvCxnSpPr>
        <xdr:spPr>
          <a:xfrm>
            <a:off x="2038350" y="24679276"/>
            <a:ext cx="2314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6" name="Straight Connector 1335">
            <a:extLst>
              <a:ext uri="{FF2B5EF4-FFF2-40B4-BE49-F238E27FC236}">
                <a16:creationId xmlns:a16="http://schemas.microsoft.com/office/drawing/2014/main" id="{8E445D14-DCAE-4BAF-8843-25197DBE345B}"/>
              </a:ext>
            </a:extLst>
          </xdr:cNvPr>
          <xdr:cNvCxnSpPr/>
        </xdr:nvCxnSpPr>
        <xdr:spPr>
          <a:xfrm flipH="1">
            <a:off x="2047861" y="2464117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7" name="Straight Connector 1336">
            <a:extLst>
              <a:ext uri="{FF2B5EF4-FFF2-40B4-BE49-F238E27FC236}">
                <a16:creationId xmlns:a16="http://schemas.microsoft.com/office/drawing/2014/main" id="{F3F9A540-64FC-F504-1AEF-C5CF7B5CCAA5}"/>
              </a:ext>
            </a:extLst>
          </xdr:cNvPr>
          <xdr:cNvCxnSpPr/>
        </xdr:nvCxnSpPr>
        <xdr:spPr>
          <a:xfrm flipH="1">
            <a:off x="3995732" y="2463641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8" name="Straight Connector 1337">
            <a:extLst>
              <a:ext uri="{FF2B5EF4-FFF2-40B4-BE49-F238E27FC236}">
                <a16:creationId xmlns:a16="http://schemas.microsoft.com/office/drawing/2014/main" id="{5CE7601B-76D3-D276-0348-FB215AE9BE3E}"/>
              </a:ext>
            </a:extLst>
          </xdr:cNvPr>
          <xdr:cNvCxnSpPr/>
        </xdr:nvCxnSpPr>
        <xdr:spPr>
          <a:xfrm>
            <a:off x="4276720" y="2444115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9" name="Straight Connector 1338">
            <a:extLst>
              <a:ext uri="{FF2B5EF4-FFF2-40B4-BE49-F238E27FC236}">
                <a16:creationId xmlns:a16="http://schemas.microsoft.com/office/drawing/2014/main" id="{2FF29BAA-061D-46BB-7A7D-FB84940C50B9}"/>
              </a:ext>
            </a:extLst>
          </xdr:cNvPr>
          <xdr:cNvCxnSpPr/>
        </xdr:nvCxnSpPr>
        <xdr:spPr>
          <a:xfrm flipH="1">
            <a:off x="4233857" y="246364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901</xdr:row>
      <xdr:rowOff>9525</xdr:rowOff>
    </xdr:from>
    <xdr:to>
      <xdr:col>13</xdr:col>
      <xdr:colOff>0</xdr:colOff>
      <xdr:row>910</xdr:row>
      <xdr:rowOff>47625</xdr:rowOff>
    </xdr:to>
    <xdr:cxnSp macro="">
      <xdr:nvCxnSpPr>
        <xdr:cNvPr id="1341" name="Straight Connector 1340">
          <a:extLst>
            <a:ext uri="{FF2B5EF4-FFF2-40B4-BE49-F238E27FC236}">
              <a16:creationId xmlns:a16="http://schemas.microsoft.com/office/drawing/2014/main" id="{70981AEF-F4FC-41FF-9B60-F1C1B6815583}"/>
            </a:ext>
          </a:extLst>
        </xdr:cNvPr>
        <xdr:cNvCxnSpPr/>
      </xdr:nvCxnSpPr>
      <xdr:spPr>
        <a:xfrm>
          <a:off x="2105025" y="135112125"/>
          <a:ext cx="0" cy="1323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908</xdr:row>
      <xdr:rowOff>38100</xdr:rowOff>
    </xdr:from>
    <xdr:to>
      <xdr:col>37</xdr:col>
      <xdr:colOff>0</xdr:colOff>
      <xdr:row>922</xdr:row>
      <xdr:rowOff>38100</xdr:rowOff>
    </xdr:to>
    <xdr:cxnSp macro="">
      <xdr:nvCxnSpPr>
        <xdr:cNvPr id="1342" name="Straight Connector 1341">
          <a:extLst>
            <a:ext uri="{FF2B5EF4-FFF2-40B4-BE49-F238E27FC236}">
              <a16:creationId xmlns:a16="http://schemas.microsoft.com/office/drawing/2014/main" id="{388401AB-BBF7-4431-AA48-0C38F42F51D4}"/>
            </a:ext>
          </a:extLst>
        </xdr:cNvPr>
        <xdr:cNvCxnSpPr/>
      </xdr:nvCxnSpPr>
      <xdr:spPr>
        <a:xfrm>
          <a:off x="5991225" y="136140825"/>
          <a:ext cx="0" cy="20002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915</xdr:row>
      <xdr:rowOff>104775</xdr:rowOff>
    </xdr:from>
    <xdr:to>
      <xdr:col>26</xdr:col>
      <xdr:colOff>85725</xdr:colOff>
      <xdr:row>922</xdr:row>
      <xdr:rowOff>66675</xdr:rowOff>
    </xdr:to>
    <xdr:cxnSp macro="">
      <xdr:nvCxnSpPr>
        <xdr:cNvPr id="1343" name="Straight Connector 1342">
          <a:extLst>
            <a:ext uri="{FF2B5EF4-FFF2-40B4-BE49-F238E27FC236}">
              <a16:creationId xmlns:a16="http://schemas.microsoft.com/office/drawing/2014/main" id="{4781A2D7-BA31-4F6A-8C9C-39232DC0DD8D}"/>
            </a:ext>
          </a:extLst>
        </xdr:cNvPr>
        <xdr:cNvCxnSpPr/>
      </xdr:nvCxnSpPr>
      <xdr:spPr>
        <a:xfrm>
          <a:off x="4295775" y="137207625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892</xdr:row>
      <xdr:rowOff>123825</xdr:rowOff>
    </xdr:from>
    <xdr:to>
      <xdr:col>37</xdr:col>
      <xdr:colOff>80963</xdr:colOff>
      <xdr:row>900</xdr:row>
      <xdr:rowOff>90488</xdr:rowOff>
    </xdr:to>
    <xdr:grpSp>
      <xdr:nvGrpSpPr>
        <xdr:cNvPr id="1344" name="Group 1343">
          <a:extLst>
            <a:ext uri="{FF2B5EF4-FFF2-40B4-BE49-F238E27FC236}">
              <a16:creationId xmlns:a16="http://schemas.microsoft.com/office/drawing/2014/main" id="{8FAC588B-08B9-4D54-86EA-A375C3106E39}"/>
            </a:ext>
          </a:extLst>
        </xdr:cNvPr>
        <xdr:cNvGrpSpPr/>
      </xdr:nvGrpSpPr>
      <xdr:grpSpPr>
        <a:xfrm>
          <a:off x="2014537" y="133940550"/>
          <a:ext cx="4057651" cy="1109663"/>
          <a:chOff x="2014537" y="63265050"/>
          <a:chExt cx="4057651" cy="1109663"/>
        </a:xfrm>
      </xdr:grpSpPr>
      <xdr:sp macro="" textlink="">
        <xdr:nvSpPr>
          <xdr:cNvPr id="1345" name="Isosceles Triangle 1344">
            <a:extLst>
              <a:ext uri="{FF2B5EF4-FFF2-40B4-BE49-F238E27FC236}">
                <a16:creationId xmlns:a16="http://schemas.microsoft.com/office/drawing/2014/main" id="{CCA8D0CA-80EB-A030-4954-FC420F8B3A54}"/>
              </a:ext>
            </a:extLst>
          </xdr:cNvPr>
          <xdr:cNvSpPr/>
        </xdr:nvSpPr>
        <xdr:spPr>
          <a:xfrm>
            <a:off x="2024063" y="63584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46" name="Isosceles Triangle 1345">
            <a:extLst>
              <a:ext uri="{FF2B5EF4-FFF2-40B4-BE49-F238E27FC236}">
                <a16:creationId xmlns:a16="http://schemas.microsoft.com/office/drawing/2014/main" id="{73E40A38-32BA-82CE-45C0-3E6B2D636A85}"/>
              </a:ext>
            </a:extLst>
          </xdr:cNvPr>
          <xdr:cNvSpPr/>
        </xdr:nvSpPr>
        <xdr:spPr>
          <a:xfrm>
            <a:off x="3971926" y="635793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47" name="Straight Connector 1346">
            <a:extLst>
              <a:ext uri="{FF2B5EF4-FFF2-40B4-BE49-F238E27FC236}">
                <a16:creationId xmlns:a16="http://schemas.microsoft.com/office/drawing/2014/main" id="{28AAE44F-0BE8-57E2-0627-2A3458F40138}"/>
              </a:ext>
            </a:extLst>
          </xdr:cNvPr>
          <xdr:cNvCxnSpPr/>
        </xdr:nvCxnSpPr>
        <xdr:spPr>
          <a:xfrm>
            <a:off x="2100262" y="63569849"/>
            <a:ext cx="3900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48" name="Isosceles Triangle 1347">
            <a:extLst>
              <a:ext uri="{FF2B5EF4-FFF2-40B4-BE49-F238E27FC236}">
                <a16:creationId xmlns:a16="http://schemas.microsoft.com/office/drawing/2014/main" id="{6B7185C2-8C11-D4CD-35AF-13227370EC7B}"/>
              </a:ext>
            </a:extLst>
          </xdr:cNvPr>
          <xdr:cNvSpPr/>
        </xdr:nvSpPr>
        <xdr:spPr>
          <a:xfrm>
            <a:off x="5910263" y="635793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49" name="Oval 1348">
            <a:extLst>
              <a:ext uri="{FF2B5EF4-FFF2-40B4-BE49-F238E27FC236}">
                <a16:creationId xmlns:a16="http://schemas.microsoft.com/office/drawing/2014/main" id="{97075B0E-F210-B994-4CFE-1B2A2CAB8FC5}"/>
              </a:ext>
            </a:extLst>
          </xdr:cNvPr>
          <xdr:cNvSpPr/>
        </xdr:nvSpPr>
        <xdr:spPr>
          <a:xfrm>
            <a:off x="4267200" y="635365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50" name="Straight Arrow Connector 1349">
            <a:extLst>
              <a:ext uri="{FF2B5EF4-FFF2-40B4-BE49-F238E27FC236}">
                <a16:creationId xmlns:a16="http://schemas.microsoft.com/office/drawing/2014/main" id="{DA1982A1-55B4-A165-02F4-663DD7DF7F22}"/>
              </a:ext>
            </a:extLst>
          </xdr:cNvPr>
          <xdr:cNvCxnSpPr/>
        </xdr:nvCxnSpPr>
        <xdr:spPr>
          <a:xfrm>
            <a:off x="2105024" y="633364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1" name="Straight Arrow Connector 1350">
            <a:extLst>
              <a:ext uri="{FF2B5EF4-FFF2-40B4-BE49-F238E27FC236}">
                <a16:creationId xmlns:a16="http://schemas.microsoft.com/office/drawing/2014/main" id="{349B9670-A568-20D9-74F1-974B7D1B1315}"/>
              </a:ext>
            </a:extLst>
          </xdr:cNvPr>
          <xdr:cNvCxnSpPr/>
        </xdr:nvCxnSpPr>
        <xdr:spPr>
          <a:xfrm>
            <a:off x="2266949" y="633412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2" name="Straight Arrow Connector 1351">
            <a:extLst>
              <a:ext uri="{FF2B5EF4-FFF2-40B4-BE49-F238E27FC236}">
                <a16:creationId xmlns:a16="http://schemas.microsoft.com/office/drawing/2014/main" id="{28601B5C-77AF-C99A-F74B-43AF710CAA01}"/>
              </a:ext>
            </a:extLst>
          </xdr:cNvPr>
          <xdr:cNvCxnSpPr/>
        </xdr:nvCxnSpPr>
        <xdr:spPr>
          <a:xfrm>
            <a:off x="2428873" y="633364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3" name="Straight Arrow Connector 1352">
            <a:extLst>
              <a:ext uri="{FF2B5EF4-FFF2-40B4-BE49-F238E27FC236}">
                <a16:creationId xmlns:a16="http://schemas.microsoft.com/office/drawing/2014/main" id="{12D0A415-26E1-A6BF-F370-62726277C8CA}"/>
              </a:ext>
            </a:extLst>
          </xdr:cNvPr>
          <xdr:cNvCxnSpPr/>
        </xdr:nvCxnSpPr>
        <xdr:spPr>
          <a:xfrm>
            <a:off x="2590798" y="633412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4" name="Straight Arrow Connector 1353">
            <a:extLst>
              <a:ext uri="{FF2B5EF4-FFF2-40B4-BE49-F238E27FC236}">
                <a16:creationId xmlns:a16="http://schemas.microsoft.com/office/drawing/2014/main" id="{FE7A0F48-00F3-52E8-7641-444DE52601D1}"/>
              </a:ext>
            </a:extLst>
          </xdr:cNvPr>
          <xdr:cNvCxnSpPr/>
        </xdr:nvCxnSpPr>
        <xdr:spPr>
          <a:xfrm>
            <a:off x="2752723" y="633364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5" name="Straight Arrow Connector 1354">
            <a:extLst>
              <a:ext uri="{FF2B5EF4-FFF2-40B4-BE49-F238E27FC236}">
                <a16:creationId xmlns:a16="http://schemas.microsoft.com/office/drawing/2014/main" id="{302490FB-6D1F-4985-465A-FAEA9882A9BA}"/>
              </a:ext>
            </a:extLst>
          </xdr:cNvPr>
          <xdr:cNvCxnSpPr/>
        </xdr:nvCxnSpPr>
        <xdr:spPr>
          <a:xfrm>
            <a:off x="2914648" y="633412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6" name="Straight Arrow Connector 1355">
            <a:extLst>
              <a:ext uri="{FF2B5EF4-FFF2-40B4-BE49-F238E27FC236}">
                <a16:creationId xmlns:a16="http://schemas.microsoft.com/office/drawing/2014/main" id="{18932F3A-AD4D-774C-0F38-0D2C93B8B968}"/>
              </a:ext>
            </a:extLst>
          </xdr:cNvPr>
          <xdr:cNvCxnSpPr/>
        </xdr:nvCxnSpPr>
        <xdr:spPr>
          <a:xfrm>
            <a:off x="3076572" y="633364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7" name="Straight Arrow Connector 1356">
            <a:extLst>
              <a:ext uri="{FF2B5EF4-FFF2-40B4-BE49-F238E27FC236}">
                <a16:creationId xmlns:a16="http://schemas.microsoft.com/office/drawing/2014/main" id="{A2D69519-2968-32D6-CC41-C5A0C76DCD1B}"/>
              </a:ext>
            </a:extLst>
          </xdr:cNvPr>
          <xdr:cNvCxnSpPr/>
        </xdr:nvCxnSpPr>
        <xdr:spPr>
          <a:xfrm>
            <a:off x="3238497" y="633412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8" name="Straight Arrow Connector 1357">
            <a:extLst>
              <a:ext uri="{FF2B5EF4-FFF2-40B4-BE49-F238E27FC236}">
                <a16:creationId xmlns:a16="http://schemas.microsoft.com/office/drawing/2014/main" id="{2D6E8698-2F6D-44CF-6BA5-FEAF910B1963}"/>
              </a:ext>
            </a:extLst>
          </xdr:cNvPr>
          <xdr:cNvCxnSpPr/>
        </xdr:nvCxnSpPr>
        <xdr:spPr>
          <a:xfrm>
            <a:off x="3400424" y="633364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9" name="Straight Arrow Connector 1358">
            <a:extLst>
              <a:ext uri="{FF2B5EF4-FFF2-40B4-BE49-F238E27FC236}">
                <a16:creationId xmlns:a16="http://schemas.microsoft.com/office/drawing/2014/main" id="{4876ED12-0C18-E620-1018-2A771352A29E}"/>
              </a:ext>
            </a:extLst>
          </xdr:cNvPr>
          <xdr:cNvCxnSpPr/>
        </xdr:nvCxnSpPr>
        <xdr:spPr>
          <a:xfrm>
            <a:off x="3562349" y="633412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0" name="Straight Arrow Connector 1359">
            <a:extLst>
              <a:ext uri="{FF2B5EF4-FFF2-40B4-BE49-F238E27FC236}">
                <a16:creationId xmlns:a16="http://schemas.microsoft.com/office/drawing/2014/main" id="{9D387F19-875E-B91E-37F6-BC7C64450A71}"/>
              </a:ext>
            </a:extLst>
          </xdr:cNvPr>
          <xdr:cNvCxnSpPr/>
        </xdr:nvCxnSpPr>
        <xdr:spPr>
          <a:xfrm>
            <a:off x="3724273" y="633364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1" name="Straight Arrow Connector 1360">
            <a:extLst>
              <a:ext uri="{FF2B5EF4-FFF2-40B4-BE49-F238E27FC236}">
                <a16:creationId xmlns:a16="http://schemas.microsoft.com/office/drawing/2014/main" id="{05C992DE-52B9-181C-9989-995DC8004AE3}"/>
              </a:ext>
            </a:extLst>
          </xdr:cNvPr>
          <xdr:cNvCxnSpPr/>
        </xdr:nvCxnSpPr>
        <xdr:spPr>
          <a:xfrm>
            <a:off x="3886198" y="633412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2" name="Straight Arrow Connector 1361">
            <a:extLst>
              <a:ext uri="{FF2B5EF4-FFF2-40B4-BE49-F238E27FC236}">
                <a16:creationId xmlns:a16="http://schemas.microsoft.com/office/drawing/2014/main" id="{419CE0A7-5EA2-6A52-6DC7-4D58A1E989A9}"/>
              </a:ext>
            </a:extLst>
          </xdr:cNvPr>
          <xdr:cNvCxnSpPr/>
        </xdr:nvCxnSpPr>
        <xdr:spPr>
          <a:xfrm>
            <a:off x="4048123" y="633364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3" name="Straight Arrow Connector 1362">
            <a:extLst>
              <a:ext uri="{FF2B5EF4-FFF2-40B4-BE49-F238E27FC236}">
                <a16:creationId xmlns:a16="http://schemas.microsoft.com/office/drawing/2014/main" id="{956680F9-5718-F18F-69B5-D4EF04036AB5}"/>
              </a:ext>
            </a:extLst>
          </xdr:cNvPr>
          <xdr:cNvCxnSpPr/>
        </xdr:nvCxnSpPr>
        <xdr:spPr>
          <a:xfrm>
            <a:off x="4210048" y="633412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4" name="Straight Arrow Connector 1363">
            <a:extLst>
              <a:ext uri="{FF2B5EF4-FFF2-40B4-BE49-F238E27FC236}">
                <a16:creationId xmlns:a16="http://schemas.microsoft.com/office/drawing/2014/main" id="{1DE2A552-8206-386B-7C07-4482E1C9B76A}"/>
              </a:ext>
            </a:extLst>
          </xdr:cNvPr>
          <xdr:cNvCxnSpPr/>
        </xdr:nvCxnSpPr>
        <xdr:spPr>
          <a:xfrm>
            <a:off x="4371972" y="633364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5" name="Straight Arrow Connector 1364">
            <a:extLst>
              <a:ext uri="{FF2B5EF4-FFF2-40B4-BE49-F238E27FC236}">
                <a16:creationId xmlns:a16="http://schemas.microsoft.com/office/drawing/2014/main" id="{3514C685-3E06-4AA3-9895-2F1091B20EFA}"/>
              </a:ext>
            </a:extLst>
          </xdr:cNvPr>
          <xdr:cNvCxnSpPr/>
        </xdr:nvCxnSpPr>
        <xdr:spPr>
          <a:xfrm>
            <a:off x="4533897" y="633412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6" name="Straight Arrow Connector 1365">
            <a:extLst>
              <a:ext uri="{FF2B5EF4-FFF2-40B4-BE49-F238E27FC236}">
                <a16:creationId xmlns:a16="http://schemas.microsoft.com/office/drawing/2014/main" id="{4A98112B-0E16-0E0E-6782-6C9FA9583C41}"/>
              </a:ext>
            </a:extLst>
          </xdr:cNvPr>
          <xdr:cNvCxnSpPr/>
        </xdr:nvCxnSpPr>
        <xdr:spPr>
          <a:xfrm>
            <a:off x="4695823" y="633412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7" name="Straight Arrow Connector 1366">
            <a:extLst>
              <a:ext uri="{FF2B5EF4-FFF2-40B4-BE49-F238E27FC236}">
                <a16:creationId xmlns:a16="http://schemas.microsoft.com/office/drawing/2014/main" id="{D58ACA76-CAB6-A034-667E-D932B1077693}"/>
              </a:ext>
            </a:extLst>
          </xdr:cNvPr>
          <xdr:cNvCxnSpPr/>
        </xdr:nvCxnSpPr>
        <xdr:spPr>
          <a:xfrm>
            <a:off x="4857748" y="633460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8" name="Straight Arrow Connector 1367">
            <a:extLst>
              <a:ext uri="{FF2B5EF4-FFF2-40B4-BE49-F238E27FC236}">
                <a16:creationId xmlns:a16="http://schemas.microsoft.com/office/drawing/2014/main" id="{057F8DB6-66A6-5E06-4A27-45B6DFCD3B03}"/>
              </a:ext>
            </a:extLst>
          </xdr:cNvPr>
          <xdr:cNvCxnSpPr/>
        </xdr:nvCxnSpPr>
        <xdr:spPr>
          <a:xfrm>
            <a:off x="5019672" y="633412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9" name="Straight Arrow Connector 1368">
            <a:extLst>
              <a:ext uri="{FF2B5EF4-FFF2-40B4-BE49-F238E27FC236}">
                <a16:creationId xmlns:a16="http://schemas.microsoft.com/office/drawing/2014/main" id="{028C101D-C7DC-A62B-CF0B-AAB685D34FFA}"/>
              </a:ext>
            </a:extLst>
          </xdr:cNvPr>
          <xdr:cNvCxnSpPr/>
        </xdr:nvCxnSpPr>
        <xdr:spPr>
          <a:xfrm>
            <a:off x="5181597" y="633460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0" name="Straight Arrow Connector 1369">
            <a:extLst>
              <a:ext uri="{FF2B5EF4-FFF2-40B4-BE49-F238E27FC236}">
                <a16:creationId xmlns:a16="http://schemas.microsoft.com/office/drawing/2014/main" id="{5E91D926-7AB6-FD51-B085-8221FE0C0502}"/>
              </a:ext>
            </a:extLst>
          </xdr:cNvPr>
          <xdr:cNvCxnSpPr/>
        </xdr:nvCxnSpPr>
        <xdr:spPr>
          <a:xfrm>
            <a:off x="5343522" y="633412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1" name="Straight Arrow Connector 1370">
            <a:extLst>
              <a:ext uri="{FF2B5EF4-FFF2-40B4-BE49-F238E27FC236}">
                <a16:creationId xmlns:a16="http://schemas.microsoft.com/office/drawing/2014/main" id="{740D7B19-AB35-00E3-7A75-FFA4D066B3F0}"/>
              </a:ext>
            </a:extLst>
          </xdr:cNvPr>
          <xdr:cNvCxnSpPr/>
        </xdr:nvCxnSpPr>
        <xdr:spPr>
          <a:xfrm>
            <a:off x="5505447" y="633460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2" name="Straight Arrow Connector 1371">
            <a:extLst>
              <a:ext uri="{FF2B5EF4-FFF2-40B4-BE49-F238E27FC236}">
                <a16:creationId xmlns:a16="http://schemas.microsoft.com/office/drawing/2014/main" id="{141A3C10-D422-7B69-946C-2EF1700C1CA9}"/>
              </a:ext>
            </a:extLst>
          </xdr:cNvPr>
          <xdr:cNvCxnSpPr/>
        </xdr:nvCxnSpPr>
        <xdr:spPr>
          <a:xfrm>
            <a:off x="5667371" y="633412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3" name="Straight Arrow Connector 1372">
            <a:extLst>
              <a:ext uri="{FF2B5EF4-FFF2-40B4-BE49-F238E27FC236}">
                <a16:creationId xmlns:a16="http://schemas.microsoft.com/office/drawing/2014/main" id="{F5E840A3-86E1-8700-56F7-A2A48AD528DC}"/>
              </a:ext>
            </a:extLst>
          </xdr:cNvPr>
          <xdr:cNvCxnSpPr/>
        </xdr:nvCxnSpPr>
        <xdr:spPr>
          <a:xfrm>
            <a:off x="5829296" y="633460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4" name="Straight Arrow Connector 1373">
            <a:extLst>
              <a:ext uri="{FF2B5EF4-FFF2-40B4-BE49-F238E27FC236}">
                <a16:creationId xmlns:a16="http://schemas.microsoft.com/office/drawing/2014/main" id="{8478B51D-3EB7-812F-3064-0236A9798169}"/>
              </a:ext>
            </a:extLst>
          </xdr:cNvPr>
          <xdr:cNvCxnSpPr/>
        </xdr:nvCxnSpPr>
        <xdr:spPr>
          <a:xfrm>
            <a:off x="5991223" y="633412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5" name="Straight Connector 1374">
            <a:extLst>
              <a:ext uri="{FF2B5EF4-FFF2-40B4-BE49-F238E27FC236}">
                <a16:creationId xmlns:a16="http://schemas.microsoft.com/office/drawing/2014/main" id="{189E588A-C3D9-5AD7-8F4C-A6EF1C640593}"/>
              </a:ext>
            </a:extLst>
          </xdr:cNvPr>
          <xdr:cNvCxnSpPr/>
        </xdr:nvCxnSpPr>
        <xdr:spPr>
          <a:xfrm>
            <a:off x="2109788" y="63336487"/>
            <a:ext cx="3881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6" name="Straight Connector 1375">
            <a:extLst>
              <a:ext uri="{FF2B5EF4-FFF2-40B4-BE49-F238E27FC236}">
                <a16:creationId xmlns:a16="http://schemas.microsoft.com/office/drawing/2014/main" id="{1FED0744-56BE-AAC4-41AB-FDAF9B5241D1}"/>
              </a:ext>
            </a:extLst>
          </xdr:cNvPr>
          <xdr:cNvCxnSpPr/>
        </xdr:nvCxnSpPr>
        <xdr:spPr>
          <a:xfrm>
            <a:off x="2105025" y="638460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7" name="Straight Connector 1376">
            <a:extLst>
              <a:ext uri="{FF2B5EF4-FFF2-40B4-BE49-F238E27FC236}">
                <a16:creationId xmlns:a16="http://schemas.microsoft.com/office/drawing/2014/main" id="{25B9684D-31C2-699F-AB86-0A57AC30BDCF}"/>
              </a:ext>
            </a:extLst>
          </xdr:cNvPr>
          <xdr:cNvCxnSpPr/>
        </xdr:nvCxnSpPr>
        <xdr:spPr>
          <a:xfrm>
            <a:off x="2019300" y="63998475"/>
            <a:ext cx="4048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8" name="Straight Connector 1377">
            <a:extLst>
              <a:ext uri="{FF2B5EF4-FFF2-40B4-BE49-F238E27FC236}">
                <a16:creationId xmlns:a16="http://schemas.microsoft.com/office/drawing/2014/main" id="{5DEC034E-5ECE-FE0F-A9AB-0DCCA6DEA44E}"/>
              </a:ext>
            </a:extLst>
          </xdr:cNvPr>
          <xdr:cNvCxnSpPr/>
        </xdr:nvCxnSpPr>
        <xdr:spPr>
          <a:xfrm flipH="1">
            <a:off x="2062162" y="639508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9" name="Straight Connector 1378">
            <a:extLst>
              <a:ext uri="{FF2B5EF4-FFF2-40B4-BE49-F238E27FC236}">
                <a16:creationId xmlns:a16="http://schemas.microsoft.com/office/drawing/2014/main" id="{8CF3AC6E-719F-209A-B496-EE5107A3CD0B}"/>
              </a:ext>
            </a:extLst>
          </xdr:cNvPr>
          <xdr:cNvCxnSpPr/>
        </xdr:nvCxnSpPr>
        <xdr:spPr>
          <a:xfrm>
            <a:off x="4048126" y="638460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0" name="Straight Connector 1379">
            <a:extLst>
              <a:ext uri="{FF2B5EF4-FFF2-40B4-BE49-F238E27FC236}">
                <a16:creationId xmlns:a16="http://schemas.microsoft.com/office/drawing/2014/main" id="{BFCC31A4-56C2-980D-3E53-157E05625562}"/>
              </a:ext>
            </a:extLst>
          </xdr:cNvPr>
          <xdr:cNvCxnSpPr/>
        </xdr:nvCxnSpPr>
        <xdr:spPr>
          <a:xfrm flipH="1">
            <a:off x="4005263" y="639508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1" name="Straight Connector 1380">
            <a:extLst>
              <a:ext uri="{FF2B5EF4-FFF2-40B4-BE49-F238E27FC236}">
                <a16:creationId xmlns:a16="http://schemas.microsoft.com/office/drawing/2014/main" id="{10E40EF0-E79F-DBC1-6D27-2FF77A73FF1C}"/>
              </a:ext>
            </a:extLst>
          </xdr:cNvPr>
          <xdr:cNvCxnSpPr/>
        </xdr:nvCxnSpPr>
        <xdr:spPr>
          <a:xfrm>
            <a:off x="4295776" y="638460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2" name="Straight Connector 1381">
            <a:extLst>
              <a:ext uri="{FF2B5EF4-FFF2-40B4-BE49-F238E27FC236}">
                <a16:creationId xmlns:a16="http://schemas.microsoft.com/office/drawing/2014/main" id="{A54B7E7B-EDBA-C2CC-E588-1683743BE43C}"/>
              </a:ext>
            </a:extLst>
          </xdr:cNvPr>
          <xdr:cNvCxnSpPr/>
        </xdr:nvCxnSpPr>
        <xdr:spPr>
          <a:xfrm flipH="1">
            <a:off x="4252913" y="639508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3" name="Straight Connector 1382">
            <a:extLst>
              <a:ext uri="{FF2B5EF4-FFF2-40B4-BE49-F238E27FC236}">
                <a16:creationId xmlns:a16="http://schemas.microsoft.com/office/drawing/2014/main" id="{12979ABE-397B-1C65-6044-9F5CFA9DCC42}"/>
              </a:ext>
            </a:extLst>
          </xdr:cNvPr>
          <xdr:cNvCxnSpPr/>
        </xdr:nvCxnSpPr>
        <xdr:spPr>
          <a:xfrm>
            <a:off x="5991226" y="638508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4" name="Straight Connector 1383">
            <a:extLst>
              <a:ext uri="{FF2B5EF4-FFF2-40B4-BE49-F238E27FC236}">
                <a16:creationId xmlns:a16="http://schemas.microsoft.com/office/drawing/2014/main" id="{811B11D4-B1EE-8F20-2ECB-3D07FD8C8335}"/>
              </a:ext>
            </a:extLst>
          </xdr:cNvPr>
          <xdr:cNvCxnSpPr/>
        </xdr:nvCxnSpPr>
        <xdr:spPr>
          <a:xfrm flipH="1">
            <a:off x="5948363" y="639556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5" name="Straight Connector 1384">
            <a:extLst>
              <a:ext uri="{FF2B5EF4-FFF2-40B4-BE49-F238E27FC236}">
                <a16:creationId xmlns:a16="http://schemas.microsoft.com/office/drawing/2014/main" id="{A135F868-608A-A3A5-43D9-028A5BAA762C}"/>
              </a:ext>
            </a:extLst>
          </xdr:cNvPr>
          <xdr:cNvCxnSpPr/>
        </xdr:nvCxnSpPr>
        <xdr:spPr>
          <a:xfrm>
            <a:off x="2014537" y="64284225"/>
            <a:ext cx="40528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6" name="Straight Connector 1385">
            <a:extLst>
              <a:ext uri="{FF2B5EF4-FFF2-40B4-BE49-F238E27FC236}">
                <a16:creationId xmlns:a16="http://schemas.microsoft.com/office/drawing/2014/main" id="{4418CB4D-6AD6-7CAF-FDE2-60BB01486456}"/>
              </a:ext>
            </a:extLst>
          </xdr:cNvPr>
          <xdr:cNvCxnSpPr/>
        </xdr:nvCxnSpPr>
        <xdr:spPr>
          <a:xfrm flipH="1">
            <a:off x="2057399" y="642366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7" name="Straight Connector 1386">
            <a:extLst>
              <a:ext uri="{FF2B5EF4-FFF2-40B4-BE49-F238E27FC236}">
                <a16:creationId xmlns:a16="http://schemas.microsoft.com/office/drawing/2014/main" id="{0194A049-C7E1-EA85-1B6A-A7772FE07996}"/>
              </a:ext>
            </a:extLst>
          </xdr:cNvPr>
          <xdr:cNvCxnSpPr/>
        </xdr:nvCxnSpPr>
        <xdr:spPr>
          <a:xfrm flipH="1">
            <a:off x="5943604" y="642413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8" name="Straight Connector 1387">
            <a:extLst>
              <a:ext uri="{FF2B5EF4-FFF2-40B4-BE49-F238E27FC236}">
                <a16:creationId xmlns:a16="http://schemas.microsoft.com/office/drawing/2014/main" id="{1E4E1B7E-3C6A-1CC0-137F-3B22F4BC58FE}"/>
              </a:ext>
            </a:extLst>
          </xdr:cNvPr>
          <xdr:cNvCxnSpPr/>
        </xdr:nvCxnSpPr>
        <xdr:spPr>
          <a:xfrm flipH="1" flipV="1">
            <a:off x="4733925" y="632650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917</xdr:row>
      <xdr:rowOff>4763</xdr:rowOff>
    </xdr:from>
    <xdr:to>
      <xdr:col>13</xdr:col>
      <xdr:colOff>0</xdr:colOff>
      <xdr:row>918</xdr:row>
      <xdr:rowOff>100013</xdr:rowOff>
    </xdr:to>
    <xdr:cxnSp macro="">
      <xdr:nvCxnSpPr>
        <xdr:cNvPr id="1389" name="Straight Connector 1388">
          <a:extLst>
            <a:ext uri="{FF2B5EF4-FFF2-40B4-BE49-F238E27FC236}">
              <a16:creationId xmlns:a16="http://schemas.microsoft.com/office/drawing/2014/main" id="{E921C5EA-FD2F-497F-9897-DBB65BA44356}"/>
            </a:ext>
          </a:extLst>
        </xdr:cNvPr>
        <xdr:cNvCxnSpPr/>
      </xdr:nvCxnSpPr>
      <xdr:spPr>
        <a:xfrm>
          <a:off x="2105025" y="137393363"/>
          <a:ext cx="0" cy="2381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901</xdr:row>
      <xdr:rowOff>123825</xdr:rowOff>
    </xdr:from>
    <xdr:to>
      <xdr:col>37</xdr:col>
      <xdr:colOff>85725</xdr:colOff>
      <xdr:row>907</xdr:row>
      <xdr:rowOff>9524</xdr:rowOff>
    </xdr:to>
    <xdr:grpSp>
      <xdr:nvGrpSpPr>
        <xdr:cNvPr id="1392" name="Group 1391">
          <a:extLst>
            <a:ext uri="{FF2B5EF4-FFF2-40B4-BE49-F238E27FC236}">
              <a16:creationId xmlns:a16="http://schemas.microsoft.com/office/drawing/2014/main" id="{333228F0-40EF-4D50-B829-4A9BEA7ECE15}"/>
            </a:ext>
          </a:extLst>
        </xdr:cNvPr>
        <xdr:cNvGrpSpPr/>
      </xdr:nvGrpSpPr>
      <xdr:grpSpPr>
        <a:xfrm>
          <a:off x="4210050" y="135226425"/>
          <a:ext cx="1866900" cy="742949"/>
          <a:chOff x="11820525" y="12268200"/>
          <a:chExt cx="1866900" cy="742949"/>
        </a:xfrm>
      </xdr:grpSpPr>
      <xdr:cxnSp macro="">
        <xdr:nvCxnSpPr>
          <xdr:cNvPr id="1393" name="Straight Connector 1392">
            <a:extLst>
              <a:ext uri="{FF2B5EF4-FFF2-40B4-BE49-F238E27FC236}">
                <a16:creationId xmlns:a16="http://schemas.microsoft.com/office/drawing/2014/main" id="{DFD0884C-01A5-1D64-0A9D-410D49366311}"/>
              </a:ext>
            </a:extLst>
          </xdr:cNvPr>
          <xdr:cNvCxnSpPr/>
        </xdr:nvCxnSpPr>
        <xdr:spPr>
          <a:xfrm flipH="1">
            <a:off x="11896725" y="125730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4" name="Isosceles Triangle 1393">
            <a:extLst>
              <a:ext uri="{FF2B5EF4-FFF2-40B4-BE49-F238E27FC236}">
                <a16:creationId xmlns:a16="http://schemas.microsoft.com/office/drawing/2014/main" id="{3AA7AE88-9CA1-7CDF-B4F8-5804DC4C2FCB}"/>
              </a:ext>
            </a:extLst>
          </xdr:cNvPr>
          <xdr:cNvSpPr/>
        </xdr:nvSpPr>
        <xdr:spPr>
          <a:xfrm>
            <a:off x="11825286" y="125920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95" name="Isosceles Triangle 1394">
            <a:extLst>
              <a:ext uri="{FF2B5EF4-FFF2-40B4-BE49-F238E27FC236}">
                <a16:creationId xmlns:a16="http://schemas.microsoft.com/office/drawing/2014/main" id="{931DC752-F466-5148-5561-B70D4C39F363}"/>
              </a:ext>
            </a:extLst>
          </xdr:cNvPr>
          <xdr:cNvSpPr/>
        </xdr:nvSpPr>
        <xdr:spPr>
          <a:xfrm>
            <a:off x="13525500" y="1258728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96" name="Straight Arrow Connector 1395">
            <a:extLst>
              <a:ext uri="{FF2B5EF4-FFF2-40B4-BE49-F238E27FC236}">
                <a16:creationId xmlns:a16="http://schemas.microsoft.com/office/drawing/2014/main" id="{3DB8E885-BB25-D85A-AD0D-1A28AAFEE95A}"/>
              </a:ext>
            </a:extLst>
          </xdr:cNvPr>
          <xdr:cNvCxnSpPr/>
        </xdr:nvCxnSpPr>
        <xdr:spPr>
          <a:xfrm>
            <a:off x="11906246" y="123491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7" name="Straight Arrow Connector 1396">
            <a:extLst>
              <a:ext uri="{FF2B5EF4-FFF2-40B4-BE49-F238E27FC236}">
                <a16:creationId xmlns:a16="http://schemas.microsoft.com/office/drawing/2014/main" id="{834D6A2E-4880-069A-A768-25F836EE42CD}"/>
              </a:ext>
            </a:extLst>
          </xdr:cNvPr>
          <xdr:cNvCxnSpPr/>
        </xdr:nvCxnSpPr>
        <xdr:spPr>
          <a:xfrm>
            <a:off x="12106273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8" name="Straight Arrow Connector 1397">
            <a:extLst>
              <a:ext uri="{FF2B5EF4-FFF2-40B4-BE49-F238E27FC236}">
                <a16:creationId xmlns:a16="http://schemas.microsoft.com/office/drawing/2014/main" id="{8EFAA8D9-8AC0-27DC-1C5D-A0F6469862B3}"/>
              </a:ext>
            </a:extLst>
          </xdr:cNvPr>
          <xdr:cNvCxnSpPr/>
        </xdr:nvCxnSpPr>
        <xdr:spPr>
          <a:xfrm>
            <a:off x="123063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9" name="Straight Arrow Connector 1398">
            <a:extLst>
              <a:ext uri="{FF2B5EF4-FFF2-40B4-BE49-F238E27FC236}">
                <a16:creationId xmlns:a16="http://schemas.microsoft.com/office/drawing/2014/main" id="{A0F4367E-7EA3-CAAC-DAD6-4B30252D67BC}"/>
              </a:ext>
            </a:extLst>
          </xdr:cNvPr>
          <xdr:cNvCxnSpPr/>
        </xdr:nvCxnSpPr>
        <xdr:spPr>
          <a:xfrm>
            <a:off x="12468226" y="1233963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0" name="Straight Arrow Connector 1399">
            <a:extLst>
              <a:ext uri="{FF2B5EF4-FFF2-40B4-BE49-F238E27FC236}">
                <a16:creationId xmlns:a16="http://schemas.microsoft.com/office/drawing/2014/main" id="{700CB3DC-1440-B66F-1540-94677BD56608}"/>
              </a:ext>
            </a:extLst>
          </xdr:cNvPr>
          <xdr:cNvCxnSpPr/>
        </xdr:nvCxnSpPr>
        <xdr:spPr>
          <a:xfrm>
            <a:off x="12630151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1" name="Straight Arrow Connector 1400">
            <a:extLst>
              <a:ext uri="{FF2B5EF4-FFF2-40B4-BE49-F238E27FC236}">
                <a16:creationId xmlns:a16="http://schemas.microsoft.com/office/drawing/2014/main" id="{3E0C6440-7E68-46B9-9A66-4226AD7ABB7E}"/>
              </a:ext>
            </a:extLst>
          </xdr:cNvPr>
          <xdr:cNvCxnSpPr/>
        </xdr:nvCxnSpPr>
        <xdr:spPr>
          <a:xfrm>
            <a:off x="12792076" y="1233963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2" name="Straight Arrow Connector 1401">
            <a:extLst>
              <a:ext uri="{FF2B5EF4-FFF2-40B4-BE49-F238E27FC236}">
                <a16:creationId xmlns:a16="http://schemas.microsoft.com/office/drawing/2014/main" id="{59976968-955A-CC7A-F270-4DB63A7A6DDE}"/>
              </a:ext>
            </a:extLst>
          </xdr:cNvPr>
          <xdr:cNvCxnSpPr/>
        </xdr:nvCxnSpPr>
        <xdr:spPr>
          <a:xfrm>
            <a:off x="12954001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3" name="Straight Arrow Connector 1402">
            <a:extLst>
              <a:ext uri="{FF2B5EF4-FFF2-40B4-BE49-F238E27FC236}">
                <a16:creationId xmlns:a16="http://schemas.microsoft.com/office/drawing/2014/main" id="{00EF4721-4E10-7EF8-5D90-764285841217}"/>
              </a:ext>
            </a:extLst>
          </xdr:cNvPr>
          <xdr:cNvCxnSpPr/>
        </xdr:nvCxnSpPr>
        <xdr:spPr>
          <a:xfrm>
            <a:off x="13115925" y="123396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4" name="Straight Arrow Connector 1403">
            <a:extLst>
              <a:ext uri="{FF2B5EF4-FFF2-40B4-BE49-F238E27FC236}">
                <a16:creationId xmlns:a16="http://schemas.microsoft.com/office/drawing/2014/main" id="{FDB56C43-E891-9A0E-2A5D-095B28BA6963}"/>
              </a:ext>
            </a:extLst>
          </xdr:cNvPr>
          <xdr:cNvCxnSpPr/>
        </xdr:nvCxnSpPr>
        <xdr:spPr>
          <a:xfrm>
            <a:off x="13277850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5" name="Straight Arrow Connector 1404">
            <a:extLst>
              <a:ext uri="{FF2B5EF4-FFF2-40B4-BE49-F238E27FC236}">
                <a16:creationId xmlns:a16="http://schemas.microsoft.com/office/drawing/2014/main" id="{8A499E88-C82F-C4AC-DC47-0CFB16254599}"/>
              </a:ext>
            </a:extLst>
          </xdr:cNvPr>
          <xdr:cNvCxnSpPr/>
        </xdr:nvCxnSpPr>
        <xdr:spPr>
          <a:xfrm>
            <a:off x="13439777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6" name="Straight Arrow Connector 1405">
            <a:extLst>
              <a:ext uri="{FF2B5EF4-FFF2-40B4-BE49-F238E27FC236}">
                <a16:creationId xmlns:a16="http://schemas.microsoft.com/office/drawing/2014/main" id="{733DAAEC-7678-FFA6-E223-470731208D40}"/>
              </a:ext>
            </a:extLst>
          </xdr:cNvPr>
          <xdr:cNvCxnSpPr/>
        </xdr:nvCxnSpPr>
        <xdr:spPr>
          <a:xfrm>
            <a:off x="136017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7" name="Straight Connector 1406">
            <a:extLst>
              <a:ext uri="{FF2B5EF4-FFF2-40B4-BE49-F238E27FC236}">
                <a16:creationId xmlns:a16="http://schemas.microsoft.com/office/drawing/2014/main" id="{86270431-A30D-B882-BD7B-37B0FFFCC811}"/>
              </a:ext>
            </a:extLst>
          </xdr:cNvPr>
          <xdr:cNvCxnSpPr/>
        </xdr:nvCxnSpPr>
        <xdr:spPr>
          <a:xfrm>
            <a:off x="11906250" y="12344399"/>
            <a:ext cx="1690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8" name="Straight Connector 1407">
            <a:extLst>
              <a:ext uri="{FF2B5EF4-FFF2-40B4-BE49-F238E27FC236}">
                <a16:creationId xmlns:a16="http://schemas.microsoft.com/office/drawing/2014/main" id="{13D70803-7ED5-327D-8FF2-D08951EE2862}"/>
              </a:ext>
            </a:extLst>
          </xdr:cNvPr>
          <xdr:cNvCxnSpPr/>
        </xdr:nvCxnSpPr>
        <xdr:spPr>
          <a:xfrm flipH="1" flipV="1">
            <a:off x="12496800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9" name="Straight Arrow Connector 1408">
            <a:extLst>
              <a:ext uri="{FF2B5EF4-FFF2-40B4-BE49-F238E27FC236}">
                <a16:creationId xmlns:a16="http://schemas.microsoft.com/office/drawing/2014/main" id="{A9C4EF89-064F-24C4-0CEA-D20E2C0326CF}"/>
              </a:ext>
            </a:extLst>
          </xdr:cNvPr>
          <xdr:cNvCxnSpPr/>
        </xdr:nvCxnSpPr>
        <xdr:spPr>
          <a:xfrm flipV="1">
            <a:off x="11906243" y="1271111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0" name="Straight Arrow Connector 1409">
            <a:extLst>
              <a:ext uri="{FF2B5EF4-FFF2-40B4-BE49-F238E27FC236}">
                <a16:creationId xmlns:a16="http://schemas.microsoft.com/office/drawing/2014/main" id="{1290D65A-FD91-0C08-ED0A-6064153A61EA}"/>
              </a:ext>
            </a:extLst>
          </xdr:cNvPr>
          <xdr:cNvCxnSpPr/>
        </xdr:nvCxnSpPr>
        <xdr:spPr>
          <a:xfrm flipV="1">
            <a:off x="13601699" y="127206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1" name="Straight Connector 1410">
            <a:extLst>
              <a:ext uri="{FF2B5EF4-FFF2-40B4-BE49-F238E27FC236}">
                <a16:creationId xmlns:a16="http://schemas.microsoft.com/office/drawing/2014/main" id="{80C3D32A-BF06-CDF1-2BFE-7D74989D59EE}"/>
              </a:ext>
            </a:extLst>
          </xdr:cNvPr>
          <xdr:cNvCxnSpPr/>
        </xdr:nvCxnSpPr>
        <xdr:spPr>
          <a:xfrm>
            <a:off x="11820525" y="12858749"/>
            <a:ext cx="185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2" name="Straight Connector 1411">
            <a:extLst>
              <a:ext uri="{FF2B5EF4-FFF2-40B4-BE49-F238E27FC236}">
                <a16:creationId xmlns:a16="http://schemas.microsoft.com/office/drawing/2014/main" id="{DD703322-11DF-5086-64D6-C986CBE36EC8}"/>
              </a:ext>
            </a:extLst>
          </xdr:cNvPr>
          <xdr:cNvCxnSpPr/>
        </xdr:nvCxnSpPr>
        <xdr:spPr>
          <a:xfrm flipH="1">
            <a:off x="11844330" y="12820649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3" name="Straight Connector 1412">
            <a:extLst>
              <a:ext uri="{FF2B5EF4-FFF2-40B4-BE49-F238E27FC236}">
                <a16:creationId xmlns:a16="http://schemas.microsoft.com/office/drawing/2014/main" id="{334EFDC7-8D93-F2CB-ED40-CEE443F3BD94}"/>
              </a:ext>
            </a:extLst>
          </xdr:cNvPr>
          <xdr:cNvCxnSpPr/>
        </xdr:nvCxnSpPr>
        <xdr:spPr>
          <a:xfrm flipH="1">
            <a:off x="13544548" y="1281588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85725</xdr:colOff>
      <xdr:row>900</xdr:row>
      <xdr:rowOff>57150</xdr:rowOff>
    </xdr:from>
    <xdr:to>
      <xdr:col>26</xdr:col>
      <xdr:colOff>85725</xdr:colOff>
      <xdr:row>902</xdr:row>
      <xdr:rowOff>0</xdr:rowOff>
    </xdr:to>
    <xdr:cxnSp macro="">
      <xdr:nvCxnSpPr>
        <xdr:cNvPr id="1414" name="Straight Connector 1413">
          <a:extLst>
            <a:ext uri="{FF2B5EF4-FFF2-40B4-BE49-F238E27FC236}">
              <a16:creationId xmlns:a16="http://schemas.microsoft.com/office/drawing/2014/main" id="{65B04A2E-852A-4B90-8BCD-937D20017937}"/>
            </a:ext>
          </a:extLst>
        </xdr:cNvPr>
        <xdr:cNvCxnSpPr/>
      </xdr:nvCxnSpPr>
      <xdr:spPr>
        <a:xfrm>
          <a:off x="4295775" y="135016875"/>
          <a:ext cx="0" cy="228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920</xdr:row>
      <xdr:rowOff>0</xdr:rowOff>
    </xdr:from>
    <xdr:to>
      <xdr:col>37</xdr:col>
      <xdr:colOff>85725</xdr:colOff>
      <xdr:row>928</xdr:row>
      <xdr:rowOff>61913</xdr:rowOff>
    </xdr:to>
    <xdr:grpSp>
      <xdr:nvGrpSpPr>
        <xdr:cNvPr id="1415" name="Group 1414">
          <a:extLst>
            <a:ext uri="{FF2B5EF4-FFF2-40B4-BE49-F238E27FC236}">
              <a16:creationId xmlns:a16="http://schemas.microsoft.com/office/drawing/2014/main" id="{7A6982B8-6B9A-452F-BA74-78EFE33E4A00}"/>
            </a:ext>
          </a:extLst>
        </xdr:cNvPr>
        <xdr:cNvGrpSpPr/>
      </xdr:nvGrpSpPr>
      <xdr:grpSpPr>
        <a:xfrm>
          <a:off x="2028825" y="137817225"/>
          <a:ext cx="4048125" cy="1204913"/>
          <a:chOff x="2028825" y="67141725"/>
          <a:chExt cx="4048125" cy="1204913"/>
        </a:xfrm>
      </xdr:grpSpPr>
      <xdr:sp macro="" textlink="">
        <xdr:nvSpPr>
          <xdr:cNvPr id="1416" name="Isosceles Triangle 1415">
            <a:extLst>
              <a:ext uri="{FF2B5EF4-FFF2-40B4-BE49-F238E27FC236}">
                <a16:creationId xmlns:a16="http://schemas.microsoft.com/office/drawing/2014/main" id="{C6D0D9F4-D89B-F999-3E77-93607F15E438}"/>
              </a:ext>
            </a:extLst>
          </xdr:cNvPr>
          <xdr:cNvSpPr/>
        </xdr:nvSpPr>
        <xdr:spPr>
          <a:xfrm>
            <a:off x="2028825" y="675878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17" name="Straight Connector 1416">
            <a:extLst>
              <a:ext uri="{FF2B5EF4-FFF2-40B4-BE49-F238E27FC236}">
                <a16:creationId xmlns:a16="http://schemas.microsoft.com/office/drawing/2014/main" id="{3BE02CB5-7BB1-6404-8072-110E04BCCB09}"/>
              </a:ext>
            </a:extLst>
          </xdr:cNvPr>
          <xdr:cNvCxnSpPr/>
        </xdr:nvCxnSpPr>
        <xdr:spPr>
          <a:xfrm>
            <a:off x="2105024" y="67570350"/>
            <a:ext cx="3886201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20" name="Oval 1419">
            <a:extLst>
              <a:ext uri="{FF2B5EF4-FFF2-40B4-BE49-F238E27FC236}">
                <a16:creationId xmlns:a16="http://schemas.microsoft.com/office/drawing/2014/main" id="{BD9FBB81-3F40-CA7C-6474-5ABA9DB4E4CB}"/>
              </a:ext>
            </a:extLst>
          </xdr:cNvPr>
          <xdr:cNvSpPr/>
        </xdr:nvSpPr>
        <xdr:spPr>
          <a:xfrm>
            <a:off x="4267200" y="675322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21" name="Straight Connector 1420">
            <a:extLst>
              <a:ext uri="{FF2B5EF4-FFF2-40B4-BE49-F238E27FC236}">
                <a16:creationId xmlns:a16="http://schemas.microsoft.com/office/drawing/2014/main" id="{E2D38506-FF25-5304-0D42-ACC5A49D1C3F}"/>
              </a:ext>
            </a:extLst>
          </xdr:cNvPr>
          <xdr:cNvCxnSpPr/>
        </xdr:nvCxnSpPr>
        <xdr:spPr>
          <a:xfrm>
            <a:off x="2105025" y="6777990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2" name="Straight Connector 1421">
            <a:extLst>
              <a:ext uri="{FF2B5EF4-FFF2-40B4-BE49-F238E27FC236}">
                <a16:creationId xmlns:a16="http://schemas.microsoft.com/office/drawing/2014/main" id="{664EEAB9-ECA8-EE2C-149D-1CBAF98BAF09}"/>
              </a:ext>
            </a:extLst>
          </xdr:cNvPr>
          <xdr:cNvCxnSpPr/>
        </xdr:nvCxnSpPr>
        <xdr:spPr>
          <a:xfrm>
            <a:off x="2038350" y="68284726"/>
            <a:ext cx="402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3" name="Straight Connector 1422">
            <a:extLst>
              <a:ext uri="{FF2B5EF4-FFF2-40B4-BE49-F238E27FC236}">
                <a16:creationId xmlns:a16="http://schemas.microsoft.com/office/drawing/2014/main" id="{142E9A95-5D00-E610-B39A-A26592503F41}"/>
              </a:ext>
            </a:extLst>
          </xdr:cNvPr>
          <xdr:cNvCxnSpPr/>
        </xdr:nvCxnSpPr>
        <xdr:spPr>
          <a:xfrm flipH="1">
            <a:off x="2057400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4" name="Straight Connector 1423">
            <a:extLst>
              <a:ext uri="{FF2B5EF4-FFF2-40B4-BE49-F238E27FC236}">
                <a16:creationId xmlns:a16="http://schemas.microsoft.com/office/drawing/2014/main" id="{B152B773-9D3C-4A0A-D2C7-D9001CB5376F}"/>
              </a:ext>
            </a:extLst>
          </xdr:cNvPr>
          <xdr:cNvCxnSpPr/>
        </xdr:nvCxnSpPr>
        <xdr:spPr>
          <a:xfrm>
            <a:off x="3076575" y="6777990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5" name="Straight Connector 1424">
            <a:extLst>
              <a:ext uri="{FF2B5EF4-FFF2-40B4-BE49-F238E27FC236}">
                <a16:creationId xmlns:a16="http://schemas.microsoft.com/office/drawing/2014/main" id="{895EF551-CF17-DD07-C00B-7B0EBD9C7074}"/>
              </a:ext>
            </a:extLst>
          </xdr:cNvPr>
          <xdr:cNvCxnSpPr/>
        </xdr:nvCxnSpPr>
        <xdr:spPr>
          <a:xfrm flipH="1">
            <a:off x="3028950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6" name="Straight Connector 1425">
            <a:extLst>
              <a:ext uri="{FF2B5EF4-FFF2-40B4-BE49-F238E27FC236}">
                <a16:creationId xmlns:a16="http://schemas.microsoft.com/office/drawing/2014/main" id="{F58B1440-9766-46B9-D0C9-525F3D81A16F}"/>
              </a:ext>
            </a:extLst>
          </xdr:cNvPr>
          <xdr:cNvCxnSpPr/>
        </xdr:nvCxnSpPr>
        <xdr:spPr>
          <a:xfrm>
            <a:off x="4048125" y="6814661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7" name="Straight Connector 1426">
            <a:extLst>
              <a:ext uri="{FF2B5EF4-FFF2-40B4-BE49-F238E27FC236}">
                <a16:creationId xmlns:a16="http://schemas.microsoft.com/office/drawing/2014/main" id="{41C73BF8-4E13-B413-E7BF-CC03DF89A131}"/>
              </a:ext>
            </a:extLst>
          </xdr:cNvPr>
          <xdr:cNvCxnSpPr/>
        </xdr:nvCxnSpPr>
        <xdr:spPr>
          <a:xfrm flipH="1">
            <a:off x="4000500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8" name="Straight Connector 1427">
            <a:extLst>
              <a:ext uri="{FF2B5EF4-FFF2-40B4-BE49-F238E27FC236}">
                <a16:creationId xmlns:a16="http://schemas.microsoft.com/office/drawing/2014/main" id="{003B074D-553C-0E9E-2F64-3ED353FEBE53}"/>
              </a:ext>
            </a:extLst>
          </xdr:cNvPr>
          <xdr:cNvCxnSpPr/>
        </xdr:nvCxnSpPr>
        <xdr:spPr>
          <a:xfrm>
            <a:off x="5024437" y="6777990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9" name="Straight Connector 1428">
            <a:extLst>
              <a:ext uri="{FF2B5EF4-FFF2-40B4-BE49-F238E27FC236}">
                <a16:creationId xmlns:a16="http://schemas.microsoft.com/office/drawing/2014/main" id="{1125B50A-BA21-3F41-89F9-BB173E72DEA3}"/>
              </a:ext>
            </a:extLst>
          </xdr:cNvPr>
          <xdr:cNvCxnSpPr/>
        </xdr:nvCxnSpPr>
        <xdr:spPr>
          <a:xfrm flipH="1">
            <a:off x="4976812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0" name="Straight Connector 1429">
            <a:extLst>
              <a:ext uri="{FF2B5EF4-FFF2-40B4-BE49-F238E27FC236}">
                <a16:creationId xmlns:a16="http://schemas.microsoft.com/office/drawing/2014/main" id="{CFD82FA8-47DF-BE50-A9F8-C3B2205DD64A}"/>
              </a:ext>
            </a:extLst>
          </xdr:cNvPr>
          <xdr:cNvCxnSpPr/>
        </xdr:nvCxnSpPr>
        <xdr:spPr>
          <a:xfrm>
            <a:off x="5991228" y="6814661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1" name="Straight Connector 1430">
            <a:extLst>
              <a:ext uri="{FF2B5EF4-FFF2-40B4-BE49-F238E27FC236}">
                <a16:creationId xmlns:a16="http://schemas.microsoft.com/office/drawing/2014/main" id="{CA219DB7-09CF-86A6-08AF-A427BACE8A5A}"/>
              </a:ext>
            </a:extLst>
          </xdr:cNvPr>
          <xdr:cNvCxnSpPr/>
        </xdr:nvCxnSpPr>
        <xdr:spPr>
          <a:xfrm flipH="1">
            <a:off x="5943603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2" name="Straight Connector 1431">
            <a:extLst>
              <a:ext uri="{FF2B5EF4-FFF2-40B4-BE49-F238E27FC236}">
                <a16:creationId xmlns:a16="http://schemas.microsoft.com/office/drawing/2014/main" id="{6EA27053-E99B-5E3D-2588-6E0F954225BE}"/>
              </a:ext>
            </a:extLst>
          </xdr:cNvPr>
          <xdr:cNvCxnSpPr/>
        </xdr:nvCxnSpPr>
        <xdr:spPr>
          <a:xfrm>
            <a:off x="4295775" y="6727507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3" name="Straight Connector 1432">
            <a:extLst>
              <a:ext uri="{FF2B5EF4-FFF2-40B4-BE49-F238E27FC236}">
                <a16:creationId xmlns:a16="http://schemas.microsoft.com/office/drawing/2014/main" id="{7B8AAC9A-D5B2-9203-E158-218759B698B2}"/>
              </a:ext>
            </a:extLst>
          </xdr:cNvPr>
          <xdr:cNvCxnSpPr/>
        </xdr:nvCxnSpPr>
        <xdr:spPr>
          <a:xfrm flipH="1">
            <a:off x="4295775" y="6727983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34" name="Freeform: Shape 1433">
            <a:extLst>
              <a:ext uri="{FF2B5EF4-FFF2-40B4-BE49-F238E27FC236}">
                <a16:creationId xmlns:a16="http://schemas.microsoft.com/office/drawing/2014/main" id="{77A6DE82-3E8F-660A-316C-AF28A7CC925E}"/>
              </a:ext>
            </a:extLst>
          </xdr:cNvPr>
          <xdr:cNvSpPr/>
        </xdr:nvSpPr>
        <xdr:spPr>
          <a:xfrm>
            <a:off x="2105025" y="67141725"/>
            <a:ext cx="3890963" cy="862013"/>
          </a:xfrm>
          <a:custGeom>
            <a:avLst/>
            <a:gdLst>
              <a:gd name="connsiteX0" fmla="*/ 0 w 3890963"/>
              <a:gd name="connsiteY0" fmla="*/ 423863 h 862013"/>
              <a:gd name="connsiteX1" fmla="*/ 0 w 3890963"/>
              <a:gd name="connsiteY1" fmla="*/ 0 h 862013"/>
              <a:gd name="connsiteX2" fmla="*/ 1947863 w 3890963"/>
              <a:gd name="connsiteY2" fmla="*/ 862013 h 862013"/>
              <a:gd name="connsiteX3" fmla="*/ 1947863 w 3890963"/>
              <a:gd name="connsiteY3" fmla="*/ 0 h 862013"/>
              <a:gd name="connsiteX4" fmla="*/ 3890963 w 3890963"/>
              <a:gd name="connsiteY4" fmla="*/ 857250 h 862013"/>
              <a:gd name="connsiteX5" fmla="*/ 3890963 w 3890963"/>
              <a:gd name="connsiteY5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3890963" h="862013">
                <a:moveTo>
                  <a:pt x="0" y="423863"/>
                </a:moveTo>
                <a:lnTo>
                  <a:pt x="0" y="0"/>
                </a:lnTo>
                <a:lnTo>
                  <a:pt x="1947863" y="862013"/>
                </a:lnTo>
                <a:lnTo>
                  <a:pt x="1947863" y="0"/>
                </a:lnTo>
                <a:lnTo>
                  <a:pt x="3890963" y="857250"/>
                </a:lnTo>
                <a:lnTo>
                  <a:pt x="38909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19" name="Isosceles Triangle 1418">
            <a:extLst>
              <a:ext uri="{FF2B5EF4-FFF2-40B4-BE49-F238E27FC236}">
                <a16:creationId xmlns:a16="http://schemas.microsoft.com/office/drawing/2014/main" id="{12B12D5C-2B0F-D61A-3CFF-BDAD6394CDAA}"/>
              </a:ext>
            </a:extLst>
          </xdr:cNvPr>
          <xdr:cNvSpPr/>
        </xdr:nvSpPr>
        <xdr:spPr>
          <a:xfrm>
            <a:off x="3971925" y="675782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18" name="Isosceles Triangle 1417">
            <a:extLst>
              <a:ext uri="{FF2B5EF4-FFF2-40B4-BE49-F238E27FC236}">
                <a16:creationId xmlns:a16="http://schemas.microsoft.com/office/drawing/2014/main" id="{933CF913-0BAF-AE98-C05E-9D815D2234A6}"/>
              </a:ext>
            </a:extLst>
          </xdr:cNvPr>
          <xdr:cNvSpPr/>
        </xdr:nvSpPr>
        <xdr:spPr>
          <a:xfrm>
            <a:off x="5915025" y="675782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288</xdr:row>
      <xdr:rowOff>9523</xdr:rowOff>
    </xdr:from>
    <xdr:to>
      <xdr:col>72</xdr:col>
      <xdr:colOff>19050</xdr:colOff>
      <xdr:row>331</xdr:row>
      <xdr:rowOff>80963</xdr:rowOff>
    </xdr:to>
    <xdr:grpSp>
      <xdr:nvGrpSpPr>
        <xdr:cNvPr id="1444" name="Group 1443">
          <a:extLst>
            <a:ext uri="{FF2B5EF4-FFF2-40B4-BE49-F238E27FC236}">
              <a16:creationId xmlns:a16="http://schemas.microsoft.com/office/drawing/2014/main" id="{9446F95F-0BEA-4549-BAF8-A8FA4BAC4412}"/>
            </a:ext>
          </a:extLst>
        </xdr:cNvPr>
        <xdr:cNvGrpSpPr/>
      </xdr:nvGrpSpPr>
      <xdr:grpSpPr>
        <a:xfrm>
          <a:off x="411700" y="43719748"/>
          <a:ext cx="11265950" cy="6215065"/>
          <a:chOff x="411700" y="1200148"/>
          <a:chExt cx="11265950" cy="6215065"/>
        </a:xfrm>
      </xdr:grpSpPr>
      <xdr:grpSp>
        <xdr:nvGrpSpPr>
          <xdr:cNvPr id="1445" name="Group 1444">
            <a:extLst>
              <a:ext uri="{FF2B5EF4-FFF2-40B4-BE49-F238E27FC236}">
                <a16:creationId xmlns:a16="http://schemas.microsoft.com/office/drawing/2014/main" id="{45BCC9EB-5C4F-4148-404A-DCC4CE4C2623}"/>
              </a:ext>
            </a:extLst>
          </xdr:cNvPr>
          <xdr:cNvGrpSpPr/>
        </xdr:nvGrpSpPr>
        <xdr:grpSpPr>
          <a:xfrm>
            <a:off x="411700" y="1315028"/>
            <a:ext cx="1440860" cy="5358430"/>
            <a:chOff x="2678650" y="4696403"/>
            <a:chExt cx="1440860" cy="5358430"/>
          </a:xfrm>
        </xdr:grpSpPr>
        <xdr:sp macro="" textlink="">
          <xdr:nvSpPr>
            <xdr:cNvPr id="1547" name="Isosceles Triangle 1546">
              <a:extLst>
                <a:ext uri="{FF2B5EF4-FFF2-40B4-BE49-F238E27FC236}">
                  <a16:creationId xmlns:a16="http://schemas.microsoft.com/office/drawing/2014/main" id="{2BF296CC-0194-A475-CB15-BC939B1DBBEF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548" name="Straight Connector 1547">
              <a:extLst>
                <a:ext uri="{FF2B5EF4-FFF2-40B4-BE49-F238E27FC236}">
                  <a16:creationId xmlns:a16="http://schemas.microsoft.com/office/drawing/2014/main" id="{4CE5CB4F-B1C0-39DB-7191-2B0A6A23795B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549" name="Straight Connector 1548">
              <a:extLst>
                <a:ext uri="{FF2B5EF4-FFF2-40B4-BE49-F238E27FC236}">
                  <a16:creationId xmlns:a16="http://schemas.microsoft.com/office/drawing/2014/main" id="{FEEC374E-3928-D7D9-3F7F-A6606B5B382E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550" name="Straight Connector 1549">
              <a:extLst>
                <a:ext uri="{FF2B5EF4-FFF2-40B4-BE49-F238E27FC236}">
                  <a16:creationId xmlns:a16="http://schemas.microsoft.com/office/drawing/2014/main" id="{6334F076-D49C-7A4E-A7D7-61B6BF300A1F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551" name="Straight Connector 1550">
              <a:extLst>
                <a:ext uri="{FF2B5EF4-FFF2-40B4-BE49-F238E27FC236}">
                  <a16:creationId xmlns:a16="http://schemas.microsoft.com/office/drawing/2014/main" id="{C479B5CC-72B0-A023-D47B-35AD71B45E89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552" name="Straight Connector 1551">
              <a:extLst>
                <a:ext uri="{FF2B5EF4-FFF2-40B4-BE49-F238E27FC236}">
                  <a16:creationId xmlns:a16="http://schemas.microsoft.com/office/drawing/2014/main" id="{42E93D98-0164-D23B-87C1-224C787663CE}"/>
                </a:ext>
              </a:extLst>
            </xdr:cNvPr>
            <xdr:cNvCxnSpPr>
              <a:endCxn id="1547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553" name="Straight Connector 1552">
              <a:extLst>
                <a:ext uri="{FF2B5EF4-FFF2-40B4-BE49-F238E27FC236}">
                  <a16:creationId xmlns:a16="http://schemas.microsoft.com/office/drawing/2014/main" id="{65950101-1EA4-9F60-2BEE-CE955B931547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554" name="Straight Connector 1553">
              <a:extLst>
                <a:ext uri="{FF2B5EF4-FFF2-40B4-BE49-F238E27FC236}">
                  <a16:creationId xmlns:a16="http://schemas.microsoft.com/office/drawing/2014/main" id="{B9BC3D93-DF01-1697-DE81-712F620652B0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555" name="Straight Connector 1554">
              <a:extLst>
                <a:ext uri="{FF2B5EF4-FFF2-40B4-BE49-F238E27FC236}">
                  <a16:creationId xmlns:a16="http://schemas.microsoft.com/office/drawing/2014/main" id="{E00A7C66-1844-049F-0F77-53B3F8AF526E}"/>
                </a:ext>
              </a:extLst>
            </xdr:cNvPr>
            <xdr:cNvCxnSpPr>
              <a:endCxn id="1547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556" name="Straight Connector 1555">
              <a:extLst>
                <a:ext uri="{FF2B5EF4-FFF2-40B4-BE49-F238E27FC236}">
                  <a16:creationId xmlns:a16="http://schemas.microsoft.com/office/drawing/2014/main" id="{90368309-8D70-4DE6-2561-563F62632B55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557" name="Freeform: Shape 1556">
              <a:extLst>
                <a:ext uri="{FF2B5EF4-FFF2-40B4-BE49-F238E27FC236}">
                  <a16:creationId xmlns:a16="http://schemas.microsoft.com/office/drawing/2014/main" id="{37D1BB23-C1F3-1878-EEAB-4B0A2257462F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58" name="Freeform: Shape 1557">
              <a:extLst>
                <a:ext uri="{FF2B5EF4-FFF2-40B4-BE49-F238E27FC236}">
                  <a16:creationId xmlns:a16="http://schemas.microsoft.com/office/drawing/2014/main" id="{AE090DA7-80FD-C0DA-0CC3-6D8F25A3D8FF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59" name="Freeform: Shape 1558">
              <a:extLst>
                <a:ext uri="{FF2B5EF4-FFF2-40B4-BE49-F238E27FC236}">
                  <a16:creationId xmlns:a16="http://schemas.microsoft.com/office/drawing/2014/main" id="{CD8B979D-BABC-7192-09D3-D1711C94DE74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60" name="Freeform: Shape 1559">
              <a:extLst>
                <a:ext uri="{FF2B5EF4-FFF2-40B4-BE49-F238E27FC236}">
                  <a16:creationId xmlns:a16="http://schemas.microsoft.com/office/drawing/2014/main" id="{2617D3AD-495A-5569-82BF-6FA0D7E2C1D8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61" name="Freeform: Shape 1560">
              <a:extLst>
                <a:ext uri="{FF2B5EF4-FFF2-40B4-BE49-F238E27FC236}">
                  <a16:creationId xmlns:a16="http://schemas.microsoft.com/office/drawing/2014/main" id="{07B787C1-732D-3502-A7A4-36172744CC46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62" name="Freeform: Shape 1561">
              <a:extLst>
                <a:ext uri="{FF2B5EF4-FFF2-40B4-BE49-F238E27FC236}">
                  <a16:creationId xmlns:a16="http://schemas.microsoft.com/office/drawing/2014/main" id="{61F88CBF-01C7-687E-E954-53E4BE924A50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63" name="Freeform: Shape 1562">
              <a:extLst>
                <a:ext uri="{FF2B5EF4-FFF2-40B4-BE49-F238E27FC236}">
                  <a16:creationId xmlns:a16="http://schemas.microsoft.com/office/drawing/2014/main" id="{6DD6B42F-2FE7-BE70-6531-6C3CF2F622D6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564" name="Freeform: Shape 1563">
              <a:extLst>
                <a:ext uri="{FF2B5EF4-FFF2-40B4-BE49-F238E27FC236}">
                  <a16:creationId xmlns:a16="http://schemas.microsoft.com/office/drawing/2014/main" id="{1725F19C-397E-1F72-61B5-FF5FF58185BD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1446" name="Rectangle 1445">
            <a:extLst>
              <a:ext uri="{FF2B5EF4-FFF2-40B4-BE49-F238E27FC236}">
                <a16:creationId xmlns:a16="http://schemas.microsoft.com/office/drawing/2014/main" id="{14D545D9-D4A8-31A4-5D43-B439708AFE15}"/>
              </a:ext>
            </a:extLst>
          </xdr:cNvPr>
          <xdr:cNvSpPr/>
        </xdr:nvSpPr>
        <xdr:spPr>
          <a:xfrm rot="16200000">
            <a:off x="3963467" y="-779986"/>
            <a:ext cx="5553078" cy="951334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47" name="Rectangle 1446">
            <a:extLst>
              <a:ext uri="{FF2B5EF4-FFF2-40B4-BE49-F238E27FC236}">
                <a16:creationId xmlns:a16="http://schemas.microsoft.com/office/drawing/2014/main" id="{3C7E49C2-E005-10AA-9BFE-62E5123128F7}"/>
              </a:ext>
            </a:extLst>
          </xdr:cNvPr>
          <xdr:cNvSpPr/>
        </xdr:nvSpPr>
        <xdr:spPr>
          <a:xfrm rot="16200000">
            <a:off x="4212510" y="-473792"/>
            <a:ext cx="5000625" cy="8900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448" name="Straight Connector 1447">
            <a:extLst>
              <a:ext uri="{FF2B5EF4-FFF2-40B4-BE49-F238E27FC236}">
                <a16:creationId xmlns:a16="http://schemas.microsoft.com/office/drawing/2014/main" id="{9C1F9518-1722-8801-05AE-009010E976BA}"/>
              </a:ext>
            </a:extLst>
          </xdr:cNvPr>
          <xdr:cNvCxnSpPr/>
        </xdr:nvCxnSpPr>
        <xdr:spPr>
          <a:xfrm flipV="1">
            <a:off x="2262344" y="5619264"/>
            <a:ext cx="88914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49" name="Straight Connector 1448">
            <a:extLst>
              <a:ext uri="{FF2B5EF4-FFF2-40B4-BE49-F238E27FC236}">
                <a16:creationId xmlns:a16="http://schemas.microsoft.com/office/drawing/2014/main" id="{882F55C6-D4B5-2697-10E7-A13DDB10656E}"/>
              </a:ext>
            </a:extLst>
          </xdr:cNvPr>
          <xdr:cNvCxnSpPr/>
        </xdr:nvCxnSpPr>
        <xdr:spPr>
          <a:xfrm>
            <a:off x="2262344" y="4758536"/>
            <a:ext cx="89009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0" name="Straight Connector 1449">
            <a:extLst>
              <a:ext uri="{FF2B5EF4-FFF2-40B4-BE49-F238E27FC236}">
                <a16:creationId xmlns:a16="http://schemas.microsoft.com/office/drawing/2014/main" id="{AD712130-7ABE-E217-2115-BB1E11A1FC51}"/>
              </a:ext>
            </a:extLst>
          </xdr:cNvPr>
          <xdr:cNvCxnSpPr/>
        </xdr:nvCxnSpPr>
        <xdr:spPr>
          <a:xfrm flipV="1">
            <a:off x="2266843" y="4032644"/>
            <a:ext cx="88964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1" name="Straight Connector 1450">
            <a:extLst>
              <a:ext uri="{FF2B5EF4-FFF2-40B4-BE49-F238E27FC236}">
                <a16:creationId xmlns:a16="http://schemas.microsoft.com/office/drawing/2014/main" id="{D297C0C7-1B84-47D5-3732-5EAC8F4B503A}"/>
              </a:ext>
            </a:extLst>
          </xdr:cNvPr>
          <xdr:cNvCxnSpPr/>
        </xdr:nvCxnSpPr>
        <xdr:spPr>
          <a:xfrm>
            <a:off x="2266844" y="3188883"/>
            <a:ext cx="8896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2" name="Straight Connector 1451">
            <a:extLst>
              <a:ext uri="{FF2B5EF4-FFF2-40B4-BE49-F238E27FC236}">
                <a16:creationId xmlns:a16="http://schemas.microsoft.com/office/drawing/2014/main" id="{4AC910F0-420D-D7B3-35FC-339EEEA79DF3}"/>
              </a:ext>
            </a:extLst>
          </xdr:cNvPr>
          <xdr:cNvCxnSpPr/>
        </xdr:nvCxnSpPr>
        <xdr:spPr>
          <a:xfrm flipV="1">
            <a:off x="2262343" y="2337679"/>
            <a:ext cx="889143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3" name="Straight Connector 1452">
            <a:extLst>
              <a:ext uri="{FF2B5EF4-FFF2-40B4-BE49-F238E27FC236}">
                <a16:creationId xmlns:a16="http://schemas.microsoft.com/office/drawing/2014/main" id="{EED597DF-02FF-3EFF-AB30-B9BE08342426}"/>
              </a:ext>
            </a:extLst>
          </xdr:cNvPr>
          <xdr:cNvCxnSpPr/>
        </xdr:nvCxnSpPr>
        <xdr:spPr>
          <a:xfrm flipV="1">
            <a:off x="3728234" y="14763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4" name="Straight Connector 1453">
            <a:extLst>
              <a:ext uri="{FF2B5EF4-FFF2-40B4-BE49-F238E27FC236}">
                <a16:creationId xmlns:a16="http://schemas.microsoft.com/office/drawing/2014/main" id="{16F763FC-FF11-A239-8688-EAC516D1AEFD}"/>
              </a:ext>
            </a:extLst>
          </xdr:cNvPr>
          <xdr:cNvCxnSpPr/>
        </xdr:nvCxnSpPr>
        <xdr:spPr>
          <a:xfrm flipV="1">
            <a:off x="517905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5" name="Straight Connector 1454">
            <a:extLst>
              <a:ext uri="{FF2B5EF4-FFF2-40B4-BE49-F238E27FC236}">
                <a16:creationId xmlns:a16="http://schemas.microsoft.com/office/drawing/2014/main" id="{BA141BDC-49FF-F2A7-61F0-8A432663E5E2}"/>
              </a:ext>
            </a:extLst>
          </xdr:cNvPr>
          <xdr:cNvCxnSpPr/>
        </xdr:nvCxnSpPr>
        <xdr:spPr>
          <a:xfrm flipV="1">
            <a:off x="2262188" y="5619750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6" name="Straight Connector 1455">
            <a:extLst>
              <a:ext uri="{FF2B5EF4-FFF2-40B4-BE49-F238E27FC236}">
                <a16:creationId xmlns:a16="http://schemas.microsoft.com/office/drawing/2014/main" id="{CDB6CAB9-A9C8-EC02-EB6A-A3D29BC6C11A}"/>
              </a:ext>
            </a:extLst>
          </xdr:cNvPr>
          <xdr:cNvCxnSpPr/>
        </xdr:nvCxnSpPr>
        <xdr:spPr>
          <a:xfrm>
            <a:off x="2262188" y="5619751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7" name="Straight Connector 1456">
            <a:extLst>
              <a:ext uri="{FF2B5EF4-FFF2-40B4-BE49-F238E27FC236}">
                <a16:creationId xmlns:a16="http://schemas.microsoft.com/office/drawing/2014/main" id="{522FB13B-620F-4126-6B0B-660D4AAE9406}"/>
              </a:ext>
            </a:extLst>
          </xdr:cNvPr>
          <xdr:cNvCxnSpPr/>
        </xdr:nvCxnSpPr>
        <xdr:spPr>
          <a:xfrm flipV="1">
            <a:off x="2266950" y="4762500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8" name="Straight Connector 1457">
            <a:extLst>
              <a:ext uri="{FF2B5EF4-FFF2-40B4-BE49-F238E27FC236}">
                <a16:creationId xmlns:a16="http://schemas.microsoft.com/office/drawing/2014/main" id="{D504A330-92AB-044A-5538-84D2106A2D03}"/>
              </a:ext>
            </a:extLst>
          </xdr:cNvPr>
          <xdr:cNvCxnSpPr/>
        </xdr:nvCxnSpPr>
        <xdr:spPr>
          <a:xfrm>
            <a:off x="2266951" y="4762500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59" name="Straight Connector 1458">
            <a:extLst>
              <a:ext uri="{FF2B5EF4-FFF2-40B4-BE49-F238E27FC236}">
                <a16:creationId xmlns:a16="http://schemas.microsoft.com/office/drawing/2014/main" id="{FAFDE9A2-AB03-5C49-EDB0-F6E89C14456E}"/>
              </a:ext>
            </a:extLst>
          </xdr:cNvPr>
          <xdr:cNvCxnSpPr/>
        </xdr:nvCxnSpPr>
        <xdr:spPr>
          <a:xfrm flipV="1">
            <a:off x="2262191" y="4038600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0" name="Straight Connector 1459">
            <a:extLst>
              <a:ext uri="{FF2B5EF4-FFF2-40B4-BE49-F238E27FC236}">
                <a16:creationId xmlns:a16="http://schemas.microsoft.com/office/drawing/2014/main" id="{3C2BE6FB-8ABF-CB23-695B-012006584801}"/>
              </a:ext>
            </a:extLst>
          </xdr:cNvPr>
          <xdr:cNvCxnSpPr/>
        </xdr:nvCxnSpPr>
        <xdr:spPr>
          <a:xfrm>
            <a:off x="2262191" y="4033840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1" name="Straight Connector 1460">
            <a:extLst>
              <a:ext uri="{FF2B5EF4-FFF2-40B4-BE49-F238E27FC236}">
                <a16:creationId xmlns:a16="http://schemas.microsoft.com/office/drawing/2014/main" id="{66FDE415-0928-91C2-D696-64EE5702D312}"/>
              </a:ext>
            </a:extLst>
          </xdr:cNvPr>
          <xdr:cNvCxnSpPr/>
        </xdr:nvCxnSpPr>
        <xdr:spPr>
          <a:xfrm flipV="1">
            <a:off x="2266950" y="3186113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2" name="Straight Connector 1461">
            <a:extLst>
              <a:ext uri="{FF2B5EF4-FFF2-40B4-BE49-F238E27FC236}">
                <a16:creationId xmlns:a16="http://schemas.microsoft.com/office/drawing/2014/main" id="{3130EEDA-5C21-9F9D-4614-A5E3585D0BE1}"/>
              </a:ext>
            </a:extLst>
          </xdr:cNvPr>
          <xdr:cNvCxnSpPr/>
        </xdr:nvCxnSpPr>
        <xdr:spPr>
          <a:xfrm>
            <a:off x="2266954" y="3195641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3" name="Straight Connector 1462">
            <a:extLst>
              <a:ext uri="{FF2B5EF4-FFF2-40B4-BE49-F238E27FC236}">
                <a16:creationId xmlns:a16="http://schemas.microsoft.com/office/drawing/2014/main" id="{0C85BBE5-47C1-C2DF-237F-1F5E8D26DC63}"/>
              </a:ext>
            </a:extLst>
          </xdr:cNvPr>
          <xdr:cNvCxnSpPr/>
        </xdr:nvCxnSpPr>
        <xdr:spPr>
          <a:xfrm flipV="1">
            <a:off x="2271712" y="2338388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4" name="Straight Connector 1463">
            <a:extLst>
              <a:ext uri="{FF2B5EF4-FFF2-40B4-BE49-F238E27FC236}">
                <a16:creationId xmlns:a16="http://schemas.microsoft.com/office/drawing/2014/main" id="{CC68E192-BA6D-52A4-0E37-DF02306CF06D}"/>
              </a:ext>
            </a:extLst>
          </xdr:cNvPr>
          <xdr:cNvCxnSpPr/>
        </xdr:nvCxnSpPr>
        <xdr:spPr>
          <a:xfrm>
            <a:off x="2257428" y="2338391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5" name="Straight Connector 1464">
            <a:extLst>
              <a:ext uri="{FF2B5EF4-FFF2-40B4-BE49-F238E27FC236}">
                <a16:creationId xmlns:a16="http://schemas.microsoft.com/office/drawing/2014/main" id="{E1F204F7-E75E-3305-B951-8D35569D4113}"/>
              </a:ext>
            </a:extLst>
          </xdr:cNvPr>
          <xdr:cNvCxnSpPr/>
        </xdr:nvCxnSpPr>
        <xdr:spPr>
          <a:xfrm flipV="1">
            <a:off x="2262188" y="1476375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6" name="Straight Connector 1465">
            <a:extLst>
              <a:ext uri="{FF2B5EF4-FFF2-40B4-BE49-F238E27FC236}">
                <a16:creationId xmlns:a16="http://schemas.microsoft.com/office/drawing/2014/main" id="{3B7414FE-7F77-C82C-C7E2-E9C18EA4B4B1}"/>
              </a:ext>
            </a:extLst>
          </xdr:cNvPr>
          <xdr:cNvCxnSpPr/>
        </xdr:nvCxnSpPr>
        <xdr:spPr>
          <a:xfrm>
            <a:off x="2262181" y="1476375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7" name="Straight Connector 1466">
            <a:extLst>
              <a:ext uri="{FF2B5EF4-FFF2-40B4-BE49-F238E27FC236}">
                <a16:creationId xmlns:a16="http://schemas.microsoft.com/office/drawing/2014/main" id="{955C801F-7FDA-C240-3C58-875C2657D9AA}"/>
              </a:ext>
            </a:extLst>
          </xdr:cNvPr>
          <xdr:cNvCxnSpPr/>
        </xdr:nvCxnSpPr>
        <xdr:spPr>
          <a:xfrm flipV="1">
            <a:off x="2262343" y="3943357"/>
            <a:ext cx="89009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68" name="Straight Connector 1467">
            <a:extLst>
              <a:ext uri="{FF2B5EF4-FFF2-40B4-BE49-F238E27FC236}">
                <a16:creationId xmlns:a16="http://schemas.microsoft.com/office/drawing/2014/main" id="{38AF3F7F-786A-9A2A-0798-38A5E536620D}"/>
              </a:ext>
            </a:extLst>
          </xdr:cNvPr>
          <xdr:cNvCxnSpPr/>
        </xdr:nvCxnSpPr>
        <xdr:spPr>
          <a:xfrm>
            <a:off x="2105025" y="68961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9" name="Straight Connector 1468">
            <a:extLst>
              <a:ext uri="{FF2B5EF4-FFF2-40B4-BE49-F238E27FC236}">
                <a16:creationId xmlns:a16="http://schemas.microsoft.com/office/drawing/2014/main" id="{C375A62C-6720-6739-5B39-F23B5437DBFF}"/>
              </a:ext>
            </a:extLst>
          </xdr:cNvPr>
          <xdr:cNvCxnSpPr/>
        </xdr:nvCxnSpPr>
        <xdr:spPr>
          <a:xfrm>
            <a:off x="2019300" y="704850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70" name="Oval 1469">
            <a:extLst>
              <a:ext uri="{FF2B5EF4-FFF2-40B4-BE49-F238E27FC236}">
                <a16:creationId xmlns:a16="http://schemas.microsoft.com/office/drawing/2014/main" id="{942752EF-88A3-F9AD-6262-43A62CA08869}"/>
              </a:ext>
            </a:extLst>
          </xdr:cNvPr>
          <xdr:cNvSpPr/>
        </xdr:nvSpPr>
        <xdr:spPr>
          <a:xfrm>
            <a:off x="392906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1" name="Oval 1470">
            <a:extLst>
              <a:ext uri="{FF2B5EF4-FFF2-40B4-BE49-F238E27FC236}">
                <a16:creationId xmlns:a16="http://schemas.microsoft.com/office/drawing/2014/main" id="{2A02B0C4-CAC1-33D6-2C69-DCD2FECD7FA8}"/>
              </a:ext>
            </a:extLst>
          </xdr:cNvPr>
          <xdr:cNvSpPr/>
        </xdr:nvSpPr>
        <xdr:spPr>
          <a:xfrm>
            <a:off x="394334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2" name="Oval 1471">
            <a:extLst>
              <a:ext uri="{FF2B5EF4-FFF2-40B4-BE49-F238E27FC236}">
                <a16:creationId xmlns:a16="http://schemas.microsoft.com/office/drawing/2014/main" id="{89D3C9B2-C486-3041-EC28-F13049C96601}"/>
              </a:ext>
            </a:extLst>
          </xdr:cNvPr>
          <xdr:cNvSpPr/>
        </xdr:nvSpPr>
        <xdr:spPr>
          <a:xfrm>
            <a:off x="393382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3" name="Oval 1472">
            <a:extLst>
              <a:ext uri="{FF2B5EF4-FFF2-40B4-BE49-F238E27FC236}">
                <a16:creationId xmlns:a16="http://schemas.microsoft.com/office/drawing/2014/main" id="{DDF38C97-7FFA-57E5-86E9-6F64C0A488DF}"/>
              </a:ext>
            </a:extLst>
          </xdr:cNvPr>
          <xdr:cNvSpPr/>
        </xdr:nvSpPr>
        <xdr:spPr>
          <a:xfrm>
            <a:off x="393382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4" name="Oval 1473">
            <a:extLst>
              <a:ext uri="{FF2B5EF4-FFF2-40B4-BE49-F238E27FC236}">
                <a16:creationId xmlns:a16="http://schemas.microsoft.com/office/drawing/2014/main" id="{EBC318C1-4F0C-4D43-383A-7C26843E8D78}"/>
              </a:ext>
            </a:extLst>
          </xdr:cNvPr>
          <xdr:cNvSpPr/>
        </xdr:nvSpPr>
        <xdr:spPr>
          <a:xfrm>
            <a:off x="393382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5" name="Oval 1474">
            <a:extLst>
              <a:ext uri="{FF2B5EF4-FFF2-40B4-BE49-F238E27FC236}">
                <a16:creationId xmlns:a16="http://schemas.microsoft.com/office/drawing/2014/main" id="{209E2B3A-E76C-8D4E-365F-2CFA0B760E8D}"/>
              </a:ext>
            </a:extLst>
          </xdr:cNvPr>
          <xdr:cNvSpPr/>
        </xdr:nvSpPr>
        <xdr:spPr>
          <a:xfrm>
            <a:off x="393858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6" name="Oval 1475">
            <a:extLst>
              <a:ext uri="{FF2B5EF4-FFF2-40B4-BE49-F238E27FC236}">
                <a16:creationId xmlns:a16="http://schemas.microsoft.com/office/drawing/2014/main" id="{7BCDBFED-1F0A-934B-104B-428D8E1EA605}"/>
              </a:ext>
            </a:extLst>
          </xdr:cNvPr>
          <xdr:cNvSpPr/>
        </xdr:nvSpPr>
        <xdr:spPr>
          <a:xfrm>
            <a:off x="4910127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7" name="Oval 1476">
            <a:extLst>
              <a:ext uri="{FF2B5EF4-FFF2-40B4-BE49-F238E27FC236}">
                <a16:creationId xmlns:a16="http://schemas.microsoft.com/office/drawing/2014/main" id="{E8A0FDA0-1EAC-F3A9-EBDF-985D01F44151}"/>
              </a:ext>
            </a:extLst>
          </xdr:cNvPr>
          <xdr:cNvSpPr/>
        </xdr:nvSpPr>
        <xdr:spPr>
          <a:xfrm>
            <a:off x="4924414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8" name="Oval 1477">
            <a:extLst>
              <a:ext uri="{FF2B5EF4-FFF2-40B4-BE49-F238E27FC236}">
                <a16:creationId xmlns:a16="http://schemas.microsoft.com/office/drawing/2014/main" id="{BAB7503C-F692-98DF-BD01-60FAFFAC3B2D}"/>
              </a:ext>
            </a:extLst>
          </xdr:cNvPr>
          <xdr:cNvSpPr/>
        </xdr:nvSpPr>
        <xdr:spPr>
          <a:xfrm>
            <a:off x="4914890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79" name="Oval 1478">
            <a:extLst>
              <a:ext uri="{FF2B5EF4-FFF2-40B4-BE49-F238E27FC236}">
                <a16:creationId xmlns:a16="http://schemas.microsoft.com/office/drawing/2014/main" id="{2603CF50-A350-0F79-7D4E-C61D209B7FE8}"/>
              </a:ext>
            </a:extLst>
          </xdr:cNvPr>
          <xdr:cNvSpPr/>
        </xdr:nvSpPr>
        <xdr:spPr>
          <a:xfrm>
            <a:off x="4914890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0" name="Oval 1479">
            <a:extLst>
              <a:ext uri="{FF2B5EF4-FFF2-40B4-BE49-F238E27FC236}">
                <a16:creationId xmlns:a16="http://schemas.microsoft.com/office/drawing/2014/main" id="{FD81887B-F34C-D663-23F8-BFC686FCFA0A}"/>
              </a:ext>
            </a:extLst>
          </xdr:cNvPr>
          <xdr:cNvSpPr/>
        </xdr:nvSpPr>
        <xdr:spPr>
          <a:xfrm>
            <a:off x="4914890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1" name="Oval 1480">
            <a:extLst>
              <a:ext uri="{FF2B5EF4-FFF2-40B4-BE49-F238E27FC236}">
                <a16:creationId xmlns:a16="http://schemas.microsoft.com/office/drawing/2014/main" id="{7A9A06B9-BD89-42F4-937F-D5EF035137FC}"/>
              </a:ext>
            </a:extLst>
          </xdr:cNvPr>
          <xdr:cNvSpPr/>
        </xdr:nvSpPr>
        <xdr:spPr>
          <a:xfrm>
            <a:off x="4919652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82" name="Straight Connector 1481">
            <a:extLst>
              <a:ext uri="{FF2B5EF4-FFF2-40B4-BE49-F238E27FC236}">
                <a16:creationId xmlns:a16="http://schemas.microsoft.com/office/drawing/2014/main" id="{115D55A6-104D-2BCA-065C-7DD3C7A5F2A6}"/>
              </a:ext>
            </a:extLst>
          </xdr:cNvPr>
          <xdr:cNvCxnSpPr/>
        </xdr:nvCxnSpPr>
        <xdr:spPr>
          <a:xfrm flipV="1">
            <a:off x="6642884" y="14763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83" name="Straight Connector 1482">
            <a:extLst>
              <a:ext uri="{FF2B5EF4-FFF2-40B4-BE49-F238E27FC236}">
                <a16:creationId xmlns:a16="http://schemas.microsoft.com/office/drawing/2014/main" id="{6E3967F4-9A16-DBE7-9E06-61FF439AB271}"/>
              </a:ext>
            </a:extLst>
          </xdr:cNvPr>
          <xdr:cNvCxnSpPr/>
        </xdr:nvCxnSpPr>
        <xdr:spPr>
          <a:xfrm flipV="1">
            <a:off x="80937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484" name="Oval 1483">
            <a:extLst>
              <a:ext uri="{FF2B5EF4-FFF2-40B4-BE49-F238E27FC236}">
                <a16:creationId xmlns:a16="http://schemas.microsoft.com/office/drawing/2014/main" id="{D52E0705-0767-1914-BD50-2885527D7B3F}"/>
              </a:ext>
            </a:extLst>
          </xdr:cNvPr>
          <xdr:cNvSpPr/>
        </xdr:nvSpPr>
        <xdr:spPr>
          <a:xfrm>
            <a:off x="6853237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5" name="Oval 1484">
            <a:extLst>
              <a:ext uri="{FF2B5EF4-FFF2-40B4-BE49-F238E27FC236}">
                <a16:creationId xmlns:a16="http://schemas.microsoft.com/office/drawing/2014/main" id="{C9404038-6CAF-ED0A-862D-769813CED51C}"/>
              </a:ext>
            </a:extLst>
          </xdr:cNvPr>
          <xdr:cNvSpPr/>
        </xdr:nvSpPr>
        <xdr:spPr>
          <a:xfrm>
            <a:off x="6867524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6" name="Oval 1485">
            <a:extLst>
              <a:ext uri="{FF2B5EF4-FFF2-40B4-BE49-F238E27FC236}">
                <a16:creationId xmlns:a16="http://schemas.microsoft.com/office/drawing/2014/main" id="{21E51928-E35C-BC5D-5E5B-D44A2767AC09}"/>
              </a:ext>
            </a:extLst>
          </xdr:cNvPr>
          <xdr:cNvSpPr/>
        </xdr:nvSpPr>
        <xdr:spPr>
          <a:xfrm>
            <a:off x="6858000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7" name="Oval 1486">
            <a:extLst>
              <a:ext uri="{FF2B5EF4-FFF2-40B4-BE49-F238E27FC236}">
                <a16:creationId xmlns:a16="http://schemas.microsoft.com/office/drawing/2014/main" id="{8927E813-033C-5265-AA9B-169D726E1C51}"/>
              </a:ext>
            </a:extLst>
          </xdr:cNvPr>
          <xdr:cNvSpPr/>
        </xdr:nvSpPr>
        <xdr:spPr>
          <a:xfrm>
            <a:off x="6858000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8" name="Oval 1487">
            <a:extLst>
              <a:ext uri="{FF2B5EF4-FFF2-40B4-BE49-F238E27FC236}">
                <a16:creationId xmlns:a16="http://schemas.microsoft.com/office/drawing/2014/main" id="{E48782A3-E627-9E05-CA75-6F3AAB356A34}"/>
              </a:ext>
            </a:extLst>
          </xdr:cNvPr>
          <xdr:cNvSpPr/>
        </xdr:nvSpPr>
        <xdr:spPr>
          <a:xfrm>
            <a:off x="6858000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9" name="Oval 1488">
            <a:extLst>
              <a:ext uri="{FF2B5EF4-FFF2-40B4-BE49-F238E27FC236}">
                <a16:creationId xmlns:a16="http://schemas.microsoft.com/office/drawing/2014/main" id="{EB4149D9-D3D8-1BB0-20FF-41255ED8D2BA}"/>
              </a:ext>
            </a:extLst>
          </xdr:cNvPr>
          <xdr:cNvSpPr/>
        </xdr:nvSpPr>
        <xdr:spPr>
          <a:xfrm>
            <a:off x="6862762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90" name="Oval 1489">
            <a:extLst>
              <a:ext uri="{FF2B5EF4-FFF2-40B4-BE49-F238E27FC236}">
                <a16:creationId xmlns:a16="http://schemas.microsoft.com/office/drawing/2014/main" id="{6CE04501-F29D-DD4D-B7EB-1C3A811B5990}"/>
              </a:ext>
            </a:extLst>
          </xdr:cNvPr>
          <xdr:cNvSpPr/>
        </xdr:nvSpPr>
        <xdr:spPr>
          <a:xfrm>
            <a:off x="781526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91" name="Oval 1490">
            <a:extLst>
              <a:ext uri="{FF2B5EF4-FFF2-40B4-BE49-F238E27FC236}">
                <a16:creationId xmlns:a16="http://schemas.microsoft.com/office/drawing/2014/main" id="{EAAF61E1-706F-1CB2-11DD-C8942E7CF642}"/>
              </a:ext>
            </a:extLst>
          </xdr:cNvPr>
          <xdr:cNvSpPr/>
        </xdr:nvSpPr>
        <xdr:spPr>
          <a:xfrm>
            <a:off x="782954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92" name="Oval 1491">
            <a:extLst>
              <a:ext uri="{FF2B5EF4-FFF2-40B4-BE49-F238E27FC236}">
                <a16:creationId xmlns:a16="http://schemas.microsoft.com/office/drawing/2014/main" id="{00B6C703-8C95-7FF2-F606-D69F882DFED7}"/>
              </a:ext>
            </a:extLst>
          </xdr:cNvPr>
          <xdr:cNvSpPr/>
        </xdr:nvSpPr>
        <xdr:spPr>
          <a:xfrm>
            <a:off x="782002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93" name="Oval 1492">
            <a:extLst>
              <a:ext uri="{FF2B5EF4-FFF2-40B4-BE49-F238E27FC236}">
                <a16:creationId xmlns:a16="http://schemas.microsoft.com/office/drawing/2014/main" id="{62EBE85B-A29E-6713-C73A-3A5996CF044D}"/>
              </a:ext>
            </a:extLst>
          </xdr:cNvPr>
          <xdr:cNvSpPr/>
        </xdr:nvSpPr>
        <xdr:spPr>
          <a:xfrm>
            <a:off x="782002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94" name="Oval 1493">
            <a:extLst>
              <a:ext uri="{FF2B5EF4-FFF2-40B4-BE49-F238E27FC236}">
                <a16:creationId xmlns:a16="http://schemas.microsoft.com/office/drawing/2014/main" id="{19B6CB4E-D9B1-BA51-4F58-7C6504D624EE}"/>
              </a:ext>
            </a:extLst>
          </xdr:cNvPr>
          <xdr:cNvSpPr/>
        </xdr:nvSpPr>
        <xdr:spPr>
          <a:xfrm>
            <a:off x="782002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95" name="Oval 1494">
            <a:extLst>
              <a:ext uri="{FF2B5EF4-FFF2-40B4-BE49-F238E27FC236}">
                <a16:creationId xmlns:a16="http://schemas.microsoft.com/office/drawing/2014/main" id="{71854789-DF2B-B69A-CDC3-DBC57F31B988}"/>
              </a:ext>
            </a:extLst>
          </xdr:cNvPr>
          <xdr:cNvSpPr/>
        </xdr:nvSpPr>
        <xdr:spPr>
          <a:xfrm>
            <a:off x="782478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96" name="Straight Connector 1495">
            <a:extLst>
              <a:ext uri="{FF2B5EF4-FFF2-40B4-BE49-F238E27FC236}">
                <a16:creationId xmlns:a16="http://schemas.microsoft.com/office/drawing/2014/main" id="{5EADE29B-052F-B49D-693C-4B075BFF5D78}"/>
              </a:ext>
            </a:extLst>
          </xdr:cNvPr>
          <xdr:cNvCxnSpPr/>
        </xdr:nvCxnSpPr>
        <xdr:spPr>
          <a:xfrm flipH="1">
            <a:off x="206216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7" name="Straight Connector 1496">
            <a:extLst>
              <a:ext uri="{FF2B5EF4-FFF2-40B4-BE49-F238E27FC236}">
                <a16:creationId xmlns:a16="http://schemas.microsoft.com/office/drawing/2014/main" id="{A2E410A0-CD0E-045F-7468-E9039F2EA0B6}"/>
              </a:ext>
            </a:extLst>
          </xdr:cNvPr>
          <xdr:cNvCxnSpPr/>
        </xdr:nvCxnSpPr>
        <xdr:spPr>
          <a:xfrm>
            <a:off x="3724276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8" name="Straight Connector 1497">
            <a:extLst>
              <a:ext uri="{FF2B5EF4-FFF2-40B4-BE49-F238E27FC236}">
                <a16:creationId xmlns:a16="http://schemas.microsoft.com/office/drawing/2014/main" id="{2DD3659A-ED0E-518E-3CCA-98BC0706BA7D}"/>
              </a:ext>
            </a:extLst>
          </xdr:cNvPr>
          <xdr:cNvCxnSpPr/>
        </xdr:nvCxnSpPr>
        <xdr:spPr>
          <a:xfrm flipH="1">
            <a:off x="3681413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9" name="Straight Connector 1498">
            <a:extLst>
              <a:ext uri="{FF2B5EF4-FFF2-40B4-BE49-F238E27FC236}">
                <a16:creationId xmlns:a16="http://schemas.microsoft.com/office/drawing/2014/main" id="{28AB2CD0-7E26-EDA7-2506-53266F23BAAA}"/>
              </a:ext>
            </a:extLst>
          </xdr:cNvPr>
          <xdr:cNvCxnSpPr/>
        </xdr:nvCxnSpPr>
        <xdr:spPr>
          <a:xfrm>
            <a:off x="5181588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0" name="Straight Connector 1499">
            <a:extLst>
              <a:ext uri="{FF2B5EF4-FFF2-40B4-BE49-F238E27FC236}">
                <a16:creationId xmlns:a16="http://schemas.microsoft.com/office/drawing/2014/main" id="{CC194C27-F8C0-0DB3-B56A-796EA04D7A8E}"/>
              </a:ext>
            </a:extLst>
          </xdr:cNvPr>
          <xdr:cNvCxnSpPr/>
        </xdr:nvCxnSpPr>
        <xdr:spPr>
          <a:xfrm flipH="1">
            <a:off x="5138725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1" name="Straight Connector 1500">
            <a:extLst>
              <a:ext uri="{FF2B5EF4-FFF2-40B4-BE49-F238E27FC236}">
                <a16:creationId xmlns:a16="http://schemas.microsoft.com/office/drawing/2014/main" id="{5222CEC6-EAD9-02F9-AFE9-F63EE8636B15}"/>
              </a:ext>
            </a:extLst>
          </xdr:cNvPr>
          <xdr:cNvCxnSpPr/>
        </xdr:nvCxnSpPr>
        <xdr:spPr>
          <a:xfrm>
            <a:off x="6638914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2" name="Straight Connector 1501">
            <a:extLst>
              <a:ext uri="{FF2B5EF4-FFF2-40B4-BE49-F238E27FC236}">
                <a16:creationId xmlns:a16="http://schemas.microsoft.com/office/drawing/2014/main" id="{DDFB2BAD-74D6-CB92-4FC0-9DDCE5A8ABAC}"/>
              </a:ext>
            </a:extLst>
          </xdr:cNvPr>
          <xdr:cNvCxnSpPr/>
        </xdr:nvCxnSpPr>
        <xdr:spPr>
          <a:xfrm flipH="1">
            <a:off x="6596051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3" name="Straight Connector 1502">
            <a:extLst>
              <a:ext uri="{FF2B5EF4-FFF2-40B4-BE49-F238E27FC236}">
                <a16:creationId xmlns:a16="http://schemas.microsoft.com/office/drawing/2014/main" id="{F5D70F7A-E746-884A-B563-61DCC8618A93}"/>
              </a:ext>
            </a:extLst>
          </xdr:cNvPr>
          <xdr:cNvCxnSpPr/>
        </xdr:nvCxnSpPr>
        <xdr:spPr>
          <a:xfrm>
            <a:off x="9553575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4" name="Straight Connector 1503">
            <a:extLst>
              <a:ext uri="{FF2B5EF4-FFF2-40B4-BE49-F238E27FC236}">
                <a16:creationId xmlns:a16="http://schemas.microsoft.com/office/drawing/2014/main" id="{26550FA9-447D-48C2-C98A-EE550FDCC520}"/>
              </a:ext>
            </a:extLst>
          </xdr:cNvPr>
          <xdr:cNvCxnSpPr/>
        </xdr:nvCxnSpPr>
        <xdr:spPr>
          <a:xfrm flipH="1">
            <a:off x="951071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5" name="Straight Connector 1504">
            <a:extLst>
              <a:ext uri="{FF2B5EF4-FFF2-40B4-BE49-F238E27FC236}">
                <a16:creationId xmlns:a16="http://schemas.microsoft.com/office/drawing/2014/main" id="{CD3251BF-3F71-E7F7-461E-6AF4E9371B27}"/>
              </a:ext>
            </a:extLst>
          </xdr:cNvPr>
          <xdr:cNvCxnSpPr/>
        </xdr:nvCxnSpPr>
        <xdr:spPr>
          <a:xfrm>
            <a:off x="11334750" y="68961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6" name="Straight Connector 1505">
            <a:extLst>
              <a:ext uri="{FF2B5EF4-FFF2-40B4-BE49-F238E27FC236}">
                <a16:creationId xmlns:a16="http://schemas.microsoft.com/office/drawing/2014/main" id="{DDE4C4B2-F5E9-97F5-8DBF-720D62C4D8F0}"/>
              </a:ext>
            </a:extLst>
          </xdr:cNvPr>
          <xdr:cNvCxnSpPr/>
        </xdr:nvCxnSpPr>
        <xdr:spPr>
          <a:xfrm flipH="1">
            <a:off x="11291887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7" name="Straight Connector 1506">
            <a:extLst>
              <a:ext uri="{FF2B5EF4-FFF2-40B4-BE49-F238E27FC236}">
                <a16:creationId xmlns:a16="http://schemas.microsoft.com/office/drawing/2014/main" id="{2204DD10-761C-1C93-3C0A-B1AA9638B04C}"/>
              </a:ext>
            </a:extLst>
          </xdr:cNvPr>
          <xdr:cNvCxnSpPr/>
        </xdr:nvCxnSpPr>
        <xdr:spPr>
          <a:xfrm>
            <a:off x="2019300" y="7334249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8" name="Straight Connector 1507">
            <a:extLst>
              <a:ext uri="{FF2B5EF4-FFF2-40B4-BE49-F238E27FC236}">
                <a16:creationId xmlns:a16="http://schemas.microsoft.com/office/drawing/2014/main" id="{160C4A41-6441-9014-F01E-6FA6C859D2F8}"/>
              </a:ext>
            </a:extLst>
          </xdr:cNvPr>
          <xdr:cNvCxnSpPr/>
        </xdr:nvCxnSpPr>
        <xdr:spPr>
          <a:xfrm flipH="1">
            <a:off x="2062162" y="72866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9" name="Straight Connector 1508">
            <a:extLst>
              <a:ext uri="{FF2B5EF4-FFF2-40B4-BE49-F238E27FC236}">
                <a16:creationId xmlns:a16="http://schemas.microsoft.com/office/drawing/2014/main" id="{FC771F84-2C51-F213-9168-3211ECEF26F3}"/>
              </a:ext>
            </a:extLst>
          </xdr:cNvPr>
          <xdr:cNvCxnSpPr/>
        </xdr:nvCxnSpPr>
        <xdr:spPr>
          <a:xfrm flipH="1">
            <a:off x="11287125" y="72913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0" name="Straight Connector 1509">
            <a:extLst>
              <a:ext uri="{FF2B5EF4-FFF2-40B4-BE49-F238E27FC236}">
                <a16:creationId xmlns:a16="http://schemas.microsoft.com/office/drawing/2014/main" id="{2D98D725-8E34-8FE8-8A6A-802152997059}"/>
              </a:ext>
            </a:extLst>
          </xdr:cNvPr>
          <xdr:cNvCxnSpPr/>
        </xdr:nvCxnSpPr>
        <xdr:spPr>
          <a:xfrm>
            <a:off x="485775" y="352425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1" name="Straight Connector 1510">
            <a:extLst>
              <a:ext uri="{FF2B5EF4-FFF2-40B4-BE49-F238E27FC236}">
                <a16:creationId xmlns:a16="http://schemas.microsoft.com/office/drawing/2014/main" id="{24EE70BD-05C5-B3E0-648E-B1D36B18809A}"/>
              </a:ext>
            </a:extLst>
          </xdr:cNvPr>
          <xdr:cNvCxnSpPr/>
        </xdr:nvCxnSpPr>
        <xdr:spPr>
          <a:xfrm>
            <a:off x="485775" y="356235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2" name="Straight Connector 1511">
            <a:extLst>
              <a:ext uri="{FF2B5EF4-FFF2-40B4-BE49-F238E27FC236}">
                <a16:creationId xmlns:a16="http://schemas.microsoft.com/office/drawing/2014/main" id="{95471CF2-90E5-235B-4B54-A24A85D53864}"/>
              </a:ext>
            </a:extLst>
          </xdr:cNvPr>
          <xdr:cNvCxnSpPr/>
        </xdr:nvCxnSpPr>
        <xdr:spPr>
          <a:xfrm>
            <a:off x="485775" y="437197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3" name="Straight Connector 1512">
            <a:extLst>
              <a:ext uri="{FF2B5EF4-FFF2-40B4-BE49-F238E27FC236}">
                <a16:creationId xmlns:a16="http://schemas.microsoft.com/office/drawing/2014/main" id="{D89312A0-3C3E-7989-575A-7103D155D3D9}"/>
              </a:ext>
            </a:extLst>
          </xdr:cNvPr>
          <xdr:cNvCxnSpPr/>
        </xdr:nvCxnSpPr>
        <xdr:spPr>
          <a:xfrm>
            <a:off x="485775" y="441007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4" name="Straight Connector 1513">
            <a:extLst>
              <a:ext uri="{FF2B5EF4-FFF2-40B4-BE49-F238E27FC236}">
                <a16:creationId xmlns:a16="http://schemas.microsoft.com/office/drawing/2014/main" id="{8DF8102D-B3CC-BDAB-BD5D-EED56172C65F}"/>
              </a:ext>
            </a:extLst>
          </xdr:cNvPr>
          <xdr:cNvCxnSpPr/>
        </xdr:nvCxnSpPr>
        <xdr:spPr>
          <a:xfrm flipV="1">
            <a:off x="9551026" y="14668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15" name="Straight Connector 1514">
            <a:extLst>
              <a:ext uri="{FF2B5EF4-FFF2-40B4-BE49-F238E27FC236}">
                <a16:creationId xmlns:a16="http://schemas.microsoft.com/office/drawing/2014/main" id="{51687854-7761-A72C-7294-854B6EEA8342}"/>
              </a:ext>
            </a:extLst>
          </xdr:cNvPr>
          <xdr:cNvCxnSpPr/>
        </xdr:nvCxnSpPr>
        <xdr:spPr>
          <a:xfrm flipV="1">
            <a:off x="5176835" y="5619750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16" name="Straight Connector 1515">
            <a:extLst>
              <a:ext uri="{FF2B5EF4-FFF2-40B4-BE49-F238E27FC236}">
                <a16:creationId xmlns:a16="http://schemas.microsoft.com/office/drawing/2014/main" id="{D677CDF8-AF7E-90B0-E9D2-DC95A894ED56}"/>
              </a:ext>
            </a:extLst>
          </xdr:cNvPr>
          <xdr:cNvCxnSpPr/>
        </xdr:nvCxnSpPr>
        <xdr:spPr>
          <a:xfrm>
            <a:off x="5176835" y="5619751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17" name="Straight Connector 1516">
            <a:extLst>
              <a:ext uri="{FF2B5EF4-FFF2-40B4-BE49-F238E27FC236}">
                <a16:creationId xmlns:a16="http://schemas.microsoft.com/office/drawing/2014/main" id="{42FAEED4-CD19-99F9-A8F6-16FB270E742C}"/>
              </a:ext>
            </a:extLst>
          </xdr:cNvPr>
          <xdr:cNvCxnSpPr/>
        </xdr:nvCxnSpPr>
        <xdr:spPr>
          <a:xfrm flipV="1">
            <a:off x="5181597" y="4762500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18" name="Straight Connector 1517">
            <a:extLst>
              <a:ext uri="{FF2B5EF4-FFF2-40B4-BE49-F238E27FC236}">
                <a16:creationId xmlns:a16="http://schemas.microsoft.com/office/drawing/2014/main" id="{E653D42A-FB20-4851-5B05-78F94E344D90}"/>
              </a:ext>
            </a:extLst>
          </xdr:cNvPr>
          <xdr:cNvCxnSpPr/>
        </xdr:nvCxnSpPr>
        <xdr:spPr>
          <a:xfrm>
            <a:off x="5181598" y="4762500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19" name="Straight Connector 1518">
            <a:extLst>
              <a:ext uri="{FF2B5EF4-FFF2-40B4-BE49-F238E27FC236}">
                <a16:creationId xmlns:a16="http://schemas.microsoft.com/office/drawing/2014/main" id="{973A19C2-EC5F-5B9F-EBCC-29B0B564E4F4}"/>
              </a:ext>
            </a:extLst>
          </xdr:cNvPr>
          <xdr:cNvCxnSpPr/>
        </xdr:nvCxnSpPr>
        <xdr:spPr>
          <a:xfrm flipV="1">
            <a:off x="5176838" y="4038600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0" name="Straight Connector 1519">
            <a:extLst>
              <a:ext uri="{FF2B5EF4-FFF2-40B4-BE49-F238E27FC236}">
                <a16:creationId xmlns:a16="http://schemas.microsoft.com/office/drawing/2014/main" id="{C39C8B21-4E2F-8CB3-F876-52251509BADE}"/>
              </a:ext>
            </a:extLst>
          </xdr:cNvPr>
          <xdr:cNvCxnSpPr/>
        </xdr:nvCxnSpPr>
        <xdr:spPr>
          <a:xfrm>
            <a:off x="5176838" y="4033840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1" name="Straight Connector 1520">
            <a:extLst>
              <a:ext uri="{FF2B5EF4-FFF2-40B4-BE49-F238E27FC236}">
                <a16:creationId xmlns:a16="http://schemas.microsoft.com/office/drawing/2014/main" id="{A19018B8-CD6E-2626-BE9E-B4974518CF61}"/>
              </a:ext>
            </a:extLst>
          </xdr:cNvPr>
          <xdr:cNvCxnSpPr/>
        </xdr:nvCxnSpPr>
        <xdr:spPr>
          <a:xfrm flipV="1">
            <a:off x="5181597" y="3186113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2" name="Straight Connector 1521">
            <a:extLst>
              <a:ext uri="{FF2B5EF4-FFF2-40B4-BE49-F238E27FC236}">
                <a16:creationId xmlns:a16="http://schemas.microsoft.com/office/drawing/2014/main" id="{2A9C8705-4CB3-B413-76FB-BFAC8BD1A518}"/>
              </a:ext>
            </a:extLst>
          </xdr:cNvPr>
          <xdr:cNvCxnSpPr/>
        </xdr:nvCxnSpPr>
        <xdr:spPr>
          <a:xfrm>
            <a:off x="5181601" y="3195641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3" name="Straight Connector 1522">
            <a:extLst>
              <a:ext uri="{FF2B5EF4-FFF2-40B4-BE49-F238E27FC236}">
                <a16:creationId xmlns:a16="http://schemas.microsoft.com/office/drawing/2014/main" id="{FB66EFAB-05D8-B7BB-B615-A907E9B1AF96}"/>
              </a:ext>
            </a:extLst>
          </xdr:cNvPr>
          <xdr:cNvCxnSpPr/>
        </xdr:nvCxnSpPr>
        <xdr:spPr>
          <a:xfrm flipV="1">
            <a:off x="5186359" y="2338388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4" name="Straight Connector 1523">
            <a:extLst>
              <a:ext uri="{FF2B5EF4-FFF2-40B4-BE49-F238E27FC236}">
                <a16:creationId xmlns:a16="http://schemas.microsoft.com/office/drawing/2014/main" id="{F55C25BC-E229-EAEE-F4D3-30D1EAC3B22B}"/>
              </a:ext>
            </a:extLst>
          </xdr:cNvPr>
          <xdr:cNvCxnSpPr/>
        </xdr:nvCxnSpPr>
        <xdr:spPr>
          <a:xfrm>
            <a:off x="5172075" y="2338391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5" name="Straight Connector 1524">
            <a:extLst>
              <a:ext uri="{FF2B5EF4-FFF2-40B4-BE49-F238E27FC236}">
                <a16:creationId xmlns:a16="http://schemas.microsoft.com/office/drawing/2014/main" id="{99320A67-6F37-EB2C-D7EB-629653173C9F}"/>
              </a:ext>
            </a:extLst>
          </xdr:cNvPr>
          <xdr:cNvCxnSpPr/>
        </xdr:nvCxnSpPr>
        <xdr:spPr>
          <a:xfrm flipV="1">
            <a:off x="5176835" y="1476375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6" name="Straight Connector 1525">
            <a:extLst>
              <a:ext uri="{FF2B5EF4-FFF2-40B4-BE49-F238E27FC236}">
                <a16:creationId xmlns:a16="http://schemas.microsoft.com/office/drawing/2014/main" id="{04D3E0CA-C89D-EDB4-BF37-7A244CC696F8}"/>
              </a:ext>
            </a:extLst>
          </xdr:cNvPr>
          <xdr:cNvCxnSpPr/>
        </xdr:nvCxnSpPr>
        <xdr:spPr>
          <a:xfrm>
            <a:off x="5176828" y="1476375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7" name="Straight Connector 1526">
            <a:extLst>
              <a:ext uri="{FF2B5EF4-FFF2-40B4-BE49-F238E27FC236}">
                <a16:creationId xmlns:a16="http://schemas.microsoft.com/office/drawing/2014/main" id="{B255330C-06E3-F81D-79FF-58EBB96A9CA2}"/>
              </a:ext>
            </a:extLst>
          </xdr:cNvPr>
          <xdr:cNvCxnSpPr/>
        </xdr:nvCxnSpPr>
        <xdr:spPr>
          <a:xfrm flipV="1">
            <a:off x="8091485" y="5619750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8" name="Straight Connector 1527">
            <a:extLst>
              <a:ext uri="{FF2B5EF4-FFF2-40B4-BE49-F238E27FC236}">
                <a16:creationId xmlns:a16="http://schemas.microsoft.com/office/drawing/2014/main" id="{BA4ECC88-4F59-C32E-16AB-F3FEF3649646}"/>
              </a:ext>
            </a:extLst>
          </xdr:cNvPr>
          <xdr:cNvCxnSpPr/>
        </xdr:nvCxnSpPr>
        <xdr:spPr>
          <a:xfrm>
            <a:off x="8091485" y="5619751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29" name="Straight Connector 1528">
            <a:extLst>
              <a:ext uri="{FF2B5EF4-FFF2-40B4-BE49-F238E27FC236}">
                <a16:creationId xmlns:a16="http://schemas.microsoft.com/office/drawing/2014/main" id="{75633F98-1670-8882-C76F-8C836C227A50}"/>
              </a:ext>
            </a:extLst>
          </xdr:cNvPr>
          <xdr:cNvCxnSpPr/>
        </xdr:nvCxnSpPr>
        <xdr:spPr>
          <a:xfrm flipV="1">
            <a:off x="8096247" y="4762500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0" name="Straight Connector 1529">
            <a:extLst>
              <a:ext uri="{FF2B5EF4-FFF2-40B4-BE49-F238E27FC236}">
                <a16:creationId xmlns:a16="http://schemas.microsoft.com/office/drawing/2014/main" id="{C16F5EBA-F8B8-C0B0-B369-70C62E58D60A}"/>
              </a:ext>
            </a:extLst>
          </xdr:cNvPr>
          <xdr:cNvCxnSpPr/>
        </xdr:nvCxnSpPr>
        <xdr:spPr>
          <a:xfrm>
            <a:off x="8096248" y="4762500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1" name="Straight Connector 1530">
            <a:extLst>
              <a:ext uri="{FF2B5EF4-FFF2-40B4-BE49-F238E27FC236}">
                <a16:creationId xmlns:a16="http://schemas.microsoft.com/office/drawing/2014/main" id="{21318054-48A4-DE32-0706-E699AB637999}"/>
              </a:ext>
            </a:extLst>
          </xdr:cNvPr>
          <xdr:cNvCxnSpPr/>
        </xdr:nvCxnSpPr>
        <xdr:spPr>
          <a:xfrm flipV="1">
            <a:off x="8091488" y="4038600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2" name="Straight Connector 1531">
            <a:extLst>
              <a:ext uri="{FF2B5EF4-FFF2-40B4-BE49-F238E27FC236}">
                <a16:creationId xmlns:a16="http://schemas.microsoft.com/office/drawing/2014/main" id="{1D59B932-B447-8F06-8537-EA679DC5C9F6}"/>
              </a:ext>
            </a:extLst>
          </xdr:cNvPr>
          <xdr:cNvCxnSpPr/>
        </xdr:nvCxnSpPr>
        <xdr:spPr>
          <a:xfrm>
            <a:off x="8091488" y="4033840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3" name="Straight Connector 1532">
            <a:extLst>
              <a:ext uri="{FF2B5EF4-FFF2-40B4-BE49-F238E27FC236}">
                <a16:creationId xmlns:a16="http://schemas.microsoft.com/office/drawing/2014/main" id="{1DDBD601-506D-6024-F20C-CFE0CA2F88C4}"/>
              </a:ext>
            </a:extLst>
          </xdr:cNvPr>
          <xdr:cNvCxnSpPr/>
        </xdr:nvCxnSpPr>
        <xdr:spPr>
          <a:xfrm flipV="1">
            <a:off x="8096247" y="3186113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4" name="Straight Connector 1533">
            <a:extLst>
              <a:ext uri="{FF2B5EF4-FFF2-40B4-BE49-F238E27FC236}">
                <a16:creationId xmlns:a16="http://schemas.microsoft.com/office/drawing/2014/main" id="{393F3F90-39C7-1798-89F6-35EC7B882B28}"/>
              </a:ext>
            </a:extLst>
          </xdr:cNvPr>
          <xdr:cNvCxnSpPr/>
        </xdr:nvCxnSpPr>
        <xdr:spPr>
          <a:xfrm>
            <a:off x="8096251" y="3195641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5" name="Straight Connector 1534">
            <a:extLst>
              <a:ext uri="{FF2B5EF4-FFF2-40B4-BE49-F238E27FC236}">
                <a16:creationId xmlns:a16="http://schemas.microsoft.com/office/drawing/2014/main" id="{CBA0D16F-8BB0-B4DE-5B59-651C0B424232}"/>
              </a:ext>
            </a:extLst>
          </xdr:cNvPr>
          <xdr:cNvCxnSpPr/>
        </xdr:nvCxnSpPr>
        <xdr:spPr>
          <a:xfrm flipV="1">
            <a:off x="8101009" y="2338388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6" name="Straight Connector 1535">
            <a:extLst>
              <a:ext uri="{FF2B5EF4-FFF2-40B4-BE49-F238E27FC236}">
                <a16:creationId xmlns:a16="http://schemas.microsoft.com/office/drawing/2014/main" id="{DDC138EF-D0B5-D267-8B48-4872167FA050}"/>
              </a:ext>
            </a:extLst>
          </xdr:cNvPr>
          <xdr:cNvCxnSpPr/>
        </xdr:nvCxnSpPr>
        <xdr:spPr>
          <a:xfrm>
            <a:off x="8086725" y="2338391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7" name="Straight Connector 1536">
            <a:extLst>
              <a:ext uri="{FF2B5EF4-FFF2-40B4-BE49-F238E27FC236}">
                <a16:creationId xmlns:a16="http://schemas.microsoft.com/office/drawing/2014/main" id="{41204ACC-F9F7-1363-2314-7D3AF0EBCF14}"/>
              </a:ext>
            </a:extLst>
          </xdr:cNvPr>
          <xdr:cNvCxnSpPr/>
        </xdr:nvCxnSpPr>
        <xdr:spPr>
          <a:xfrm flipV="1">
            <a:off x="8091485" y="1476375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38" name="Straight Connector 1537">
            <a:extLst>
              <a:ext uri="{FF2B5EF4-FFF2-40B4-BE49-F238E27FC236}">
                <a16:creationId xmlns:a16="http://schemas.microsoft.com/office/drawing/2014/main" id="{41C1BE77-02FF-AD63-57B9-71395FB3728B}"/>
              </a:ext>
            </a:extLst>
          </xdr:cNvPr>
          <xdr:cNvCxnSpPr/>
        </xdr:nvCxnSpPr>
        <xdr:spPr>
          <a:xfrm>
            <a:off x="8091478" y="1476375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539" name="Oval 1538">
            <a:extLst>
              <a:ext uri="{FF2B5EF4-FFF2-40B4-BE49-F238E27FC236}">
                <a16:creationId xmlns:a16="http://schemas.microsoft.com/office/drawing/2014/main" id="{7E2B096B-9D38-6D06-1953-3684EF1772AE}"/>
              </a:ext>
            </a:extLst>
          </xdr:cNvPr>
          <xdr:cNvSpPr/>
        </xdr:nvSpPr>
        <xdr:spPr>
          <a:xfrm>
            <a:off x="9753600" y="22955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40" name="Oval 1539">
            <a:extLst>
              <a:ext uri="{FF2B5EF4-FFF2-40B4-BE49-F238E27FC236}">
                <a16:creationId xmlns:a16="http://schemas.microsoft.com/office/drawing/2014/main" id="{1491FDF0-17FE-2413-A29E-A93F8C68C38F}"/>
              </a:ext>
            </a:extLst>
          </xdr:cNvPr>
          <xdr:cNvSpPr/>
        </xdr:nvSpPr>
        <xdr:spPr>
          <a:xfrm>
            <a:off x="9767887" y="31527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41" name="Oval 1540">
            <a:extLst>
              <a:ext uri="{FF2B5EF4-FFF2-40B4-BE49-F238E27FC236}">
                <a16:creationId xmlns:a16="http://schemas.microsoft.com/office/drawing/2014/main" id="{052D239E-86DA-180E-A66C-E8DF52791CB1}"/>
              </a:ext>
            </a:extLst>
          </xdr:cNvPr>
          <xdr:cNvSpPr/>
        </xdr:nvSpPr>
        <xdr:spPr>
          <a:xfrm>
            <a:off x="9758363" y="39909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42" name="Oval 1541">
            <a:extLst>
              <a:ext uri="{FF2B5EF4-FFF2-40B4-BE49-F238E27FC236}">
                <a16:creationId xmlns:a16="http://schemas.microsoft.com/office/drawing/2014/main" id="{A4CB5C14-AA39-323A-AC09-E9E4E64D3CF6}"/>
              </a:ext>
            </a:extLst>
          </xdr:cNvPr>
          <xdr:cNvSpPr/>
        </xdr:nvSpPr>
        <xdr:spPr>
          <a:xfrm>
            <a:off x="9758363" y="39004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43" name="Oval 1542">
            <a:extLst>
              <a:ext uri="{FF2B5EF4-FFF2-40B4-BE49-F238E27FC236}">
                <a16:creationId xmlns:a16="http://schemas.microsoft.com/office/drawing/2014/main" id="{3AC62EE0-E3F6-C6A7-4151-D7CC291E6147}"/>
              </a:ext>
            </a:extLst>
          </xdr:cNvPr>
          <xdr:cNvSpPr/>
        </xdr:nvSpPr>
        <xdr:spPr>
          <a:xfrm>
            <a:off x="9758363" y="4719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44" name="Oval 1543">
            <a:extLst>
              <a:ext uri="{FF2B5EF4-FFF2-40B4-BE49-F238E27FC236}">
                <a16:creationId xmlns:a16="http://schemas.microsoft.com/office/drawing/2014/main" id="{9168A9DC-3625-5AC3-CCE1-4404CD56CA12}"/>
              </a:ext>
            </a:extLst>
          </xdr:cNvPr>
          <xdr:cNvSpPr/>
        </xdr:nvSpPr>
        <xdr:spPr>
          <a:xfrm>
            <a:off x="9763125" y="55816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45" name="Straight Connector 1544">
            <a:extLst>
              <a:ext uri="{FF2B5EF4-FFF2-40B4-BE49-F238E27FC236}">
                <a16:creationId xmlns:a16="http://schemas.microsoft.com/office/drawing/2014/main" id="{E0B00019-30F9-DB24-784D-86DDE4F551D0}"/>
              </a:ext>
            </a:extLst>
          </xdr:cNvPr>
          <xdr:cNvCxnSpPr/>
        </xdr:nvCxnSpPr>
        <xdr:spPr>
          <a:xfrm>
            <a:off x="8096239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6" name="Straight Connector 1545">
            <a:extLst>
              <a:ext uri="{FF2B5EF4-FFF2-40B4-BE49-F238E27FC236}">
                <a16:creationId xmlns:a16="http://schemas.microsoft.com/office/drawing/2014/main" id="{3555D674-E961-73BE-8978-BC8277D3A8BB}"/>
              </a:ext>
            </a:extLst>
          </xdr:cNvPr>
          <xdr:cNvCxnSpPr/>
        </xdr:nvCxnSpPr>
        <xdr:spPr>
          <a:xfrm flipH="1">
            <a:off x="8053376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332</xdr:row>
      <xdr:rowOff>123825</xdr:rowOff>
    </xdr:from>
    <xdr:to>
      <xdr:col>70</xdr:col>
      <xdr:colOff>80963</xdr:colOff>
      <xdr:row>340</xdr:row>
      <xdr:rowOff>90488</xdr:rowOff>
    </xdr:to>
    <xdr:grpSp>
      <xdr:nvGrpSpPr>
        <xdr:cNvPr id="1565" name="Group 1564">
          <a:extLst>
            <a:ext uri="{FF2B5EF4-FFF2-40B4-BE49-F238E27FC236}">
              <a16:creationId xmlns:a16="http://schemas.microsoft.com/office/drawing/2014/main" id="{3A0A87BD-F981-4AFF-B803-1DA01566DB19}"/>
            </a:ext>
          </a:extLst>
        </xdr:cNvPr>
        <xdr:cNvGrpSpPr/>
      </xdr:nvGrpSpPr>
      <xdr:grpSpPr>
        <a:xfrm>
          <a:off x="2014537" y="50120550"/>
          <a:ext cx="9401176" cy="1109663"/>
          <a:chOff x="2014537" y="7600950"/>
          <a:chExt cx="9401176" cy="1109663"/>
        </a:xfrm>
      </xdr:grpSpPr>
      <xdr:sp macro="" textlink="">
        <xdr:nvSpPr>
          <xdr:cNvPr id="1566" name="Isosceles Triangle 1565">
            <a:extLst>
              <a:ext uri="{FF2B5EF4-FFF2-40B4-BE49-F238E27FC236}">
                <a16:creationId xmlns:a16="http://schemas.microsoft.com/office/drawing/2014/main" id="{A68F6B70-B376-367D-C112-B164B35A0BC1}"/>
              </a:ext>
            </a:extLst>
          </xdr:cNvPr>
          <xdr:cNvSpPr/>
        </xdr:nvSpPr>
        <xdr:spPr>
          <a:xfrm>
            <a:off x="2024063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67" name="Isosceles Triangle 1566">
            <a:extLst>
              <a:ext uri="{FF2B5EF4-FFF2-40B4-BE49-F238E27FC236}">
                <a16:creationId xmlns:a16="http://schemas.microsoft.com/office/drawing/2014/main" id="{6856D985-19B2-C712-DC47-0D12E4EF251B}"/>
              </a:ext>
            </a:extLst>
          </xdr:cNvPr>
          <xdr:cNvSpPr/>
        </xdr:nvSpPr>
        <xdr:spPr>
          <a:xfrm>
            <a:off x="3648069" y="79152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68" name="Straight Connector 1567">
            <a:extLst>
              <a:ext uri="{FF2B5EF4-FFF2-40B4-BE49-F238E27FC236}">
                <a16:creationId xmlns:a16="http://schemas.microsoft.com/office/drawing/2014/main" id="{3A05F530-2B25-A79D-9830-7EBC916A5295}"/>
              </a:ext>
            </a:extLst>
          </xdr:cNvPr>
          <xdr:cNvCxnSpPr/>
        </xdr:nvCxnSpPr>
        <xdr:spPr>
          <a:xfrm>
            <a:off x="2100262" y="790574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9" name="Isosceles Triangle 1568">
            <a:extLst>
              <a:ext uri="{FF2B5EF4-FFF2-40B4-BE49-F238E27FC236}">
                <a16:creationId xmlns:a16="http://schemas.microsoft.com/office/drawing/2014/main" id="{83D6CE10-9AC2-D6A6-EA94-BFBDBE08936E}"/>
              </a:ext>
            </a:extLst>
          </xdr:cNvPr>
          <xdr:cNvSpPr/>
        </xdr:nvSpPr>
        <xdr:spPr>
          <a:xfrm>
            <a:off x="5105391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70" name="Isosceles Triangle 1569">
            <a:extLst>
              <a:ext uri="{FF2B5EF4-FFF2-40B4-BE49-F238E27FC236}">
                <a16:creationId xmlns:a16="http://schemas.microsoft.com/office/drawing/2014/main" id="{6AA3E20B-1676-687B-CCA6-9498DEFCBB61}"/>
              </a:ext>
            </a:extLst>
          </xdr:cNvPr>
          <xdr:cNvSpPr/>
        </xdr:nvSpPr>
        <xdr:spPr>
          <a:xfrm>
            <a:off x="8015292" y="7910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71" name="Isosceles Triangle 1570">
            <a:extLst>
              <a:ext uri="{FF2B5EF4-FFF2-40B4-BE49-F238E27FC236}">
                <a16:creationId xmlns:a16="http://schemas.microsoft.com/office/drawing/2014/main" id="{5E80C41A-140C-DE30-EBDD-8CBFC274D26F}"/>
              </a:ext>
            </a:extLst>
          </xdr:cNvPr>
          <xdr:cNvSpPr/>
        </xdr:nvSpPr>
        <xdr:spPr>
          <a:xfrm>
            <a:off x="9472614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72" name="Isosceles Triangle 1571">
            <a:extLst>
              <a:ext uri="{FF2B5EF4-FFF2-40B4-BE49-F238E27FC236}">
                <a16:creationId xmlns:a16="http://schemas.microsoft.com/office/drawing/2014/main" id="{777D4011-61B4-2860-5DE4-F1418D6481B0}"/>
              </a:ext>
            </a:extLst>
          </xdr:cNvPr>
          <xdr:cNvSpPr/>
        </xdr:nvSpPr>
        <xdr:spPr>
          <a:xfrm>
            <a:off x="11253788" y="7910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73" name="Oval 1572">
            <a:extLst>
              <a:ext uri="{FF2B5EF4-FFF2-40B4-BE49-F238E27FC236}">
                <a16:creationId xmlns:a16="http://schemas.microsoft.com/office/drawing/2014/main" id="{6A614C77-0567-2FD9-3477-4D17019987D8}"/>
              </a:ext>
            </a:extLst>
          </xdr:cNvPr>
          <xdr:cNvSpPr/>
        </xdr:nvSpPr>
        <xdr:spPr>
          <a:xfrm>
            <a:off x="3938582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74" name="Oval 1573">
            <a:extLst>
              <a:ext uri="{FF2B5EF4-FFF2-40B4-BE49-F238E27FC236}">
                <a16:creationId xmlns:a16="http://schemas.microsoft.com/office/drawing/2014/main" id="{228C3B1A-9E3C-AF6D-6F20-A56A1D08E205}"/>
              </a:ext>
            </a:extLst>
          </xdr:cNvPr>
          <xdr:cNvSpPr/>
        </xdr:nvSpPr>
        <xdr:spPr>
          <a:xfrm>
            <a:off x="4910123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75" name="Oval 1574">
            <a:extLst>
              <a:ext uri="{FF2B5EF4-FFF2-40B4-BE49-F238E27FC236}">
                <a16:creationId xmlns:a16="http://schemas.microsoft.com/office/drawing/2014/main" id="{6F371055-435F-ED96-2624-2763BF84E902}"/>
              </a:ext>
            </a:extLst>
          </xdr:cNvPr>
          <xdr:cNvSpPr/>
        </xdr:nvSpPr>
        <xdr:spPr>
          <a:xfrm>
            <a:off x="7815270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76" name="Oval 1575">
            <a:extLst>
              <a:ext uri="{FF2B5EF4-FFF2-40B4-BE49-F238E27FC236}">
                <a16:creationId xmlns:a16="http://schemas.microsoft.com/office/drawing/2014/main" id="{D3A7BECF-3C51-0667-8B6C-019CFE6A78BC}"/>
              </a:ext>
            </a:extLst>
          </xdr:cNvPr>
          <xdr:cNvSpPr/>
        </xdr:nvSpPr>
        <xdr:spPr>
          <a:xfrm>
            <a:off x="9758373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77" name="Straight Arrow Connector 1576">
            <a:extLst>
              <a:ext uri="{FF2B5EF4-FFF2-40B4-BE49-F238E27FC236}">
                <a16:creationId xmlns:a16="http://schemas.microsoft.com/office/drawing/2014/main" id="{0CBADADF-2079-B7F8-87BF-BB7138963980}"/>
              </a:ext>
            </a:extLst>
          </xdr:cNvPr>
          <xdr:cNvCxnSpPr/>
        </xdr:nvCxnSpPr>
        <xdr:spPr>
          <a:xfrm>
            <a:off x="21050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8" name="Straight Arrow Connector 1577">
            <a:extLst>
              <a:ext uri="{FF2B5EF4-FFF2-40B4-BE49-F238E27FC236}">
                <a16:creationId xmlns:a16="http://schemas.microsoft.com/office/drawing/2014/main" id="{2EAEC035-74A7-3AAC-5C7E-5D10FF33BC8C}"/>
              </a:ext>
            </a:extLst>
          </xdr:cNvPr>
          <xdr:cNvCxnSpPr/>
        </xdr:nvCxnSpPr>
        <xdr:spPr>
          <a:xfrm>
            <a:off x="22669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9" name="Straight Arrow Connector 1578">
            <a:extLst>
              <a:ext uri="{FF2B5EF4-FFF2-40B4-BE49-F238E27FC236}">
                <a16:creationId xmlns:a16="http://schemas.microsoft.com/office/drawing/2014/main" id="{DD5D8CAE-7A29-8390-F0FE-81575622B6E0}"/>
              </a:ext>
            </a:extLst>
          </xdr:cNvPr>
          <xdr:cNvCxnSpPr/>
        </xdr:nvCxnSpPr>
        <xdr:spPr>
          <a:xfrm>
            <a:off x="24288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0" name="Straight Arrow Connector 1579">
            <a:extLst>
              <a:ext uri="{FF2B5EF4-FFF2-40B4-BE49-F238E27FC236}">
                <a16:creationId xmlns:a16="http://schemas.microsoft.com/office/drawing/2014/main" id="{ADD9383C-3CE2-E3E0-E167-8C030E8F4A38}"/>
              </a:ext>
            </a:extLst>
          </xdr:cNvPr>
          <xdr:cNvCxnSpPr/>
        </xdr:nvCxnSpPr>
        <xdr:spPr>
          <a:xfrm>
            <a:off x="25907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1" name="Straight Arrow Connector 1580">
            <a:extLst>
              <a:ext uri="{FF2B5EF4-FFF2-40B4-BE49-F238E27FC236}">
                <a16:creationId xmlns:a16="http://schemas.microsoft.com/office/drawing/2014/main" id="{C8E39E8E-9C21-02CB-5C01-D2843F36CF9B}"/>
              </a:ext>
            </a:extLst>
          </xdr:cNvPr>
          <xdr:cNvCxnSpPr/>
        </xdr:nvCxnSpPr>
        <xdr:spPr>
          <a:xfrm>
            <a:off x="27527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2" name="Straight Arrow Connector 1581">
            <a:extLst>
              <a:ext uri="{FF2B5EF4-FFF2-40B4-BE49-F238E27FC236}">
                <a16:creationId xmlns:a16="http://schemas.microsoft.com/office/drawing/2014/main" id="{EABF942E-B74D-0841-3D30-1898A8A38C1E}"/>
              </a:ext>
            </a:extLst>
          </xdr:cNvPr>
          <xdr:cNvCxnSpPr/>
        </xdr:nvCxnSpPr>
        <xdr:spPr>
          <a:xfrm>
            <a:off x="29146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3" name="Straight Arrow Connector 1582">
            <a:extLst>
              <a:ext uri="{FF2B5EF4-FFF2-40B4-BE49-F238E27FC236}">
                <a16:creationId xmlns:a16="http://schemas.microsoft.com/office/drawing/2014/main" id="{2802921C-60AF-2111-5B13-2D3DA72D0FC4}"/>
              </a:ext>
            </a:extLst>
          </xdr:cNvPr>
          <xdr:cNvCxnSpPr/>
        </xdr:nvCxnSpPr>
        <xdr:spPr>
          <a:xfrm>
            <a:off x="30765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4" name="Straight Arrow Connector 1583">
            <a:extLst>
              <a:ext uri="{FF2B5EF4-FFF2-40B4-BE49-F238E27FC236}">
                <a16:creationId xmlns:a16="http://schemas.microsoft.com/office/drawing/2014/main" id="{2E6E1470-6E5A-1748-E402-34533DFA5856}"/>
              </a:ext>
            </a:extLst>
          </xdr:cNvPr>
          <xdr:cNvCxnSpPr/>
        </xdr:nvCxnSpPr>
        <xdr:spPr>
          <a:xfrm>
            <a:off x="32384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5" name="Straight Arrow Connector 1584">
            <a:extLst>
              <a:ext uri="{FF2B5EF4-FFF2-40B4-BE49-F238E27FC236}">
                <a16:creationId xmlns:a16="http://schemas.microsoft.com/office/drawing/2014/main" id="{830F4BA3-5DE4-8222-13E0-6943B255E94C}"/>
              </a:ext>
            </a:extLst>
          </xdr:cNvPr>
          <xdr:cNvCxnSpPr/>
        </xdr:nvCxnSpPr>
        <xdr:spPr>
          <a:xfrm>
            <a:off x="34004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6" name="Straight Arrow Connector 1585">
            <a:extLst>
              <a:ext uri="{FF2B5EF4-FFF2-40B4-BE49-F238E27FC236}">
                <a16:creationId xmlns:a16="http://schemas.microsoft.com/office/drawing/2014/main" id="{E8A99DFA-64AA-DB19-170C-8A72FF4FE59D}"/>
              </a:ext>
            </a:extLst>
          </xdr:cNvPr>
          <xdr:cNvCxnSpPr/>
        </xdr:nvCxnSpPr>
        <xdr:spPr>
          <a:xfrm>
            <a:off x="35623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7" name="Straight Arrow Connector 1586">
            <a:extLst>
              <a:ext uri="{FF2B5EF4-FFF2-40B4-BE49-F238E27FC236}">
                <a16:creationId xmlns:a16="http://schemas.microsoft.com/office/drawing/2014/main" id="{7597DB77-1E7E-9544-F8CF-8B20FC0A823D}"/>
              </a:ext>
            </a:extLst>
          </xdr:cNvPr>
          <xdr:cNvCxnSpPr/>
        </xdr:nvCxnSpPr>
        <xdr:spPr>
          <a:xfrm>
            <a:off x="37242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8" name="Straight Arrow Connector 1587">
            <a:extLst>
              <a:ext uri="{FF2B5EF4-FFF2-40B4-BE49-F238E27FC236}">
                <a16:creationId xmlns:a16="http://schemas.microsoft.com/office/drawing/2014/main" id="{E451FEA5-835E-2666-9BA3-39A5B2BCB8D5}"/>
              </a:ext>
            </a:extLst>
          </xdr:cNvPr>
          <xdr:cNvCxnSpPr/>
        </xdr:nvCxnSpPr>
        <xdr:spPr>
          <a:xfrm>
            <a:off x="38861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9" name="Straight Arrow Connector 1588">
            <a:extLst>
              <a:ext uri="{FF2B5EF4-FFF2-40B4-BE49-F238E27FC236}">
                <a16:creationId xmlns:a16="http://schemas.microsoft.com/office/drawing/2014/main" id="{DAAA4D3D-6983-9A18-78EE-A454761D0E9C}"/>
              </a:ext>
            </a:extLst>
          </xdr:cNvPr>
          <xdr:cNvCxnSpPr/>
        </xdr:nvCxnSpPr>
        <xdr:spPr>
          <a:xfrm>
            <a:off x="40481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0" name="Straight Arrow Connector 1589">
            <a:extLst>
              <a:ext uri="{FF2B5EF4-FFF2-40B4-BE49-F238E27FC236}">
                <a16:creationId xmlns:a16="http://schemas.microsoft.com/office/drawing/2014/main" id="{AB6BD4DF-5440-16B8-D353-ED769D519969}"/>
              </a:ext>
            </a:extLst>
          </xdr:cNvPr>
          <xdr:cNvCxnSpPr/>
        </xdr:nvCxnSpPr>
        <xdr:spPr>
          <a:xfrm>
            <a:off x="42100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1" name="Straight Arrow Connector 1590">
            <a:extLst>
              <a:ext uri="{FF2B5EF4-FFF2-40B4-BE49-F238E27FC236}">
                <a16:creationId xmlns:a16="http://schemas.microsoft.com/office/drawing/2014/main" id="{08B3A0E0-C03B-FE95-4959-7B4C52C7F10C}"/>
              </a:ext>
            </a:extLst>
          </xdr:cNvPr>
          <xdr:cNvCxnSpPr/>
        </xdr:nvCxnSpPr>
        <xdr:spPr>
          <a:xfrm>
            <a:off x="43719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2" name="Straight Arrow Connector 1591">
            <a:extLst>
              <a:ext uri="{FF2B5EF4-FFF2-40B4-BE49-F238E27FC236}">
                <a16:creationId xmlns:a16="http://schemas.microsoft.com/office/drawing/2014/main" id="{8731E7C3-D748-8331-D2F6-C4CCEC52AF2B}"/>
              </a:ext>
            </a:extLst>
          </xdr:cNvPr>
          <xdr:cNvCxnSpPr/>
        </xdr:nvCxnSpPr>
        <xdr:spPr>
          <a:xfrm>
            <a:off x="45338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3" name="Straight Arrow Connector 1592">
            <a:extLst>
              <a:ext uri="{FF2B5EF4-FFF2-40B4-BE49-F238E27FC236}">
                <a16:creationId xmlns:a16="http://schemas.microsoft.com/office/drawing/2014/main" id="{30EE134E-E1C6-8F2B-AF15-CFCF91FBD755}"/>
              </a:ext>
            </a:extLst>
          </xdr:cNvPr>
          <xdr:cNvCxnSpPr/>
        </xdr:nvCxnSpPr>
        <xdr:spPr>
          <a:xfrm>
            <a:off x="46958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4" name="Straight Arrow Connector 1593">
            <a:extLst>
              <a:ext uri="{FF2B5EF4-FFF2-40B4-BE49-F238E27FC236}">
                <a16:creationId xmlns:a16="http://schemas.microsoft.com/office/drawing/2014/main" id="{010E5ECA-17DB-E68C-B796-3D60CB05B0F6}"/>
              </a:ext>
            </a:extLst>
          </xdr:cNvPr>
          <xdr:cNvCxnSpPr/>
        </xdr:nvCxnSpPr>
        <xdr:spPr>
          <a:xfrm>
            <a:off x="48577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5" name="Straight Arrow Connector 1594">
            <a:extLst>
              <a:ext uri="{FF2B5EF4-FFF2-40B4-BE49-F238E27FC236}">
                <a16:creationId xmlns:a16="http://schemas.microsoft.com/office/drawing/2014/main" id="{A9855CED-52BE-4FA5-7CA3-9999553F584E}"/>
              </a:ext>
            </a:extLst>
          </xdr:cNvPr>
          <xdr:cNvCxnSpPr/>
        </xdr:nvCxnSpPr>
        <xdr:spPr>
          <a:xfrm>
            <a:off x="50196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6" name="Straight Arrow Connector 1595">
            <a:extLst>
              <a:ext uri="{FF2B5EF4-FFF2-40B4-BE49-F238E27FC236}">
                <a16:creationId xmlns:a16="http://schemas.microsoft.com/office/drawing/2014/main" id="{EAC99F9B-DAF8-4A14-D1E2-FB7D412DD43F}"/>
              </a:ext>
            </a:extLst>
          </xdr:cNvPr>
          <xdr:cNvCxnSpPr/>
        </xdr:nvCxnSpPr>
        <xdr:spPr>
          <a:xfrm>
            <a:off x="51815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7" name="Straight Arrow Connector 1596">
            <a:extLst>
              <a:ext uri="{FF2B5EF4-FFF2-40B4-BE49-F238E27FC236}">
                <a16:creationId xmlns:a16="http://schemas.microsoft.com/office/drawing/2014/main" id="{22F65D39-5345-207D-867F-57AE743EDF8D}"/>
              </a:ext>
            </a:extLst>
          </xdr:cNvPr>
          <xdr:cNvCxnSpPr/>
        </xdr:nvCxnSpPr>
        <xdr:spPr>
          <a:xfrm>
            <a:off x="53435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8" name="Straight Arrow Connector 1597">
            <a:extLst>
              <a:ext uri="{FF2B5EF4-FFF2-40B4-BE49-F238E27FC236}">
                <a16:creationId xmlns:a16="http://schemas.microsoft.com/office/drawing/2014/main" id="{2C773FF0-EA3D-D7BA-6EB0-CE1F89E5BEEF}"/>
              </a:ext>
            </a:extLst>
          </xdr:cNvPr>
          <xdr:cNvCxnSpPr/>
        </xdr:nvCxnSpPr>
        <xdr:spPr>
          <a:xfrm>
            <a:off x="55054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9" name="Straight Arrow Connector 1598">
            <a:extLst>
              <a:ext uri="{FF2B5EF4-FFF2-40B4-BE49-F238E27FC236}">
                <a16:creationId xmlns:a16="http://schemas.microsoft.com/office/drawing/2014/main" id="{29249BAF-E28A-0603-33C7-1B50CF06A667}"/>
              </a:ext>
            </a:extLst>
          </xdr:cNvPr>
          <xdr:cNvCxnSpPr/>
        </xdr:nvCxnSpPr>
        <xdr:spPr>
          <a:xfrm>
            <a:off x="56673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0" name="Straight Arrow Connector 1599">
            <a:extLst>
              <a:ext uri="{FF2B5EF4-FFF2-40B4-BE49-F238E27FC236}">
                <a16:creationId xmlns:a16="http://schemas.microsoft.com/office/drawing/2014/main" id="{5A3ECC1D-36A1-B961-B938-9F0804087CDC}"/>
              </a:ext>
            </a:extLst>
          </xdr:cNvPr>
          <xdr:cNvCxnSpPr/>
        </xdr:nvCxnSpPr>
        <xdr:spPr>
          <a:xfrm>
            <a:off x="58292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1" name="Straight Arrow Connector 1600">
            <a:extLst>
              <a:ext uri="{FF2B5EF4-FFF2-40B4-BE49-F238E27FC236}">
                <a16:creationId xmlns:a16="http://schemas.microsoft.com/office/drawing/2014/main" id="{CC8EDD0A-4769-8DE6-DAE3-9630A571E7E6}"/>
              </a:ext>
            </a:extLst>
          </xdr:cNvPr>
          <xdr:cNvCxnSpPr/>
        </xdr:nvCxnSpPr>
        <xdr:spPr>
          <a:xfrm>
            <a:off x="59912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2" name="Straight Arrow Connector 1601">
            <a:extLst>
              <a:ext uri="{FF2B5EF4-FFF2-40B4-BE49-F238E27FC236}">
                <a16:creationId xmlns:a16="http://schemas.microsoft.com/office/drawing/2014/main" id="{778C00C4-D9C4-05DD-1874-5C913EF03E54}"/>
              </a:ext>
            </a:extLst>
          </xdr:cNvPr>
          <xdr:cNvCxnSpPr/>
        </xdr:nvCxnSpPr>
        <xdr:spPr>
          <a:xfrm>
            <a:off x="61531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3" name="Straight Arrow Connector 1602">
            <a:extLst>
              <a:ext uri="{FF2B5EF4-FFF2-40B4-BE49-F238E27FC236}">
                <a16:creationId xmlns:a16="http://schemas.microsoft.com/office/drawing/2014/main" id="{42358CE1-8D7A-FBE7-8DA4-62D6A0B3BE46}"/>
              </a:ext>
            </a:extLst>
          </xdr:cNvPr>
          <xdr:cNvCxnSpPr/>
        </xdr:nvCxnSpPr>
        <xdr:spPr>
          <a:xfrm>
            <a:off x="63150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4" name="Straight Arrow Connector 1603">
            <a:extLst>
              <a:ext uri="{FF2B5EF4-FFF2-40B4-BE49-F238E27FC236}">
                <a16:creationId xmlns:a16="http://schemas.microsoft.com/office/drawing/2014/main" id="{13354CA3-BEFC-432A-3229-70BC4178252D}"/>
              </a:ext>
            </a:extLst>
          </xdr:cNvPr>
          <xdr:cNvCxnSpPr/>
        </xdr:nvCxnSpPr>
        <xdr:spPr>
          <a:xfrm>
            <a:off x="64769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5" name="Straight Arrow Connector 1604">
            <a:extLst>
              <a:ext uri="{FF2B5EF4-FFF2-40B4-BE49-F238E27FC236}">
                <a16:creationId xmlns:a16="http://schemas.microsoft.com/office/drawing/2014/main" id="{A3403DA4-BA29-96CC-D0C6-AC85B06B1E51}"/>
              </a:ext>
            </a:extLst>
          </xdr:cNvPr>
          <xdr:cNvCxnSpPr/>
        </xdr:nvCxnSpPr>
        <xdr:spPr>
          <a:xfrm>
            <a:off x="66389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6" name="Straight Arrow Connector 1605">
            <a:extLst>
              <a:ext uri="{FF2B5EF4-FFF2-40B4-BE49-F238E27FC236}">
                <a16:creationId xmlns:a16="http://schemas.microsoft.com/office/drawing/2014/main" id="{5E76EFA2-C68F-5D5C-6E2B-8D8F3FE14002}"/>
              </a:ext>
            </a:extLst>
          </xdr:cNvPr>
          <xdr:cNvCxnSpPr/>
        </xdr:nvCxnSpPr>
        <xdr:spPr>
          <a:xfrm>
            <a:off x="68008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7" name="Straight Arrow Connector 1606">
            <a:extLst>
              <a:ext uri="{FF2B5EF4-FFF2-40B4-BE49-F238E27FC236}">
                <a16:creationId xmlns:a16="http://schemas.microsoft.com/office/drawing/2014/main" id="{B679F0E7-DCB6-7863-6801-3063D4C1078F}"/>
              </a:ext>
            </a:extLst>
          </xdr:cNvPr>
          <xdr:cNvCxnSpPr/>
        </xdr:nvCxnSpPr>
        <xdr:spPr>
          <a:xfrm>
            <a:off x="69627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8" name="Straight Arrow Connector 1607">
            <a:extLst>
              <a:ext uri="{FF2B5EF4-FFF2-40B4-BE49-F238E27FC236}">
                <a16:creationId xmlns:a16="http://schemas.microsoft.com/office/drawing/2014/main" id="{9616E666-CD83-078F-47E6-FA89E3DC9BCB}"/>
              </a:ext>
            </a:extLst>
          </xdr:cNvPr>
          <xdr:cNvCxnSpPr/>
        </xdr:nvCxnSpPr>
        <xdr:spPr>
          <a:xfrm>
            <a:off x="7124696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9" name="Straight Arrow Connector 1608">
            <a:extLst>
              <a:ext uri="{FF2B5EF4-FFF2-40B4-BE49-F238E27FC236}">
                <a16:creationId xmlns:a16="http://schemas.microsoft.com/office/drawing/2014/main" id="{397D5FD6-427A-3754-9F4A-DA2AB2629C2C}"/>
              </a:ext>
            </a:extLst>
          </xdr:cNvPr>
          <xdr:cNvCxnSpPr/>
        </xdr:nvCxnSpPr>
        <xdr:spPr>
          <a:xfrm>
            <a:off x="72866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0" name="Straight Arrow Connector 1609">
            <a:extLst>
              <a:ext uri="{FF2B5EF4-FFF2-40B4-BE49-F238E27FC236}">
                <a16:creationId xmlns:a16="http://schemas.microsoft.com/office/drawing/2014/main" id="{F69BC06F-B4F5-D70C-7E80-283D6D254905}"/>
              </a:ext>
            </a:extLst>
          </xdr:cNvPr>
          <xdr:cNvCxnSpPr/>
        </xdr:nvCxnSpPr>
        <xdr:spPr>
          <a:xfrm>
            <a:off x="74485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1" name="Straight Arrow Connector 1610">
            <a:extLst>
              <a:ext uri="{FF2B5EF4-FFF2-40B4-BE49-F238E27FC236}">
                <a16:creationId xmlns:a16="http://schemas.microsoft.com/office/drawing/2014/main" id="{AD509630-DD5F-2850-6998-D8BE45CDF34A}"/>
              </a:ext>
            </a:extLst>
          </xdr:cNvPr>
          <xdr:cNvCxnSpPr/>
        </xdr:nvCxnSpPr>
        <xdr:spPr>
          <a:xfrm>
            <a:off x="76104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2" name="Straight Arrow Connector 1611">
            <a:extLst>
              <a:ext uri="{FF2B5EF4-FFF2-40B4-BE49-F238E27FC236}">
                <a16:creationId xmlns:a16="http://schemas.microsoft.com/office/drawing/2014/main" id="{6E491EA1-4EAC-C4F2-ECE5-393CB86EB9FF}"/>
              </a:ext>
            </a:extLst>
          </xdr:cNvPr>
          <xdr:cNvCxnSpPr/>
        </xdr:nvCxnSpPr>
        <xdr:spPr>
          <a:xfrm>
            <a:off x="77723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3" name="Straight Arrow Connector 1612">
            <a:extLst>
              <a:ext uri="{FF2B5EF4-FFF2-40B4-BE49-F238E27FC236}">
                <a16:creationId xmlns:a16="http://schemas.microsoft.com/office/drawing/2014/main" id="{C899FB67-0A3A-B626-DA7F-39D2248E432F}"/>
              </a:ext>
            </a:extLst>
          </xdr:cNvPr>
          <xdr:cNvCxnSpPr/>
        </xdr:nvCxnSpPr>
        <xdr:spPr>
          <a:xfrm>
            <a:off x="79343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4" name="Straight Arrow Connector 1613">
            <a:extLst>
              <a:ext uri="{FF2B5EF4-FFF2-40B4-BE49-F238E27FC236}">
                <a16:creationId xmlns:a16="http://schemas.microsoft.com/office/drawing/2014/main" id="{90A9A99B-023D-E8B1-81B8-5D4D84D2E91F}"/>
              </a:ext>
            </a:extLst>
          </xdr:cNvPr>
          <xdr:cNvCxnSpPr/>
        </xdr:nvCxnSpPr>
        <xdr:spPr>
          <a:xfrm>
            <a:off x="80962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5" name="Straight Arrow Connector 1614">
            <a:extLst>
              <a:ext uri="{FF2B5EF4-FFF2-40B4-BE49-F238E27FC236}">
                <a16:creationId xmlns:a16="http://schemas.microsoft.com/office/drawing/2014/main" id="{7A9F6ACF-0925-5C49-C9AE-F6CE7A8A9796}"/>
              </a:ext>
            </a:extLst>
          </xdr:cNvPr>
          <xdr:cNvCxnSpPr/>
        </xdr:nvCxnSpPr>
        <xdr:spPr>
          <a:xfrm>
            <a:off x="82581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6" name="Straight Arrow Connector 1615">
            <a:extLst>
              <a:ext uri="{FF2B5EF4-FFF2-40B4-BE49-F238E27FC236}">
                <a16:creationId xmlns:a16="http://schemas.microsoft.com/office/drawing/2014/main" id="{9B216FD7-FC5E-1BEA-2E59-558633C7A1E4}"/>
              </a:ext>
            </a:extLst>
          </xdr:cNvPr>
          <xdr:cNvCxnSpPr/>
        </xdr:nvCxnSpPr>
        <xdr:spPr>
          <a:xfrm>
            <a:off x="84200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7" name="Straight Arrow Connector 1616">
            <a:extLst>
              <a:ext uri="{FF2B5EF4-FFF2-40B4-BE49-F238E27FC236}">
                <a16:creationId xmlns:a16="http://schemas.microsoft.com/office/drawing/2014/main" id="{F6568D0E-9998-5ECD-1B12-6CFB49DC10CD}"/>
              </a:ext>
            </a:extLst>
          </xdr:cNvPr>
          <xdr:cNvCxnSpPr/>
        </xdr:nvCxnSpPr>
        <xdr:spPr>
          <a:xfrm>
            <a:off x="85820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8" name="Straight Arrow Connector 1617">
            <a:extLst>
              <a:ext uri="{FF2B5EF4-FFF2-40B4-BE49-F238E27FC236}">
                <a16:creationId xmlns:a16="http://schemas.microsoft.com/office/drawing/2014/main" id="{C7456110-BE6B-5E3A-F162-6AF526A7B6A0}"/>
              </a:ext>
            </a:extLst>
          </xdr:cNvPr>
          <xdr:cNvCxnSpPr/>
        </xdr:nvCxnSpPr>
        <xdr:spPr>
          <a:xfrm>
            <a:off x="87439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9" name="Straight Arrow Connector 1618">
            <a:extLst>
              <a:ext uri="{FF2B5EF4-FFF2-40B4-BE49-F238E27FC236}">
                <a16:creationId xmlns:a16="http://schemas.microsoft.com/office/drawing/2014/main" id="{587E27D6-25B3-AE96-CC47-C97E3C5E14E8}"/>
              </a:ext>
            </a:extLst>
          </xdr:cNvPr>
          <xdr:cNvCxnSpPr/>
        </xdr:nvCxnSpPr>
        <xdr:spPr>
          <a:xfrm>
            <a:off x="89058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0" name="Straight Arrow Connector 1619">
            <a:extLst>
              <a:ext uri="{FF2B5EF4-FFF2-40B4-BE49-F238E27FC236}">
                <a16:creationId xmlns:a16="http://schemas.microsoft.com/office/drawing/2014/main" id="{9C877915-B100-43E5-FEE0-F39DDBB1A23F}"/>
              </a:ext>
            </a:extLst>
          </xdr:cNvPr>
          <xdr:cNvCxnSpPr/>
        </xdr:nvCxnSpPr>
        <xdr:spPr>
          <a:xfrm>
            <a:off x="90677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1" name="Straight Arrow Connector 1620">
            <a:extLst>
              <a:ext uri="{FF2B5EF4-FFF2-40B4-BE49-F238E27FC236}">
                <a16:creationId xmlns:a16="http://schemas.microsoft.com/office/drawing/2014/main" id="{5232B980-3CDF-D4E0-33AF-265D313415D3}"/>
              </a:ext>
            </a:extLst>
          </xdr:cNvPr>
          <xdr:cNvCxnSpPr/>
        </xdr:nvCxnSpPr>
        <xdr:spPr>
          <a:xfrm>
            <a:off x="92297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2" name="Straight Arrow Connector 1621">
            <a:extLst>
              <a:ext uri="{FF2B5EF4-FFF2-40B4-BE49-F238E27FC236}">
                <a16:creationId xmlns:a16="http://schemas.microsoft.com/office/drawing/2014/main" id="{8D67A75F-7680-CC72-DD7E-34B976E39E58}"/>
              </a:ext>
            </a:extLst>
          </xdr:cNvPr>
          <xdr:cNvCxnSpPr/>
        </xdr:nvCxnSpPr>
        <xdr:spPr>
          <a:xfrm>
            <a:off x="93916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3" name="Straight Arrow Connector 1622">
            <a:extLst>
              <a:ext uri="{FF2B5EF4-FFF2-40B4-BE49-F238E27FC236}">
                <a16:creationId xmlns:a16="http://schemas.microsoft.com/office/drawing/2014/main" id="{BAD675ED-DCD7-D4CF-4D41-C1EFD8207E16}"/>
              </a:ext>
            </a:extLst>
          </xdr:cNvPr>
          <xdr:cNvCxnSpPr/>
        </xdr:nvCxnSpPr>
        <xdr:spPr>
          <a:xfrm>
            <a:off x="95535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4" name="Straight Arrow Connector 1623">
            <a:extLst>
              <a:ext uri="{FF2B5EF4-FFF2-40B4-BE49-F238E27FC236}">
                <a16:creationId xmlns:a16="http://schemas.microsoft.com/office/drawing/2014/main" id="{03B082BA-09BC-ABF0-53F6-E13B758B7539}"/>
              </a:ext>
            </a:extLst>
          </xdr:cNvPr>
          <xdr:cNvCxnSpPr/>
        </xdr:nvCxnSpPr>
        <xdr:spPr>
          <a:xfrm>
            <a:off x="97154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5" name="Straight Arrow Connector 1624">
            <a:extLst>
              <a:ext uri="{FF2B5EF4-FFF2-40B4-BE49-F238E27FC236}">
                <a16:creationId xmlns:a16="http://schemas.microsoft.com/office/drawing/2014/main" id="{9FB8E07B-9894-87BA-435F-D3758A941D00}"/>
              </a:ext>
            </a:extLst>
          </xdr:cNvPr>
          <xdr:cNvCxnSpPr/>
        </xdr:nvCxnSpPr>
        <xdr:spPr>
          <a:xfrm>
            <a:off x="98774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6" name="Straight Arrow Connector 1625">
            <a:extLst>
              <a:ext uri="{FF2B5EF4-FFF2-40B4-BE49-F238E27FC236}">
                <a16:creationId xmlns:a16="http://schemas.microsoft.com/office/drawing/2014/main" id="{A750D654-8456-E6A4-F212-6484E0A87220}"/>
              </a:ext>
            </a:extLst>
          </xdr:cNvPr>
          <xdr:cNvCxnSpPr/>
        </xdr:nvCxnSpPr>
        <xdr:spPr>
          <a:xfrm>
            <a:off x="100393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7" name="Straight Arrow Connector 1626">
            <a:extLst>
              <a:ext uri="{FF2B5EF4-FFF2-40B4-BE49-F238E27FC236}">
                <a16:creationId xmlns:a16="http://schemas.microsoft.com/office/drawing/2014/main" id="{9E143A7C-848E-E62E-121B-BE115579AF7E}"/>
              </a:ext>
            </a:extLst>
          </xdr:cNvPr>
          <xdr:cNvCxnSpPr/>
        </xdr:nvCxnSpPr>
        <xdr:spPr>
          <a:xfrm>
            <a:off x="10201272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8" name="Straight Arrow Connector 1627">
            <a:extLst>
              <a:ext uri="{FF2B5EF4-FFF2-40B4-BE49-F238E27FC236}">
                <a16:creationId xmlns:a16="http://schemas.microsoft.com/office/drawing/2014/main" id="{5EA67F9E-359E-CC22-D8F3-C2EBABE71EF8}"/>
              </a:ext>
            </a:extLst>
          </xdr:cNvPr>
          <xdr:cNvCxnSpPr/>
        </xdr:nvCxnSpPr>
        <xdr:spPr>
          <a:xfrm>
            <a:off x="10363197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9" name="Straight Arrow Connector 1628">
            <a:extLst>
              <a:ext uri="{FF2B5EF4-FFF2-40B4-BE49-F238E27FC236}">
                <a16:creationId xmlns:a16="http://schemas.microsoft.com/office/drawing/2014/main" id="{891AED96-C0EF-AABF-2CB0-F1CED540A9A0}"/>
              </a:ext>
            </a:extLst>
          </xdr:cNvPr>
          <xdr:cNvCxnSpPr/>
        </xdr:nvCxnSpPr>
        <xdr:spPr>
          <a:xfrm>
            <a:off x="10525122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0" name="Straight Arrow Connector 1629">
            <a:extLst>
              <a:ext uri="{FF2B5EF4-FFF2-40B4-BE49-F238E27FC236}">
                <a16:creationId xmlns:a16="http://schemas.microsoft.com/office/drawing/2014/main" id="{EA108A26-ACA8-A27D-7C07-EA540CCB83EC}"/>
              </a:ext>
            </a:extLst>
          </xdr:cNvPr>
          <xdr:cNvCxnSpPr/>
        </xdr:nvCxnSpPr>
        <xdr:spPr>
          <a:xfrm>
            <a:off x="10687047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1" name="Straight Arrow Connector 1630">
            <a:extLst>
              <a:ext uri="{FF2B5EF4-FFF2-40B4-BE49-F238E27FC236}">
                <a16:creationId xmlns:a16="http://schemas.microsoft.com/office/drawing/2014/main" id="{B2C10796-5D08-FB27-FA24-00F3CACFE90C}"/>
              </a:ext>
            </a:extLst>
          </xdr:cNvPr>
          <xdr:cNvCxnSpPr/>
        </xdr:nvCxnSpPr>
        <xdr:spPr>
          <a:xfrm>
            <a:off x="10848971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2" name="Straight Arrow Connector 1631">
            <a:extLst>
              <a:ext uri="{FF2B5EF4-FFF2-40B4-BE49-F238E27FC236}">
                <a16:creationId xmlns:a16="http://schemas.microsoft.com/office/drawing/2014/main" id="{B20021CD-7F85-4970-EA9A-076BB4941FDD}"/>
              </a:ext>
            </a:extLst>
          </xdr:cNvPr>
          <xdr:cNvCxnSpPr/>
        </xdr:nvCxnSpPr>
        <xdr:spPr>
          <a:xfrm>
            <a:off x="11010896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3" name="Straight Arrow Connector 1632">
            <a:extLst>
              <a:ext uri="{FF2B5EF4-FFF2-40B4-BE49-F238E27FC236}">
                <a16:creationId xmlns:a16="http://schemas.microsoft.com/office/drawing/2014/main" id="{8DBEA7A6-7E0E-0095-4EC6-E8871E513D3B}"/>
              </a:ext>
            </a:extLst>
          </xdr:cNvPr>
          <xdr:cNvCxnSpPr/>
        </xdr:nvCxnSpPr>
        <xdr:spPr>
          <a:xfrm>
            <a:off x="111728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4" name="Straight Arrow Connector 1633">
            <a:extLst>
              <a:ext uri="{FF2B5EF4-FFF2-40B4-BE49-F238E27FC236}">
                <a16:creationId xmlns:a16="http://schemas.microsoft.com/office/drawing/2014/main" id="{2FBC7F58-15D6-8A66-3B6D-C4F821D3E74F}"/>
              </a:ext>
            </a:extLst>
          </xdr:cNvPr>
          <xdr:cNvCxnSpPr/>
        </xdr:nvCxnSpPr>
        <xdr:spPr>
          <a:xfrm>
            <a:off x="113347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5" name="Straight Connector 1634">
            <a:extLst>
              <a:ext uri="{FF2B5EF4-FFF2-40B4-BE49-F238E27FC236}">
                <a16:creationId xmlns:a16="http://schemas.microsoft.com/office/drawing/2014/main" id="{A0A08F3F-D62F-B724-E046-F65336F1CF6F}"/>
              </a:ext>
            </a:extLst>
          </xdr:cNvPr>
          <xdr:cNvCxnSpPr/>
        </xdr:nvCxnSpPr>
        <xdr:spPr>
          <a:xfrm>
            <a:off x="2109788" y="7672387"/>
            <a:ext cx="92249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6" name="Straight Connector 1635">
            <a:extLst>
              <a:ext uri="{FF2B5EF4-FFF2-40B4-BE49-F238E27FC236}">
                <a16:creationId xmlns:a16="http://schemas.microsoft.com/office/drawing/2014/main" id="{A4BDA953-93F7-4648-BE77-F6185E9D56E5}"/>
              </a:ext>
            </a:extLst>
          </xdr:cNvPr>
          <xdr:cNvCxnSpPr/>
        </xdr:nvCxnSpPr>
        <xdr:spPr>
          <a:xfrm>
            <a:off x="2105025" y="81819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7" name="Straight Connector 1636">
            <a:extLst>
              <a:ext uri="{FF2B5EF4-FFF2-40B4-BE49-F238E27FC236}">
                <a16:creationId xmlns:a16="http://schemas.microsoft.com/office/drawing/2014/main" id="{8D7D4AEB-E7C2-5D6F-90B5-6640A3E681EE}"/>
              </a:ext>
            </a:extLst>
          </xdr:cNvPr>
          <xdr:cNvCxnSpPr/>
        </xdr:nvCxnSpPr>
        <xdr:spPr>
          <a:xfrm>
            <a:off x="2019300" y="833437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8" name="Straight Connector 1637">
            <a:extLst>
              <a:ext uri="{FF2B5EF4-FFF2-40B4-BE49-F238E27FC236}">
                <a16:creationId xmlns:a16="http://schemas.microsoft.com/office/drawing/2014/main" id="{59332203-A35A-5794-6498-0737B0D22A6D}"/>
              </a:ext>
            </a:extLst>
          </xdr:cNvPr>
          <xdr:cNvCxnSpPr/>
        </xdr:nvCxnSpPr>
        <xdr:spPr>
          <a:xfrm flipH="1">
            <a:off x="2062162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9" name="Straight Connector 1638">
            <a:extLst>
              <a:ext uri="{FF2B5EF4-FFF2-40B4-BE49-F238E27FC236}">
                <a16:creationId xmlns:a16="http://schemas.microsoft.com/office/drawing/2014/main" id="{1CC28F13-B2C6-5C06-7828-DFEA9D4496CF}"/>
              </a:ext>
            </a:extLst>
          </xdr:cNvPr>
          <xdr:cNvCxnSpPr/>
        </xdr:nvCxnSpPr>
        <xdr:spPr>
          <a:xfrm>
            <a:off x="397192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0" name="Straight Connector 1639">
            <a:extLst>
              <a:ext uri="{FF2B5EF4-FFF2-40B4-BE49-F238E27FC236}">
                <a16:creationId xmlns:a16="http://schemas.microsoft.com/office/drawing/2014/main" id="{61A99607-0B82-7B71-5CE1-73C0E6F6D63F}"/>
              </a:ext>
            </a:extLst>
          </xdr:cNvPr>
          <xdr:cNvCxnSpPr/>
        </xdr:nvCxnSpPr>
        <xdr:spPr>
          <a:xfrm flipH="1">
            <a:off x="392905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1" name="Straight Connector 1640">
            <a:extLst>
              <a:ext uri="{FF2B5EF4-FFF2-40B4-BE49-F238E27FC236}">
                <a16:creationId xmlns:a16="http://schemas.microsoft.com/office/drawing/2014/main" id="{CB748CB5-E398-9174-2CE0-1E787D6C15C3}"/>
              </a:ext>
            </a:extLst>
          </xdr:cNvPr>
          <xdr:cNvCxnSpPr/>
        </xdr:nvCxnSpPr>
        <xdr:spPr>
          <a:xfrm>
            <a:off x="3724272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2" name="Straight Connector 1641">
            <a:extLst>
              <a:ext uri="{FF2B5EF4-FFF2-40B4-BE49-F238E27FC236}">
                <a16:creationId xmlns:a16="http://schemas.microsoft.com/office/drawing/2014/main" id="{105FC512-6DD5-7B17-229E-DC2C49C9AC66}"/>
              </a:ext>
            </a:extLst>
          </xdr:cNvPr>
          <xdr:cNvCxnSpPr/>
        </xdr:nvCxnSpPr>
        <xdr:spPr>
          <a:xfrm flipH="1">
            <a:off x="3681409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3" name="Straight Connector 1642">
            <a:extLst>
              <a:ext uri="{FF2B5EF4-FFF2-40B4-BE49-F238E27FC236}">
                <a16:creationId xmlns:a16="http://schemas.microsoft.com/office/drawing/2014/main" id="{A6B53CC4-2345-878D-A86A-8FCAFFA47C38}"/>
              </a:ext>
            </a:extLst>
          </xdr:cNvPr>
          <xdr:cNvCxnSpPr/>
        </xdr:nvCxnSpPr>
        <xdr:spPr>
          <a:xfrm>
            <a:off x="49339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4" name="Straight Connector 1643">
            <a:extLst>
              <a:ext uri="{FF2B5EF4-FFF2-40B4-BE49-F238E27FC236}">
                <a16:creationId xmlns:a16="http://schemas.microsoft.com/office/drawing/2014/main" id="{615C5853-E128-39C2-0C09-47D0DF86CFF2}"/>
              </a:ext>
            </a:extLst>
          </xdr:cNvPr>
          <xdr:cNvCxnSpPr/>
        </xdr:nvCxnSpPr>
        <xdr:spPr>
          <a:xfrm flipH="1">
            <a:off x="48910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5" name="Straight Connector 1644">
            <a:extLst>
              <a:ext uri="{FF2B5EF4-FFF2-40B4-BE49-F238E27FC236}">
                <a16:creationId xmlns:a16="http://schemas.microsoft.com/office/drawing/2014/main" id="{601359F7-74AF-460B-9949-143DD6B0E76C}"/>
              </a:ext>
            </a:extLst>
          </xdr:cNvPr>
          <xdr:cNvCxnSpPr/>
        </xdr:nvCxnSpPr>
        <xdr:spPr>
          <a:xfrm>
            <a:off x="51816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6" name="Straight Connector 1645">
            <a:extLst>
              <a:ext uri="{FF2B5EF4-FFF2-40B4-BE49-F238E27FC236}">
                <a16:creationId xmlns:a16="http://schemas.microsoft.com/office/drawing/2014/main" id="{09CEDA32-E906-8C09-B4DB-C00DC9D3BF55}"/>
              </a:ext>
            </a:extLst>
          </xdr:cNvPr>
          <xdr:cNvCxnSpPr/>
        </xdr:nvCxnSpPr>
        <xdr:spPr>
          <a:xfrm flipH="1">
            <a:off x="51387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7" name="Straight Connector 1646">
            <a:extLst>
              <a:ext uri="{FF2B5EF4-FFF2-40B4-BE49-F238E27FC236}">
                <a16:creationId xmlns:a16="http://schemas.microsoft.com/office/drawing/2014/main" id="{D5F635C7-5827-C2EF-35BA-B8DB2962C1B0}"/>
              </a:ext>
            </a:extLst>
          </xdr:cNvPr>
          <xdr:cNvCxnSpPr/>
        </xdr:nvCxnSpPr>
        <xdr:spPr>
          <a:xfrm>
            <a:off x="6638922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8" name="Straight Connector 1647">
            <a:extLst>
              <a:ext uri="{FF2B5EF4-FFF2-40B4-BE49-F238E27FC236}">
                <a16:creationId xmlns:a16="http://schemas.microsoft.com/office/drawing/2014/main" id="{A9330666-53E0-ED77-7E54-2E077872F34F}"/>
              </a:ext>
            </a:extLst>
          </xdr:cNvPr>
          <xdr:cNvCxnSpPr/>
        </xdr:nvCxnSpPr>
        <xdr:spPr>
          <a:xfrm flipH="1">
            <a:off x="6596059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9" name="Straight Connector 1648">
            <a:extLst>
              <a:ext uri="{FF2B5EF4-FFF2-40B4-BE49-F238E27FC236}">
                <a16:creationId xmlns:a16="http://schemas.microsoft.com/office/drawing/2014/main" id="{FD52E4BE-A54B-B708-1198-D46BCC6F12BB}"/>
              </a:ext>
            </a:extLst>
          </xdr:cNvPr>
          <xdr:cNvCxnSpPr/>
        </xdr:nvCxnSpPr>
        <xdr:spPr>
          <a:xfrm>
            <a:off x="6877043" y="818197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0" name="Straight Connector 1649">
            <a:extLst>
              <a:ext uri="{FF2B5EF4-FFF2-40B4-BE49-F238E27FC236}">
                <a16:creationId xmlns:a16="http://schemas.microsoft.com/office/drawing/2014/main" id="{06C2A87F-8C85-7185-9317-7BC47C5D86CC}"/>
              </a:ext>
            </a:extLst>
          </xdr:cNvPr>
          <xdr:cNvCxnSpPr/>
        </xdr:nvCxnSpPr>
        <xdr:spPr>
          <a:xfrm flipH="1">
            <a:off x="6834180" y="82867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1" name="Straight Connector 1650">
            <a:extLst>
              <a:ext uri="{FF2B5EF4-FFF2-40B4-BE49-F238E27FC236}">
                <a16:creationId xmlns:a16="http://schemas.microsoft.com/office/drawing/2014/main" id="{59EAFAC6-B9FD-5993-129A-4E2AB91BCEF5}"/>
              </a:ext>
            </a:extLst>
          </xdr:cNvPr>
          <xdr:cNvCxnSpPr/>
        </xdr:nvCxnSpPr>
        <xdr:spPr>
          <a:xfrm>
            <a:off x="955356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2" name="Straight Connector 1651">
            <a:extLst>
              <a:ext uri="{FF2B5EF4-FFF2-40B4-BE49-F238E27FC236}">
                <a16:creationId xmlns:a16="http://schemas.microsoft.com/office/drawing/2014/main" id="{A058134A-583F-CD94-7193-866EB73CC8E6}"/>
              </a:ext>
            </a:extLst>
          </xdr:cNvPr>
          <xdr:cNvCxnSpPr/>
        </xdr:nvCxnSpPr>
        <xdr:spPr>
          <a:xfrm flipH="1">
            <a:off x="951070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3" name="Straight Connector 1652">
            <a:extLst>
              <a:ext uri="{FF2B5EF4-FFF2-40B4-BE49-F238E27FC236}">
                <a16:creationId xmlns:a16="http://schemas.microsoft.com/office/drawing/2014/main" id="{4064723A-98C1-3EE8-6702-664E0F2903CF}"/>
              </a:ext>
            </a:extLst>
          </xdr:cNvPr>
          <xdr:cNvCxnSpPr/>
        </xdr:nvCxnSpPr>
        <xdr:spPr>
          <a:xfrm>
            <a:off x="9786934" y="8181973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4" name="Straight Connector 1653">
            <a:extLst>
              <a:ext uri="{FF2B5EF4-FFF2-40B4-BE49-F238E27FC236}">
                <a16:creationId xmlns:a16="http://schemas.microsoft.com/office/drawing/2014/main" id="{6CC3AA49-5AD6-3538-3347-448A9566ACF6}"/>
              </a:ext>
            </a:extLst>
          </xdr:cNvPr>
          <xdr:cNvCxnSpPr/>
        </xdr:nvCxnSpPr>
        <xdr:spPr>
          <a:xfrm flipH="1">
            <a:off x="9744071" y="8286748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5" name="Straight Connector 1654">
            <a:extLst>
              <a:ext uri="{FF2B5EF4-FFF2-40B4-BE49-F238E27FC236}">
                <a16:creationId xmlns:a16="http://schemas.microsoft.com/office/drawing/2014/main" id="{A7C26795-9990-A39E-0248-955DC07E5EDA}"/>
              </a:ext>
            </a:extLst>
          </xdr:cNvPr>
          <xdr:cNvCxnSpPr/>
        </xdr:nvCxnSpPr>
        <xdr:spPr>
          <a:xfrm>
            <a:off x="11334746" y="81867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6" name="Straight Connector 1655">
            <a:extLst>
              <a:ext uri="{FF2B5EF4-FFF2-40B4-BE49-F238E27FC236}">
                <a16:creationId xmlns:a16="http://schemas.microsoft.com/office/drawing/2014/main" id="{0EFD85BD-1106-11D4-DD05-4B0B8A10D1B4}"/>
              </a:ext>
            </a:extLst>
          </xdr:cNvPr>
          <xdr:cNvCxnSpPr/>
        </xdr:nvCxnSpPr>
        <xdr:spPr>
          <a:xfrm flipH="1">
            <a:off x="11291883" y="82915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7" name="Straight Connector 1656">
            <a:extLst>
              <a:ext uri="{FF2B5EF4-FFF2-40B4-BE49-F238E27FC236}">
                <a16:creationId xmlns:a16="http://schemas.microsoft.com/office/drawing/2014/main" id="{EA886B0A-C3B9-6F44-CB7E-CBEDE83B4BD0}"/>
              </a:ext>
            </a:extLst>
          </xdr:cNvPr>
          <xdr:cNvCxnSpPr/>
        </xdr:nvCxnSpPr>
        <xdr:spPr>
          <a:xfrm>
            <a:off x="2014537" y="862012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8" name="Straight Connector 1657">
            <a:extLst>
              <a:ext uri="{FF2B5EF4-FFF2-40B4-BE49-F238E27FC236}">
                <a16:creationId xmlns:a16="http://schemas.microsoft.com/office/drawing/2014/main" id="{87B822AA-6509-671D-6771-7DBE07790C1D}"/>
              </a:ext>
            </a:extLst>
          </xdr:cNvPr>
          <xdr:cNvCxnSpPr/>
        </xdr:nvCxnSpPr>
        <xdr:spPr>
          <a:xfrm flipH="1">
            <a:off x="2057399" y="857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9" name="Straight Connector 1658">
            <a:extLst>
              <a:ext uri="{FF2B5EF4-FFF2-40B4-BE49-F238E27FC236}">
                <a16:creationId xmlns:a16="http://schemas.microsoft.com/office/drawing/2014/main" id="{4AAEC89D-0B70-4B50-1417-B83B7DA11808}"/>
              </a:ext>
            </a:extLst>
          </xdr:cNvPr>
          <xdr:cNvCxnSpPr/>
        </xdr:nvCxnSpPr>
        <xdr:spPr>
          <a:xfrm flipH="1">
            <a:off x="11287124" y="85772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0" name="Straight Connector 1659">
            <a:extLst>
              <a:ext uri="{FF2B5EF4-FFF2-40B4-BE49-F238E27FC236}">
                <a16:creationId xmlns:a16="http://schemas.microsoft.com/office/drawing/2014/main" id="{690156D0-9BCE-2702-8846-29CEC5CB0032}"/>
              </a:ext>
            </a:extLst>
          </xdr:cNvPr>
          <xdr:cNvCxnSpPr/>
        </xdr:nvCxnSpPr>
        <xdr:spPr>
          <a:xfrm flipH="1" flipV="1">
            <a:off x="6353175" y="76009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61" name="Oval 1660">
            <a:extLst>
              <a:ext uri="{FF2B5EF4-FFF2-40B4-BE49-F238E27FC236}">
                <a16:creationId xmlns:a16="http://schemas.microsoft.com/office/drawing/2014/main" id="{07295C1F-FCCD-9EFE-CE4E-A48BD772599C}"/>
              </a:ext>
            </a:extLst>
          </xdr:cNvPr>
          <xdr:cNvSpPr/>
        </xdr:nvSpPr>
        <xdr:spPr>
          <a:xfrm>
            <a:off x="6857994" y="78724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62" name="Isosceles Triangle 1661">
            <a:extLst>
              <a:ext uri="{FF2B5EF4-FFF2-40B4-BE49-F238E27FC236}">
                <a16:creationId xmlns:a16="http://schemas.microsoft.com/office/drawing/2014/main" id="{7A1D6C4D-0B8D-152A-4D89-7C94CAACBA9A}"/>
              </a:ext>
            </a:extLst>
          </xdr:cNvPr>
          <xdr:cNvSpPr/>
        </xdr:nvSpPr>
        <xdr:spPr>
          <a:xfrm>
            <a:off x="6562716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63" name="Straight Connector 1662">
            <a:extLst>
              <a:ext uri="{FF2B5EF4-FFF2-40B4-BE49-F238E27FC236}">
                <a16:creationId xmlns:a16="http://schemas.microsoft.com/office/drawing/2014/main" id="{356C87AE-B5AC-63F0-B145-7B74AB8A30AE}"/>
              </a:ext>
            </a:extLst>
          </xdr:cNvPr>
          <xdr:cNvCxnSpPr/>
        </xdr:nvCxnSpPr>
        <xdr:spPr>
          <a:xfrm>
            <a:off x="78486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4" name="Straight Connector 1663">
            <a:extLst>
              <a:ext uri="{FF2B5EF4-FFF2-40B4-BE49-F238E27FC236}">
                <a16:creationId xmlns:a16="http://schemas.microsoft.com/office/drawing/2014/main" id="{56915A71-4675-E3BA-E976-694B4F087C67}"/>
              </a:ext>
            </a:extLst>
          </xdr:cNvPr>
          <xdr:cNvCxnSpPr/>
        </xdr:nvCxnSpPr>
        <xdr:spPr>
          <a:xfrm flipH="1">
            <a:off x="78057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5" name="Straight Connector 1664">
            <a:extLst>
              <a:ext uri="{FF2B5EF4-FFF2-40B4-BE49-F238E27FC236}">
                <a16:creationId xmlns:a16="http://schemas.microsoft.com/office/drawing/2014/main" id="{DA16E552-286A-4669-1B52-14FBA0895A8A}"/>
              </a:ext>
            </a:extLst>
          </xdr:cNvPr>
          <xdr:cNvCxnSpPr/>
        </xdr:nvCxnSpPr>
        <xdr:spPr>
          <a:xfrm>
            <a:off x="80962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6" name="Straight Connector 1665">
            <a:extLst>
              <a:ext uri="{FF2B5EF4-FFF2-40B4-BE49-F238E27FC236}">
                <a16:creationId xmlns:a16="http://schemas.microsoft.com/office/drawing/2014/main" id="{988B2BDF-097F-C045-6A4F-431634CF028A}"/>
              </a:ext>
            </a:extLst>
          </xdr:cNvPr>
          <xdr:cNvCxnSpPr/>
        </xdr:nvCxnSpPr>
        <xdr:spPr>
          <a:xfrm flipH="1">
            <a:off x="80533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5</xdr:colOff>
      <xdr:row>341</xdr:row>
      <xdr:rowOff>133350</xdr:rowOff>
    </xdr:from>
    <xdr:to>
      <xdr:col>31</xdr:col>
      <xdr:colOff>9518</xdr:colOff>
      <xdr:row>347</xdr:row>
      <xdr:rowOff>9525</xdr:rowOff>
    </xdr:to>
    <xdr:grpSp>
      <xdr:nvGrpSpPr>
        <xdr:cNvPr id="1667" name="Group 1666">
          <a:extLst>
            <a:ext uri="{FF2B5EF4-FFF2-40B4-BE49-F238E27FC236}">
              <a16:creationId xmlns:a16="http://schemas.microsoft.com/office/drawing/2014/main" id="{D977329B-2C8A-482A-A157-549E126CB4A8}"/>
            </a:ext>
          </a:extLst>
        </xdr:cNvPr>
        <xdr:cNvGrpSpPr/>
      </xdr:nvGrpSpPr>
      <xdr:grpSpPr>
        <a:xfrm>
          <a:off x="3886205" y="51415950"/>
          <a:ext cx="1142988" cy="733425"/>
          <a:chOff x="3886205" y="8896350"/>
          <a:chExt cx="1142988" cy="733425"/>
        </a:xfrm>
      </xdr:grpSpPr>
      <xdr:sp macro="" textlink="">
        <xdr:nvSpPr>
          <xdr:cNvPr id="1668" name="Isosceles Triangle 1667">
            <a:extLst>
              <a:ext uri="{FF2B5EF4-FFF2-40B4-BE49-F238E27FC236}">
                <a16:creationId xmlns:a16="http://schemas.microsoft.com/office/drawing/2014/main" id="{B1EABDC6-1CFC-C06A-E9BF-4E837F5A7DEF}"/>
              </a:ext>
            </a:extLst>
          </xdr:cNvPr>
          <xdr:cNvSpPr/>
        </xdr:nvSpPr>
        <xdr:spPr>
          <a:xfrm>
            <a:off x="3886205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69" name="Isosceles Triangle 1668">
            <a:extLst>
              <a:ext uri="{FF2B5EF4-FFF2-40B4-BE49-F238E27FC236}">
                <a16:creationId xmlns:a16="http://schemas.microsoft.com/office/drawing/2014/main" id="{DFC80425-7157-E99D-C549-4EB923789DEF}"/>
              </a:ext>
            </a:extLst>
          </xdr:cNvPr>
          <xdr:cNvSpPr/>
        </xdr:nvSpPr>
        <xdr:spPr>
          <a:xfrm>
            <a:off x="4867268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70" name="Straight Connector 1669">
            <a:extLst>
              <a:ext uri="{FF2B5EF4-FFF2-40B4-BE49-F238E27FC236}">
                <a16:creationId xmlns:a16="http://schemas.microsoft.com/office/drawing/2014/main" id="{F7E944F5-713C-949C-CFFE-381FCB5CC2EA}"/>
              </a:ext>
            </a:extLst>
          </xdr:cNvPr>
          <xdr:cNvCxnSpPr/>
        </xdr:nvCxnSpPr>
        <xdr:spPr>
          <a:xfrm>
            <a:off x="3957638" y="9191624"/>
            <a:ext cx="10001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1" name="Straight Arrow Connector 1670">
            <a:extLst>
              <a:ext uri="{FF2B5EF4-FFF2-40B4-BE49-F238E27FC236}">
                <a16:creationId xmlns:a16="http://schemas.microsoft.com/office/drawing/2014/main" id="{25C2C963-F3F9-75B4-9B9A-00741B2BAE8F}"/>
              </a:ext>
            </a:extLst>
          </xdr:cNvPr>
          <xdr:cNvCxnSpPr/>
        </xdr:nvCxnSpPr>
        <xdr:spPr>
          <a:xfrm>
            <a:off x="3957636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2" name="Straight Arrow Connector 1671">
            <a:extLst>
              <a:ext uri="{FF2B5EF4-FFF2-40B4-BE49-F238E27FC236}">
                <a16:creationId xmlns:a16="http://schemas.microsoft.com/office/drawing/2014/main" id="{0DFC1F2A-D72D-58D4-655B-04C8AC8A1EF7}"/>
              </a:ext>
            </a:extLst>
          </xdr:cNvPr>
          <xdr:cNvCxnSpPr/>
        </xdr:nvCxnSpPr>
        <xdr:spPr>
          <a:xfrm>
            <a:off x="4119560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3" name="Straight Arrow Connector 1672">
            <a:extLst>
              <a:ext uri="{FF2B5EF4-FFF2-40B4-BE49-F238E27FC236}">
                <a16:creationId xmlns:a16="http://schemas.microsoft.com/office/drawing/2014/main" id="{8F511936-C515-E0E0-A26E-AFC699ADD5BF}"/>
              </a:ext>
            </a:extLst>
          </xdr:cNvPr>
          <xdr:cNvCxnSpPr/>
        </xdr:nvCxnSpPr>
        <xdr:spPr>
          <a:xfrm>
            <a:off x="4281485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4" name="Straight Arrow Connector 1673">
            <a:extLst>
              <a:ext uri="{FF2B5EF4-FFF2-40B4-BE49-F238E27FC236}">
                <a16:creationId xmlns:a16="http://schemas.microsoft.com/office/drawing/2014/main" id="{00BAF39D-40CA-563E-A3F8-17E83EF6695E}"/>
              </a:ext>
            </a:extLst>
          </xdr:cNvPr>
          <xdr:cNvCxnSpPr/>
        </xdr:nvCxnSpPr>
        <xdr:spPr>
          <a:xfrm>
            <a:off x="4443410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5" name="Straight Arrow Connector 1674">
            <a:extLst>
              <a:ext uri="{FF2B5EF4-FFF2-40B4-BE49-F238E27FC236}">
                <a16:creationId xmlns:a16="http://schemas.microsoft.com/office/drawing/2014/main" id="{5BFE4099-03F1-27A2-08AB-02A6FD8CECB9}"/>
              </a:ext>
            </a:extLst>
          </xdr:cNvPr>
          <xdr:cNvCxnSpPr/>
        </xdr:nvCxnSpPr>
        <xdr:spPr>
          <a:xfrm>
            <a:off x="4605335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6" name="Straight Arrow Connector 1675">
            <a:extLst>
              <a:ext uri="{FF2B5EF4-FFF2-40B4-BE49-F238E27FC236}">
                <a16:creationId xmlns:a16="http://schemas.microsoft.com/office/drawing/2014/main" id="{1852BEF7-13E9-AE56-9A6C-A0244794F663}"/>
              </a:ext>
            </a:extLst>
          </xdr:cNvPr>
          <xdr:cNvCxnSpPr/>
        </xdr:nvCxnSpPr>
        <xdr:spPr>
          <a:xfrm>
            <a:off x="4767259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7" name="Straight Arrow Connector 1676">
            <a:extLst>
              <a:ext uri="{FF2B5EF4-FFF2-40B4-BE49-F238E27FC236}">
                <a16:creationId xmlns:a16="http://schemas.microsoft.com/office/drawing/2014/main" id="{14DFF4A4-EC0A-D348-7117-0F54B49B5D73}"/>
              </a:ext>
            </a:extLst>
          </xdr:cNvPr>
          <xdr:cNvCxnSpPr/>
        </xdr:nvCxnSpPr>
        <xdr:spPr>
          <a:xfrm>
            <a:off x="4948236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8" name="Straight Connector 1677">
            <a:extLst>
              <a:ext uri="{FF2B5EF4-FFF2-40B4-BE49-F238E27FC236}">
                <a16:creationId xmlns:a16="http://schemas.microsoft.com/office/drawing/2014/main" id="{C4A53FEF-F8B9-681A-14C7-974E442A9889}"/>
              </a:ext>
            </a:extLst>
          </xdr:cNvPr>
          <xdr:cNvCxnSpPr/>
        </xdr:nvCxnSpPr>
        <xdr:spPr>
          <a:xfrm>
            <a:off x="3952875" y="8963025"/>
            <a:ext cx="1000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9" name="Straight Arrow Connector 1678">
            <a:extLst>
              <a:ext uri="{FF2B5EF4-FFF2-40B4-BE49-F238E27FC236}">
                <a16:creationId xmlns:a16="http://schemas.microsoft.com/office/drawing/2014/main" id="{B30EAE7E-DE05-9684-3729-345D64D52EF3}"/>
              </a:ext>
            </a:extLst>
          </xdr:cNvPr>
          <xdr:cNvCxnSpPr/>
        </xdr:nvCxnSpPr>
        <xdr:spPr>
          <a:xfrm flipV="1">
            <a:off x="3962405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0" name="Straight Arrow Connector 1679">
            <a:extLst>
              <a:ext uri="{FF2B5EF4-FFF2-40B4-BE49-F238E27FC236}">
                <a16:creationId xmlns:a16="http://schemas.microsoft.com/office/drawing/2014/main" id="{E7328FCE-AE1E-F61A-D8E0-7F75D4798939}"/>
              </a:ext>
            </a:extLst>
          </xdr:cNvPr>
          <xdr:cNvCxnSpPr/>
        </xdr:nvCxnSpPr>
        <xdr:spPr>
          <a:xfrm flipV="1">
            <a:off x="4948233" y="933926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1" name="Straight Connector 1680">
            <a:extLst>
              <a:ext uri="{FF2B5EF4-FFF2-40B4-BE49-F238E27FC236}">
                <a16:creationId xmlns:a16="http://schemas.microsoft.com/office/drawing/2014/main" id="{9F3D54A3-A7DF-1DA1-762B-222476F5C3C7}"/>
              </a:ext>
            </a:extLst>
          </xdr:cNvPr>
          <xdr:cNvCxnSpPr/>
        </xdr:nvCxnSpPr>
        <xdr:spPr>
          <a:xfrm>
            <a:off x="3900488" y="9477375"/>
            <a:ext cx="1114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2" name="Straight Connector 1681">
            <a:extLst>
              <a:ext uri="{FF2B5EF4-FFF2-40B4-BE49-F238E27FC236}">
                <a16:creationId xmlns:a16="http://schemas.microsoft.com/office/drawing/2014/main" id="{F2200E42-346D-6789-95B6-232B7CFAB916}"/>
              </a:ext>
            </a:extLst>
          </xdr:cNvPr>
          <xdr:cNvCxnSpPr/>
        </xdr:nvCxnSpPr>
        <xdr:spPr>
          <a:xfrm flipH="1">
            <a:off x="3900492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3" name="Straight Connector 1682">
            <a:extLst>
              <a:ext uri="{FF2B5EF4-FFF2-40B4-BE49-F238E27FC236}">
                <a16:creationId xmlns:a16="http://schemas.microsoft.com/office/drawing/2014/main" id="{1E4923DE-EBEA-25E7-EB97-0AC11097121B}"/>
              </a:ext>
            </a:extLst>
          </xdr:cNvPr>
          <xdr:cNvCxnSpPr/>
        </xdr:nvCxnSpPr>
        <xdr:spPr>
          <a:xfrm flipH="1">
            <a:off x="4891082" y="9434512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4" name="Straight Connector 1683">
            <a:extLst>
              <a:ext uri="{FF2B5EF4-FFF2-40B4-BE49-F238E27FC236}">
                <a16:creationId xmlns:a16="http://schemas.microsoft.com/office/drawing/2014/main" id="{4CBD1779-A46B-7E5E-69E5-00C8FEEC00D5}"/>
              </a:ext>
            </a:extLst>
          </xdr:cNvPr>
          <xdr:cNvCxnSpPr/>
        </xdr:nvCxnSpPr>
        <xdr:spPr>
          <a:xfrm flipH="1" flipV="1">
            <a:off x="4314825" y="88963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</xdr:colOff>
      <xdr:row>341</xdr:row>
      <xdr:rowOff>133350</xdr:rowOff>
    </xdr:from>
    <xdr:to>
      <xdr:col>49</xdr:col>
      <xdr:colOff>9518</xdr:colOff>
      <xdr:row>347</xdr:row>
      <xdr:rowOff>9525</xdr:rowOff>
    </xdr:to>
    <xdr:grpSp>
      <xdr:nvGrpSpPr>
        <xdr:cNvPr id="1685" name="Group 1684">
          <a:extLst>
            <a:ext uri="{FF2B5EF4-FFF2-40B4-BE49-F238E27FC236}">
              <a16:creationId xmlns:a16="http://schemas.microsoft.com/office/drawing/2014/main" id="{425FBE39-5AB4-4CDE-A5D7-91B76BCB8329}"/>
            </a:ext>
          </a:extLst>
        </xdr:cNvPr>
        <xdr:cNvGrpSpPr/>
      </xdr:nvGrpSpPr>
      <xdr:grpSpPr>
        <a:xfrm>
          <a:off x="6800855" y="51415950"/>
          <a:ext cx="1142988" cy="733425"/>
          <a:chOff x="3886205" y="8896350"/>
          <a:chExt cx="1142988" cy="733425"/>
        </a:xfrm>
      </xdr:grpSpPr>
      <xdr:sp macro="" textlink="">
        <xdr:nvSpPr>
          <xdr:cNvPr id="1686" name="Isosceles Triangle 1685">
            <a:extLst>
              <a:ext uri="{FF2B5EF4-FFF2-40B4-BE49-F238E27FC236}">
                <a16:creationId xmlns:a16="http://schemas.microsoft.com/office/drawing/2014/main" id="{C812398C-0DF8-B5C7-25DB-FC7FC8A26DAD}"/>
              </a:ext>
            </a:extLst>
          </xdr:cNvPr>
          <xdr:cNvSpPr/>
        </xdr:nvSpPr>
        <xdr:spPr>
          <a:xfrm>
            <a:off x="3886205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87" name="Isosceles Triangle 1686">
            <a:extLst>
              <a:ext uri="{FF2B5EF4-FFF2-40B4-BE49-F238E27FC236}">
                <a16:creationId xmlns:a16="http://schemas.microsoft.com/office/drawing/2014/main" id="{B809C2CC-45A1-9729-8E62-B04BDD2B5F98}"/>
              </a:ext>
            </a:extLst>
          </xdr:cNvPr>
          <xdr:cNvSpPr/>
        </xdr:nvSpPr>
        <xdr:spPr>
          <a:xfrm>
            <a:off x="4867268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88" name="Straight Connector 1687">
            <a:extLst>
              <a:ext uri="{FF2B5EF4-FFF2-40B4-BE49-F238E27FC236}">
                <a16:creationId xmlns:a16="http://schemas.microsoft.com/office/drawing/2014/main" id="{1381177D-813A-8312-79D5-5312644DC097}"/>
              </a:ext>
            </a:extLst>
          </xdr:cNvPr>
          <xdr:cNvCxnSpPr/>
        </xdr:nvCxnSpPr>
        <xdr:spPr>
          <a:xfrm>
            <a:off x="3957638" y="9191624"/>
            <a:ext cx="10001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9" name="Straight Arrow Connector 1688">
            <a:extLst>
              <a:ext uri="{FF2B5EF4-FFF2-40B4-BE49-F238E27FC236}">
                <a16:creationId xmlns:a16="http://schemas.microsoft.com/office/drawing/2014/main" id="{7C0DD9A2-D0D2-C483-3357-2A40BA9D31DA}"/>
              </a:ext>
            </a:extLst>
          </xdr:cNvPr>
          <xdr:cNvCxnSpPr/>
        </xdr:nvCxnSpPr>
        <xdr:spPr>
          <a:xfrm>
            <a:off x="3957636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0" name="Straight Arrow Connector 1689">
            <a:extLst>
              <a:ext uri="{FF2B5EF4-FFF2-40B4-BE49-F238E27FC236}">
                <a16:creationId xmlns:a16="http://schemas.microsoft.com/office/drawing/2014/main" id="{1873DD23-984D-B6C8-E365-F16BFC5C538B}"/>
              </a:ext>
            </a:extLst>
          </xdr:cNvPr>
          <xdr:cNvCxnSpPr/>
        </xdr:nvCxnSpPr>
        <xdr:spPr>
          <a:xfrm>
            <a:off x="4119560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1" name="Straight Arrow Connector 1690">
            <a:extLst>
              <a:ext uri="{FF2B5EF4-FFF2-40B4-BE49-F238E27FC236}">
                <a16:creationId xmlns:a16="http://schemas.microsoft.com/office/drawing/2014/main" id="{57F8BE7A-7804-E246-EBD4-35D6A5C914A5}"/>
              </a:ext>
            </a:extLst>
          </xdr:cNvPr>
          <xdr:cNvCxnSpPr/>
        </xdr:nvCxnSpPr>
        <xdr:spPr>
          <a:xfrm>
            <a:off x="4281485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2" name="Straight Arrow Connector 1691">
            <a:extLst>
              <a:ext uri="{FF2B5EF4-FFF2-40B4-BE49-F238E27FC236}">
                <a16:creationId xmlns:a16="http://schemas.microsoft.com/office/drawing/2014/main" id="{BB983432-43FD-8482-0AB5-3A81493FF34C}"/>
              </a:ext>
            </a:extLst>
          </xdr:cNvPr>
          <xdr:cNvCxnSpPr/>
        </xdr:nvCxnSpPr>
        <xdr:spPr>
          <a:xfrm>
            <a:off x="4443410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3" name="Straight Arrow Connector 1692">
            <a:extLst>
              <a:ext uri="{FF2B5EF4-FFF2-40B4-BE49-F238E27FC236}">
                <a16:creationId xmlns:a16="http://schemas.microsoft.com/office/drawing/2014/main" id="{432C82E2-A01A-60C9-BD9A-37A5BEA153EB}"/>
              </a:ext>
            </a:extLst>
          </xdr:cNvPr>
          <xdr:cNvCxnSpPr/>
        </xdr:nvCxnSpPr>
        <xdr:spPr>
          <a:xfrm>
            <a:off x="4605335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4" name="Straight Arrow Connector 1693">
            <a:extLst>
              <a:ext uri="{FF2B5EF4-FFF2-40B4-BE49-F238E27FC236}">
                <a16:creationId xmlns:a16="http://schemas.microsoft.com/office/drawing/2014/main" id="{EFE1DC54-80B7-F1EB-1446-45C34EA41119}"/>
              </a:ext>
            </a:extLst>
          </xdr:cNvPr>
          <xdr:cNvCxnSpPr/>
        </xdr:nvCxnSpPr>
        <xdr:spPr>
          <a:xfrm>
            <a:off x="4767259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5" name="Straight Arrow Connector 1694">
            <a:extLst>
              <a:ext uri="{FF2B5EF4-FFF2-40B4-BE49-F238E27FC236}">
                <a16:creationId xmlns:a16="http://schemas.microsoft.com/office/drawing/2014/main" id="{7C4484CC-C8C3-89E3-EB5D-F2C740522372}"/>
              </a:ext>
            </a:extLst>
          </xdr:cNvPr>
          <xdr:cNvCxnSpPr/>
        </xdr:nvCxnSpPr>
        <xdr:spPr>
          <a:xfrm>
            <a:off x="4948236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6" name="Straight Connector 1695">
            <a:extLst>
              <a:ext uri="{FF2B5EF4-FFF2-40B4-BE49-F238E27FC236}">
                <a16:creationId xmlns:a16="http://schemas.microsoft.com/office/drawing/2014/main" id="{C5F65C3A-E2D0-B578-3DDA-044A573D749F}"/>
              </a:ext>
            </a:extLst>
          </xdr:cNvPr>
          <xdr:cNvCxnSpPr/>
        </xdr:nvCxnSpPr>
        <xdr:spPr>
          <a:xfrm>
            <a:off x="3952875" y="8963025"/>
            <a:ext cx="1000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7" name="Straight Arrow Connector 1696">
            <a:extLst>
              <a:ext uri="{FF2B5EF4-FFF2-40B4-BE49-F238E27FC236}">
                <a16:creationId xmlns:a16="http://schemas.microsoft.com/office/drawing/2014/main" id="{14DF7828-B054-8675-C16F-480A5B370D10}"/>
              </a:ext>
            </a:extLst>
          </xdr:cNvPr>
          <xdr:cNvCxnSpPr/>
        </xdr:nvCxnSpPr>
        <xdr:spPr>
          <a:xfrm flipV="1">
            <a:off x="3962405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8" name="Straight Arrow Connector 1697">
            <a:extLst>
              <a:ext uri="{FF2B5EF4-FFF2-40B4-BE49-F238E27FC236}">
                <a16:creationId xmlns:a16="http://schemas.microsoft.com/office/drawing/2014/main" id="{FE279999-23C0-F8D8-DCDA-C8CD2C8AB689}"/>
              </a:ext>
            </a:extLst>
          </xdr:cNvPr>
          <xdr:cNvCxnSpPr/>
        </xdr:nvCxnSpPr>
        <xdr:spPr>
          <a:xfrm flipV="1">
            <a:off x="4948233" y="933926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9" name="Straight Connector 1698">
            <a:extLst>
              <a:ext uri="{FF2B5EF4-FFF2-40B4-BE49-F238E27FC236}">
                <a16:creationId xmlns:a16="http://schemas.microsoft.com/office/drawing/2014/main" id="{82A6E37B-F573-780E-558A-1D40ACBAC506}"/>
              </a:ext>
            </a:extLst>
          </xdr:cNvPr>
          <xdr:cNvCxnSpPr/>
        </xdr:nvCxnSpPr>
        <xdr:spPr>
          <a:xfrm>
            <a:off x="3900488" y="9477375"/>
            <a:ext cx="1114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0" name="Straight Connector 1699">
            <a:extLst>
              <a:ext uri="{FF2B5EF4-FFF2-40B4-BE49-F238E27FC236}">
                <a16:creationId xmlns:a16="http://schemas.microsoft.com/office/drawing/2014/main" id="{DC1F3503-0589-C57A-2302-886CFF67C804}"/>
              </a:ext>
            </a:extLst>
          </xdr:cNvPr>
          <xdr:cNvCxnSpPr/>
        </xdr:nvCxnSpPr>
        <xdr:spPr>
          <a:xfrm flipH="1">
            <a:off x="3900492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1" name="Straight Connector 1700">
            <a:extLst>
              <a:ext uri="{FF2B5EF4-FFF2-40B4-BE49-F238E27FC236}">
                <a16:creationId xmlns:a16="http://schemas.microsoft.com/office/drawing/2014/main" id="{F9F88E72-6C72-0AEF-D78E-1A6D5C74C2BA}"/>
              </a:ext>
            </a:extLst>
          </xdr:cNvPr>
          <xdr:cNvCxnSpPr/>
        </xdr:nvCxnSpPr>
        <xdr:spPr>
          <a:xfrm flipH="1">
            <a:off x="4891082" y="9434512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2" name="Straight Connector 1701">
            <a:extLst>
              <a:ext uri="{FF2B5EF4-FFF2-40B4-BE49-F238E27FC236}">
                <a16:creationId xmlns:a16="http://schemas.microsoft.com/office/drawing/2014/main" id="{64E266F2-42DF-DCFB-16A3-9C32C4E69AAA}"/>
              </a:ext>
            </a:extLst>
          </xdr:cNvPr>
          <xdr:cNvCxnSpPr/>
        </xdr:nvCxnSpPr>
        <xdr:spPr>
          <a:xfrm flipH="1" flipV="1">
            <a:off x="4314825" y="88963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350</xdr:row>
      <xdr:rowOff>9523</xdr:rowOff>
    </xdr:from>
    <xdr:to>
      <xdr:col>24</xdr:col>
      <xdr:colOff>138113</xdr:colOff>
      <xdr:row>356</xdr:row>
      <xdr:rowOff>14289</xdr:rowOff>
    </xdr:to>
    <xdr:grpSp>
      <xdr:nvGrpSpPr>
        <xdr:cNvPr id="1703" name="Group 1702">
          <a:extLst>
            <a:ext uri="{FF2B5EF4-FFF2-40B4-BE49-F238E27FC236}">
              <a16:creationId xmlns:a16="http://schemas.microsoft.com/office/drawing/2014/main" id="{7173125A-15F5-46D1-89CA-BBB2DD0BBA20}"/>
            </a:ext>
          </a:extLst>
        </xdr:cNvPr>
        <xdr:cNvGrpSpPr/>
      </xdr:nvGrpSpPr>
      <xdr:grpSpPr>
        <a:xfrm>
          <a:off x="2024049" y="52577998"/>
          <a:ext cx="2000264" cy="862016"/>
          <a:chOff x="2024049" y="10058398"/>
          <a:chExt cx="2000264" cy="862016"/>
        </a:xfrm>
      </xdr:grpSpPr>
      <xdr:cxnSp macro="">
        <xdr:nvCxnSpPr>
          <xdr:cNvPr id="1704" name="Straight Connector 1703">
            <a:extLst>
              <a:ext uri="{FF2B5EF4-FFF2-40B4-BE49-F238E27FC236}">
                <a16:creationId xmlns:a16="http://schemas.microsoft.com/office/drawing/2014/main" id="{A95B72DF-C419-3306-1501-1155009A7683}"/>
              </a:ext>
            </a:extLst>
          </xdr:cNvPr>
          <xdr:cNvCxnSpPr/>
        </xdr:nvCxnSpPr>
        <xdr:spPr>
          <a:xfrm>
            <a:off x="2100263" y="10477500"/>
            <a:ext cx="18573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05" name="Isosceles Triangle 1704">
            <a:extLst>
              <a:ext uri="{FF2B5EF4-FFF2-40B4-BE49-F238E27FC236}">
                <a16:creationId xmlns:a16="http://schemas.microsoft.com/office/drawing/2014/main" id="{D8E66453-0910-0E41-8170-AA32BFE04D10}"/>
              </a:ext>
            </a:extLst>
          </xdr:cNvPr>
          <xdr:cNvSpPr/>
        </xdr:nvSpPr>
        <xdr:spPr>
          <a:xfrm>
            <a:off x="202404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06" name="Straight Arrow Connector 1705">
            <a:extLst>
              <a:ext uri="{FF2B5EF4-FFF2-40B4-BE49-F238E27FC236}">
                <a16:creationId xmlns:a16="http://schemas.microsoft.com/office/drawing/2014/main" id="{754B8A03-B72E-639B-B82E-D5EF1C52D02D}"/>
              </a:ext>
            </a:extLst>
          </xdr:cNvPr>
          <xdr:cNvCxnSpPr/>
        </xdr:nvCxnSpPr>
        <xdr:spPr>
          <a:xfrm flipV="1">
            <a:off x="210501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07" name="Isosceles Triangle 1706">
            <a:extLst>
              <a:ext uri="{FF2B5EF4-FFF2-40B4-BE49-F238E27FC236}">
                <a16:creationId xmlns:a16="http://schemas.microsoft.com/office/drawing/2014/main" id="{0ECE29F9-FD46-633F-A03A-0397C1390DA1}"/>
              </a:ext>
            </a:extLst>
          </xdr:cNvPr>
          <xdr:cNvSpPr/>
        </xdr:nvSpPr>
        <xdr:spPr>
          <a:xfrm>
            <a:off x="3643285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08" name="Straight Arrow Connector 1707">
            <a:extLst>
              <a:ext uri="{FF2B5EF4-FFF2-40B4-BE49-F238E27FC236}">
                <a16:creationId xmlns:a16="http://schemas.microsoft.com/office/drawing/2014/main" id="{3D2FBB92-B0B1-92C6-AAA4-527D0E5044F6}"/>
              </a:ext>
            </a:extLst>
          </xdr:cNvPr>
          <xdr:cNvCxnSpPr/>
        </xdr:nvCxnSpPr>
        <xdr:spPr>
          <a:xfrm flipV="1">
            <a:off x="3724242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9" name="Straight Arrow Connector 1708">
            <a:extLst>
              <a:ext uri="{FF2B5EF4-FFF2-40B4-BE49-F238E27FC236}">
                <a16:creationId xmlns:a16="http://schemas.microsoft.com/office/drawing/2014/main" id="{D86EE00D-CDA1-418B-EFD2-88B10BD9444C}"/>
              </a:ext>
            </a:extLst>
          </xdr:cNvPr>
          <xdr:cNvCxnSpPr/>
        </xdr:nvCxnSpPr>
        <xdr:spPr>
          <a:xfrm>
            <a:off x="2105014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0" name="Straight Arrow Connector 1709">
            <a:extLst>
              <a:ext uri="{FF2B5EF4-FFF2-40B4-BE49-F238E27FC236}">
                <a16:creationId xmlns:a16="http://schemas.microsoft.com/office/drawing/2014/main" id="{ED9B4B5C-D665-4250-8110-A0063576E666}"/>
              </a:ext>
            </a:extLst>
          </xdr:cNvPr>
          <xdr:cNvCxnSpPr/>
        </xdr:nvCxnSpPr>
        <xdr:spPr>
          <a:xfrm>
            <a:off x="226694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1" name="Straight Arrow Connector 1710">
            <a:extLst>
              <a:ext uri="{FF2B5EF4-FFF2-40B4-BE49-F238E27FC236}">
                <a16:creationId xmlns:a16="http://schemas.microsoft.com/office/drawing/2014/main" id="{D268CAD4-DF05-17EE-EBE3-356CC26575D9}"/>
              </a:ext>
            </a:extLst>
          </xdr:cNvPr>
          <xdr:cNvCxnSpPr/>
        </xdr:nvCxnSpPr>
        <xdr:spPr>
          <a:xfrm>
            <a:off x="242886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2" name="Straight Arrow Connector 1711">
            <a:extLst>
              <a:ext uri="{FF2B5EF4-FFF2-40B4-BE49-F238E27FC236}">
                <a16:creationId xmlns:a16="http://schemas.microsoft.com/office/drawing/2014/main" id="{8BB31EF0-77DD-D63B-C32F-BDE29DF0688E}"/>
              </a:ext>
            </a:extLst>
          </xdr:cNvPr>
          <xdr:cNvCxnSpPr/>
        </xdr:nvCxnSpPr>
        <xdr:spPr>
          <a:xfrm>
            <a:off x="2590790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3" name="Straight Arrow Connector 1712">
            <a:extLst>
              <a:ext uri="{FF2B5EF4-FFF2-40B4-BE49-F238E27FC236}">
                <a16:creationId xmlns:a16="http://schemas.microsoft.com/office/drawing/2014/main" id="{37F58DFD-C4B2-2179-74C2-08C25787C290}"/>
              </a:ext>
            </a:extLst>
          </xdr:cNvPr>
          <xdr:cNvCxnSpPr/>
        </xdr:nvCxnSpPr>
        <xdr:spPr>
          <a:xfrm>
            <a:off x="2752715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4" name="Straight Arrow Connector 1713">
            <a:extLst>
              <a:ext uri="{FF2B5EF4-FFF2-40B4-BE49-F238E27FC236}">
                <a16:creationId xmlns:a16="http://schemas.microsoft.com/office/drawing/2014/main" id="{DF1EBA8A-021C-8FCB-F218-9540B42A19CC}"/>
              </a:ext>
            </a:extLst>
          </xdr:cNvPr>
          <xdr:cNvCxnSpPr/>
        </xdr:nvCxnSpPr>
        <xdr:spPr>
          <a:xfrm>
            <a:off x="2914640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5" name="Straight Arrow Connector 1714">
            <a:extLst>
              <a:ext uri="{FF2B5EF4-FFF2-40B4-BE49-F238E27FC236}">
                <a16:creationId xmlns:a16="http://schemas.microsoft.com/office/drawing/2014/main" id="{27872267-89D1-A73D-EB33-388EA6AB6A90}"/>
              </a:ext>
            </a:extLst>
          </xdr:cNvPr>
          <xdr:cNvCxnSpPr/>
        </xdr:nvCxnSpPr>
        <xdr:spPr>
          <a:xfrm>
            <a:off x="3076564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6" name="Straight Arrow Connector 1715">
            <a:extLst>
              <a:ext uri="{FF2B5EF4-FFF2-40B4-BE49-F238E27FC236}">
                <a16:creationId xmlns:a16="http://schemas.microsoft.com/office/drawing/2014/main" id="{2E2EB02F-4C5C-9B0E-C144-C11B4C8683F1}"/>
              </a:ext>
            </a:extLst>
          </xdr:cNvPr>
          <xdr:cNvCxnSpPr/>
        </xdr:nvCxnSpPr>
        <xdr:spPr>
          <a:xfrm>
            <a:off x="3238489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7" name="Straight Arrow Connector 1716">
            <a:extLst>
              <a:ext uri="{FF2B5EF4-FFF2-40B4-BE49-F238E27FC236}">
                <a16:creationId xmlns:a16="http://schemas.microsoft.com/office/drawing/2014/main" id="{96D4582B-0FE5-A544-4CCD-2EBC79B3239F}"/>
              </a:ext>
            </a:extLst>
          </xdr:cNvPr>
          <xdr:cNvCxnSpPr/>
        </xdr:nvCxnSpPr>
        <xdr:spPr>
          <a:xfrm>
            <a:off x="3400416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8" name="Straight Arrow Connector 1717">
            <a:extLst>
              <a:ext uri="{FF2B5EF4-FFF2-40B4-BE49-F238E27FC236}">
                <a16:creationId xmlns:a16="http://schemas.microsoft.com/office/drawing/2014/main" id="{4F6D8251-F087-6154-1E40-9626AA0CF6C2}"/>
              </a:ext>
            </a:extLst>
          </xdr:cNvPr>
          <xdr:cNvCxnSpPr/>
        </xdr:nvCxnSpPr>
        <xdr:spPr>
          <a:xfrm>
            <a:off x="356234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9" name="Straight Connector 1718">
            <a:extLst>
              <a:ext uri="{FF2B5EF4-FFF2-40B4-BE49-F238E27FC236}">
                <a16:creationId xmlns:a16="http://schemas.microsoft.com/office/drawing/2014/main" id="{08C6FC81-3E59-AA34-C324-4A07D1597F7A}"/>
              </a:ext>
            </a:extLst>
          </xdr:cNvPr>
          <xdr:cNvCxnSpPr/>
        </xdr:nvCxnSpPr>
        <xdr:spPr>
          <a:xfrm>
            <a:off x="2100263" y="10239380"/>
            <a:ext cx="1857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0" name="Straight Connector 1719">
            <a:extLst>
              <a:ext uri="{FF2B5EF4-FFF2-40B4-BE49-F238E27FC236}">
                <a16:creationId xmlns:a16="http://schemas.microsoft.com/office/drawing/2014/main" id="{FFCD1642-8A01-F068-42C7-7B6B8C45329C}"/>
              </a:ext>
            </a:extLst>
          </xdr:cNvPr>
          <xdr:cNvCxnSpPr/>
        </xdr:nvCxnSpPr>
        <xdr:spPr>
          <a:xfrm flipH="1" flipV="1">
            <a:off x="2943214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1" name="Straight Arrow Connector 1720">
            <a:extLst>
              <a:ext uri="{FF2B5EF4-FFF2-40B4-BE49-F238E27FC236}">
                <a16:creationId xmlns:a16="http://schemas.microsoft.com/office/drawing/2014/main" id="{47E744B2-A5C5-FE81-55AC-2B3BE56A0170}"/>
              </a:ext>
            </a:extLst>
          </xdr:cNvPr>
          <xdr:cNvCxnSpPr/>
        </xdr:nvCxnSpPr>
        <xdr:spPr>
          <a:xfrm>
            <a:off x="372426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" name="Straight Arrow Connector 1721">
            <a:extLst>
              <a:ext uri="{FF2B5EF4-FFF2-40B4-BE49-F238E27FC236}">
                <a16:creationId xmlns:a16="http://schemas.microsoft.com/office/drawing/2014/main" id="{D435B265-1D28-25BD-719D-2B96AB430269}"/>
              </a:ext>
            </a:extLst>
          </xdr:cNvPr>
          <xdr:cNvCxnSpPr/>
        </xdr:nvCxnSpPr>
        <xdr:spPr>
          <a:xfrm>
            <a:off x="3957631" y="1023938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" name="Straight Arrow Connector 1722">
            <a:extLst>
              <a:ext uri="{FF2B5EF4-FFF2-40B4-BE49-F238E27FC236}">
                <a16:creationId xmlns:a16="http://schemas.microsoft.com/office/drawing/2014/main" id="{8DD24400-E5B1-BC8C-8C86-5A309D518D63}"/>
              </a:ext>
            </a:extLst>
          </xdr:cNvPr>
          <xdr:cNvCxnSpPr/>
        </xdr:nvCxnSpPr>
        <xdr:spPr>
          <a:xfrm>
            <a:off x="3967153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" name="Straight Connector 1723">
            <a:extLst>
              <a:ext uri="{FF2B5EF4-FFF2-40B4-BE49-F238E27FC236}">
                <a16:creationId xmlns:a16="http://schemas.microsoft.com/office/drawing/2014/main" id="{CBA73D82-6F28-A4B3-4B89-73A748E18EF4}"/>
              </a:ext>
            </a:extLst>
          </xdr:cNvPr>
          <xdr:cNvCxnSpPr/>
        </xdr:nvCxnSpPr>
        <xdr:spPr>
          <a:xfrm>
            <a:off x="2038350" y="10763251"/>
            <a:ext cx="19859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" name="Straight Connector 1724">
            <a:extLst>
              <a:ext uri="{FF2B5EF4-FFF2-40B4-BE49-F238E27FC236}">
                <a16:creationId xmlns:a16="http://schemas.microsoft.com/office/drawing/2014/main" id="{FDB1E487-85A1-6D49-3B6E-D0E9A2FDC303}"/>
              </a:ext>
            </a:extLst>
          </xdr:cNvPr>
          <xdr:cNvCxnSpPr/>
        </xdr:nvCxnSpPr>
        <xdr:spPr>
          <a:xfrm flipH="1">
            <a:off x="204786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" name="Straight Connector 1725">
            <a:extLst>
              <a:ext uri="{FF2B5EF4-FFF2-40B4-BE49-F238E27FC236}">
                <a16:creationId xmlns:a16="http://schemas.microsoft.com/office/drawing/2014/main" id="{93924130-9FF6-0D0F-8238-E70026C51A43}"/>
              </a:ext>
            </a:extLst>
          </xdr:cNvPr>
          <xdr:cNvCxnSpPr/>
        </xdr:nvCxnSpPr>
        <xdr:spPr>
          <a:xfrm flipH="1">
            <a:off x="3671878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" name="Straight Connector 1726">
            <a:extLst>
              <a:ext uri="{FF2B5EF4-FFF2-40B4-BE49-F238E27FC236}">
                <a16:creationId xmlns:a16="http://schemas.microsoft.com/office/drawing/2014/main" id="{FB395052-366E-5EAB-B9A3-A1137533C938}"/>
              </a:ext>
            </a:extLst>
          </xdr:cNvPr>
          <xdr:cNvCxnSpPr/>
        </xdr:nvCxnSpPr>
        <xdr:spPr>
          <a:xfrm>
            <a:off x="3957626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" name="Straight Connector 1727">
            <a:extLst>
              <a:ext uri="{FF2B5EF4-FFF2-40B4-BE49-F238E27FC236}">
                <a16:creationId xmlns:a16="http://schemas.microsoft.com/office/drawing/2014/main" id="{8BF84B2F-806A-A5BE-5D6D-EE84C0DF29C2}"/>
              </a:ext>
            </a:extLst>
          </xdr:cNvPr>
          <xdr:cNvCxnSpPr/>
        </xdr:nvCxnSpPr>
        <xdr:spPr>
          <a:xfrm flipH="1">
            <a:off x="3914763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14288</xdr:colOff>
      <xdr:row>350</xdr:row>
      <xdr:rowOff>0</xdr:rowOff>
    </xdr:from>
    <xdr:to>
      <xdr:col>42</xdr:col>
      <xdr:colOff>123825</xdr:colOff>
      <xdr:row>356</xdr:row>
      <xdr:rowOff>14289</xdr:rowOff>
    </xdr:to>
    <xdr:grpSp>
      <xdr:nvGrpSpPr>
        <xdr:cNvPr id="1729" name="Group 1728">
          <a:extLst>
            <a:ext uri="{FF2B5EF4-FFF2-40B4-BE49-F238E27FC236}">
              <a16:creationId xmlns:a16="http://schemas.microsoft.com/office/drawing/2014/main" id="{56AFDE3D-ED46-4396-BDEE-EEDE501D3DDD}"/>
            </a:ext>
          </a:extLst>
        </xdr:cNvPr>
        <xdr:cNvGrpSpPr/>
      </xdr:nvGrpSpPr>
      <xdr:grpSpPr>
        <a:xfrm>
          <a:off x="4872038" y="52568475"/>
          <a:ext cx="2052637" cy="871539"/>
          <a:chOff x="4872038" y="10048875"/>
          <a:chExt cx="2052637" cy="871539"/>
        </a:xfrm>
      </xdr:grpSpPr>
      <xdr:cxnSp macro="">
        <xdr:nvCxnSpPr>
          <xdr:cNvPr id="1730" name="Straight Connector 1729">
            <a:extLst>
              <a:ext uri="{FF2B5EF4-FFF2-40B4-BE49-F238E27FC236}">
                <a16:creationId xmlns:a16="http://schemas.microsoft.com/office/drawing/2014/main" id="{BD4F202E-9259-3A2A-5F32-906FDDA29113}"/>
              </a:ext>
            </a:extLst>
          </xdr:cNvPr>
          <xdr:cNvCxnSpPr/>
        </xdr:nvCxnSpPr>
        <xdr:spPr>
          <a:xfrm>
            <a:off x="4938713" y="10477500"/>
            <a:ext cx="193833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31" name="Isosceles Triangle 1730">
            <a:extLst>
              <a:ext uri="{FF2B5EF4-FFF2-40B4-BE49-F238E27FC236}">
                <a16:creationId xmlns:a16="http://schemas.microsoft.com/office/drawing/2014/main" id="{8A1FB68C-2688-1A79-2D1F-E3E94B5A0A26}"/>
              </a:ext>
            </a:extLst>
          </xdr:cNvPr>
          <xdr:cNvSpPr/>
        </xdr:nvSpPr>
        <xdr:spPr>
          <a:xfrm>
            <a:off x="510063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32" name="Straight Arrow Connector 1731">
            <a:extLst>
              <a:ext uri="{FF2B5EF4-FFF2-40B4-BE49-F238E27FC236}">
                <a16:creationId xmlns:a16="http://schemas.microsoft.com/office/drawing/2014/main" id="{1BFF8E58-FDAC-521F-B843-4490EFDEE3D2}"/>
              </a:ext>
            </a:extLst>
          </xdr:cNvPr>
          <xdr:cNvCxnSpPr/>
        </xdr:nvCxnSpPr>
        <xdr:spPr>
          <a:xfrm flipV="1">
            <a:off x="518160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33" name="Isosceles Triangle 1732">
            <a:extLst>
              <a:ext uri="{FF2B5EF4-FFF2-40B4-BE49-F238E27FC236}">
                <a16:creationId xmlns:a16="http://schemas.microsoft.com/office/drawing/2014/main" id="{3B4F80E1-180C-5566-808C-E032CF6C66F9}"/>
              </a:ext>
            </a:extLst>
          </xdr:cNvPr>
          <xdr:cNvSpPr/>
        </xdr:nvSpPr>
        <xdr:spPr>
          <a:xfrm>
            <a:off x="6557941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34" name="Straight Arrow Connector 1733">
            <a:extLst>
              <a:ext uri="{FF2B5EF4-FFF2-40B4-BE49-F238E27FC236}">
                <a16:creationId xmlns:a16="http://schemas.microsoft.com/office/drawing/2014/main" id="{5CD6154C-4107-EED0-E89D-87D00BC71D1A}"/>
              </a:ext>
            </a:extLst>
          </xdr:cNvPr>
          <xdr:cNvCxnSpPr/>
        </xdr:nvCxnSpPr>
        <xdr:spPr>
          <a:xfrm flipV="1">
            <a:off x="6638898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5" name="Straight Arrow Connector 1734">
            <a:extLst>
              <a:ext uri="{FF2B5EF4-FFF2-40B4-BE49-F238E27FC236}">
                <a16:creationId xmlns:a16="http://schemas.microsoft.com/office/drawing/2014/main" id="{8476DCE0-28B2-D9DB-985F-46D4802164A8}"/>
              </a:ext>
            </a:extLst>
          </xdr:cNvPr>
          <xdr:cNvCxnSpPr/>
        </xdr:nvCxnSpPr>
        <xdr:spPr>
          <a:xfrm>
            <a:off x="494347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6" name="Straight Arrow Connector 1735">
            <a:extLst>
              <a:ext uri="{FF2B5EF4-FFF2-40B4-BE49-F238E27FC236}">
                <a16:creationId xmlns:a16="http://schemas.microsoft.com/office/drawing/2014/main" id="{668B3178-000B-5268-0130-12AB56C01602}"/>
              </a:ext>
            </a:extLst>
          </xdr:cNvPr>
          <xdr:cNvCxnSpPr/>
        </xdr:nvCxnSpPr>
        <xdr:spPr>
          <a:xfrm>
            <a:off x="514350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7" name="Straight Arrow Connector 1736">
            <a:extLst>
              <a:ext uri="{FF2B5EF4-FFF2-40B4-BE49-F238E27FC236}">
                <a16:creationId xmlns:a16="http://schemas.microsoft.com/office/drawing/2014/main" id="{BCF95ABE-1387-75FD-9D34-C18DFAC98A00}"/>
              </a:ext>
            </a:extLst>
          </xdr:cNvPr>
          <xdr:cNvCxnSpPr/>
        </xdr:nvCxnSpPr>
        <xdr:spPr>
          <a:xfrm>
            <a:off x="534352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8" name="Straight Arrow Connector 1737">
            <a:extLst>
              <a:ext uri="{FF2B5EF4-FFF2-40B4-BE49-F238E27FC236}">
                <a16:creationId xmlns:a16="http://schemas.microsoft.com/office/drawing/2014/main" id="{8528DA8B-678A-903D-22DD-E6EBFBBC2413}"/>
              </a:ext>
            </a:extLst>
          </xdr:cNvPr>
          <xdr:cNvCxnSpPr/>
        </xdr:nvCxnSpPr>
        <xdr:spPr>
          <a:xfrm>
            <a:off x="550545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9" name="Straight Arrow Connector 1738">
            <a:extLst>
              <a:ext uri="{FF2B5EF4-FFF2-40B4-BE49-F238E27FC236}">
                <a16:creationId xmlns:a16="http://schemas.microsoft.com/office/drawing/2014/main" id="{9FE5B8F6-FFDA-3FCA-1348-EBD484A23E77}"/>
              </a:ext>
            </a:extLst>
          </xdr:cNvPr>
          <xdr:cNvCxnSpPr/>
        </xdr:nvCxnSpPr>
        <xdr:spPr>
          <a:xfrm>
            <a:off x="566737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0" name="Straight Arrow Connector 1739">
            <a:extLst>
              <a:ext uri="{FF2B5EF4-FFF2-40B4-BE49-F238E27FC236}">
                <a16:creationId xmlns:a16="http://schemas.microsoft.com/office/drawing/2014/main" id="{01B7586B-88D1-91E5-5F95-D864AEF2AE29}"/>
              </a:ext>
            </a:extLst>
          </xdr:cNvPr>
          <xdr:cNvCxnSpPr/>
        </xdr:nvCxnSpPr>
        <xdr:spPr>
          <a:xfrm>
            <a:off x="582930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1" name="Straight Arrow Connector 1740">
            <a:extLst>
              <a:ext uri="{FF2B5EF4-FFF2-40B4-BE49-F238E27FC236}">
                <a16:creationId xmlns:a16="http://schemas.microsoft.com/office/drawing/2014/main" id="{D812D910-D60F-4D62-0BBA-B42522BD9AB4}"/>
              </a:ext>
            </a:extLst>
          </xdr:cNvPr>
          <xdr:cNvCxnSpPr/>
        </xdr:nvCxnSpPr>
        <xdr:spPr>
          <a:xfrm>
            <a:off x="599122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2" name="Straight Arrow Connector 1741">
            <a:extLst>
              <a:ext uri="{FF2B5EF4-FFF2-40B4-BE49-F238E27FC236}">
                <a16:creationId xmlns:a16="http://schemas.microsoft.com/office/drawing/2014/main" id="{4E4268CE-C3A1-33F6-9114-FB30F59F1D6F}"/>
              </a:ext>
            </a:extLst>
          </xdr:cNvPr>
          <xdr:cNvCxnSpPr/>
        </xdr:nvCxnSpPr>
        <xdr:spPr>
          <a:xfrm>
            <a:off x="615315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3" name="Straight Arrow Connector 1742">
            <a:extLst>
              <a:ext uri="{FF2B5EF4-FFF2-40B4-BE49-F238E27FC236}">
                <a16:creationId xmlns:a16="http://schemas.microsoft.com/office/drawing/2014/main" id="{62E8599D-6AF3-C620-C9F1-1AE6E2469206}"/>
              </a:ext>
            </a:extLst>
          </xdr:cNvPr>
          <xdr:cNvCxnSpPr/>
        </xdr:nvCxnSpPr>
        <xdr:spPr>
          <a:xfrm>
            <a:off x="631507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4" name="Straight Arrow Connector 1743">
            <a:extLst>
              <a:ext uri="{FF2B5EF4-FFF2-40B4-BE49-F238E27FC236}">
                <a16:creationId xmlns:a16="http://schemas.microsoft.com/office/drawing/2014/main" id="{E21A0C2A-8004-DCF1-2F3E-72EB412ECB96}"/>
              </a:ext>
            </a:extLst>
          </xdr:cNvPr>
          <xdr:cNvCxnSpPr/>
        </xdr:nvCxnSpPr>
        <xdr:spPr>
          <a:xfrm>
            <a:off x="6477004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5" name="Straight Arrow Connector 1744">
            <a:extLst>
              <a:ext uri="{FF2B5EF4-FFF2-40B4-BE49-F238E27FC236}">
                <a16:creationId xmlns:a16="http://schemas.microsoft.com/office/drawing/2014/main" id="{CB982877-A6D1-904F-5DA7-89FD2BBE25CB}"/>
              </a:ext>
            </a:extLst>
          </xdr:cNvPr>
          <xdr:cNvCxnSpPr/>
        </xdr:nvCxnSpPr>
        <xdr:spPr>
          <a:xfrm>
            <a:off x="6691320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6" name="Straight Connector 1745">
            <a:extLst>
              <a:ext uri="{FF2B5EF4-FFF2-40B4-BE49-F238E27FC236}">
                <a16:creationId xmlns:a16="http://schemas.microsoft.com/office/drawing/2014/main" id="{CF8212C1-32FD-7A6B-1B97-8616AC154146}"/>
              </a:ext>
            </a:extLst>
          </xdr:cNvPr>
          <xdr:cNvCxnSpPr/>
        </xdr:nvCxnSpPr>
        <xdr:spPr>
          <a:xfrm>
            <a:off x="4943477" y="10239380"/>
            <a:ext cx="193833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7" name="Straight Connector 1746">
            <a:extLst>
              <a:ext uri="{FF2B5EF4-FFF2-40B4-BE49-F238E27FC236}">
                <a16:creationId xmlns:a16="http://schemas.microsoft.com/office/drawing/2014/main" id="{357C169E-71A5-855A-B1DC-BAF193F48FBC}"/>
              </a:ext>
            </a:extLst>
          </xdr:cNvPr>
          <xdr:cNvCxnSpPr/>
        </xdr:nvCxnSpPr>
        <xdr:spPr>
          <a:xfrm flipH="1" flipV="1">
            <a:off x="6019802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8" name="Straight Arrow Connector 1747">
            <a:extLst>
              <a:ext uri="{FF2B5EF4-FFF2-40B4-BE49-F238E27FC236}">
                <a16:creationId xmlns:a16="http://schemas.microsoft.com/office/drawing/2014/main" id="{B329B4B8-712D-820D-FAA6-5EEE7897CB76}"/>
              </a:ext>
            </a:extLst>
          </xdr:cNvPr>
          <xdr:cNvCxnSpPr/>
        </xdr:nvCxnSpPr>
        <xdr:spPr>
          <a:xfrm>
            <a:off x="687705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9" name="Straight Arrow Connector 1748">
            <a:extLst>
              <a:ext uri="{FF2B5EF4-FFF2-40B4-BE49-F238E27FC236}">
                <a16:creationId xmlns:a16="http://schemas.microsoft.com/office/drawing/2014/main" id="{B5555513-32D8-1890-0B85-8B46606294F3}"/>
              </a:ext>
            </a:extLst>
          </xdr:cNvPr>
          <xdr:cNvCxnSpPr/>
        </xdr:nvCxnSpPr>
        <xdr:spPr>
          <a:xfrm>
            <a:off x="493871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0" name="Straight Arrow Connector 1749">
            <a:extLst>
              <a:ext uri="{FF2B5EF4-FFF2-40B4-BE49-F238E27FC236}">
                <a16:creationId xmlns:a16="http://schemas.microsoft.com/office/drawing/2014/main" id="{85974B4D-7817-A65B-958F-59DC90BEDF93}"/>
              </a:ext>
            </a:extLst>
          </xdr:cNvPr>
          <xdr:cNvCxnSpPr/>
        </xdr:nvCxnSpPr>
        <xdr:spPr>
          <a:xfrm>
            <a:off x="687704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1" name="Straight Connector 1750">
            <a:extLst>
              <a:ext uri="{FF2B5EF4-FFF2-40B4-BE49-F238E27FC236}">
                <a16:creationId xmlns:a16="http://schemas.microsoft.com/office/drawing/2014/main" id="{8B301869-63B4-2C98-4945-0F748754D9EA}"/>
              </a:ext>
            </a:extLst>
          </xdr:cNvPr>
          <xdr:cNvCxnSpPr/>
        </xdr:nvCxnSpPr>
        <xdr:spPr>
          <a:xfrm>
            <a:off x="4872038" y="10763251"/>
            <a:ext cx="20526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2" name="Straight Connector 1751">
            <a:extLst>
              <a:ext uri="{FF2B5EF4-FFF2-40B4-BE49-F238E27FC236}">
                <a16:creationId xmlns:a16="http://schemas.microsoft.com/office/drawing/2014/main" id="{12B97D7E-A551-706D-E688-5FE1590CE5C4}"/>
              </a:ext>
            </a:extLst>
          </xdr:cNvPr>
          <xdr:cNvCxnSpPr/>
        </xdr:nvCxnSpPr>
        <xdr:spPr>
          <a:xfrm flipH="1">
            <a:off x="512444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3" name="Straight Connector 1752">
            <a:extLst>
              <a:ext uri="{FF2B5EF4-FFF2-40B4-BE49-F238E27FC236}">
                <a16:creationId xmlns:a16="http://schemas.microsoft.com/office/drawing/2014/main" id="{2EAE39AD-B2AC-7D96-AEAF-1BC4884B8A59}"/>
              </a:ext>
            </a:extLst>
          </xdr:cNvPr>
          <xdr:cNvCxnSpPr/>
        </xdr:nvCxnSpPr>
        <xdr:spPr>
          <a:xfrm flipH="1">
            <a:off x="6581768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4" name="Straight Connector 1753">
            <a:extLst>
              <a:ext uri="{FF2B5EF4-FFF2-40B4-BE49-F238E27FC236}">
                <a16:creationId xmlns:a16="http://schemas.microsoft.com/office/drawing/2014/main" id="{5395E2A3-7F9A-C398-7E27-A2F6173E98C1}"/>
              </a:ext>
            </a:extLst>
          </xdr:cNvPr>
          <xdr:cNvCxnSpPr/>
        </xdr:nvCxnSpPr>
        <xdr:spPr>
          <a:xfrm>
            <a:off x="493871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5" name="Straight Connector 1754">
            <a:extLst>
              <a:ext uri="{FF2B5EF4-FFF2-40B4-BE49-F238E27FC236}">
                <a16:creationId xmlns:a16="http://schemas.microsoft.com/office/drawing/2014/main" id="{FC7FA0FF-F0F0-234D-73F3-45FCD11AE7E2}"/>
              </a:ext>
            </a:extLst>
          </xdr:cNvPr>
          <xdr:cNvCxnSpPr/>
        </xdr:nvCxnSpPr>
        <xdr:spPr>
          <a:xfrm flipH="1">
            <a:off x="489585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6" name="Straight Connector 1755">
            <a:extLst>
              <a:ext uri="{FF2B5EF4-FFF2-40B4-BE49-F238E27FC236}">
                <a16:creationId xmlns:a16="http://schemas.microsoft.com/office/drawing/2014/main" id="{9C08DC93-9697-A360-7BBF-60E48BB36F7E}"/>
              </a:ext>
            </a:extLst>
          </xdr:cNvPr>
          <xdr:cNvCxnSpPr/>
        </xdr:nvCxnSpPr>
        <xdr:spPr>
          <a:xfrm>
            <a:off x="6872278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7" name="Straight Connector 1756">
            <a:extLst>
              <a:ext uri="{FF2B5EF4-FFF2-40B4-BE49-F238E27FC236}">
                <a16:creationId xmlns:a16="http://schemas.microsoft.com/office/drawing/2014/main" id="{09E7CA83-F818-A9BA-2AC1-325C93078578}"/>
              </a:ext>
            </a:extLst>
          </xdr:cNvPr>
          <xdr:cNvCxnSpPr/>
        </xdr:nvCxnSpPr>
        <xdr:spPr>
          <a:xfrm flipH="1">
            <a:off x="6829415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48</xdr:col>
      <xdr:colOff>14288</xdr:colOff>
      <xdr:row>350</xdr:row>
      <xdr:rowOff>0</xdr:rowOff>
    </xdr:from>
    <xdr:to>
      <xdr:col>60</xdr:col>
      <xdr:colOff>123825</xdr:colOff>
      <xdr:row>356</xdr:row>
      <xdr:rowOff>14289</xdr:rowOff>
    </xdr:to>
    <xdr:grpSp>
      <xdr:nvGrpSpPr>
        <xdr:cNvPr id="1758" name="Group 1757">
          <a:extLst>
            <a:ext uri="{FF2B5EF4-FFF2-40B4-BE49-F238E27FC236}">
              <a16:creationId xmlns:a16="http://schemas.microsoft.com/office/drawing/2014/main" id="{BB4A5CD6-64E2-4B06-B6AA-47C450E92057}"/>
            </a:ext>
          </a:extLst>
        </xdr:cNvPr>
        <xdr:cNvGrpSpPr/>
      </xdr:nvGrpSpPr>
      <xdr:grpSpPr>
        <a:xfrm>
          <a:off x="7786688" y="52568475"/>
          <a:ext cx="2052637" cy="871539"/>
          <a:chOff x="4872038" y="10048875"/>
          <a:chExt cx="2052637" cy="871539"/>
        </a:xfrm>
      </xdr:grpSpPr>
      <xdr:cxnSp macro="">
        <xdr:nvCxnSpPr>
          <xdr:cNvPr id="1759" name="Straight Connector 1758">
            <a:extLst>
              <a:ext uri="{FF2B5EF4-FFF2-40B4-BE49-F238E27FC236}">
                <a16:creationId xmlns:a16="http://schemas.microsoft.com/office/drawing/2014/main" id="{F8BF9C70-1502-E994-F20F-67100B8478EF}"/>
              </a:ext>
            </a:extLst>
          </xdr:cNvPr>
          <xdr:cNvCxnSpPr/>
        </xdr:nvCxnSpPr>
        <xdr:spPr>
          <a:xfrm>
            <a:off x="4938713" y="10477500"/>
            <a:ext cx="193833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60" name="Isosceles Triangle 1759">
            <a:extLst>
              <a:ext uri="{FF2B5EF4-FFF2-40B4-BE49-F238E27FC236}">
                <a16:creationId xmlns:a16="http://schemas.microsoft.com/office/drawing/2014/main" id="{46F9F8F1-1375-AF82-AA4C-DFC03F07B199}"/>
              </a:ext>
            </a:extLst>
          </xdr:cNvPr>
          <xdr:cNvSpPr/>
        </xdr:nvSpPr>
        <xdr:spPr>
          <a:xfrm>
            <a:off x="510063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61" name="Straight Arrow Connector 1760">
            <a:extLst>
              <a:ext uri="{FF2B5EF4-FFF2-40B4-BE49-F238E27FC236}">
                <a16:creationId xmlns:a16="http://schemas.microsoft.com/office/drawing/2014/main" id="{28BF962B-89DD-C6D4-B429-05D62A9CAFCC}"/>
              </a:ext>
            </a:extLst>
          </xdr:cNvPr>
          <xdr:cNvCxnSpPr/>
        </xdr:nvCxnSpPr>
        <xdr:spPr>
          <a:xfrm flipV="1">
            <a:off x="518160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62" name="Isosceles Triangle 1761">
            <a:extLst>
              <a:ext uri="{FF2B5EF4-FFF2-40B4-BE49-F238E27FC236}">
                <a16:creationId xmlns:a16="http://schemas.microsoft.com/office/drawing/2014/main" id="{39F7EF3D-2E04-72E5-7FFE-017444B50C86}"/>
              </a:ext>
            </a:extLst>
          </xdr:cNvPr>
          <xdr:cNvSpPr/>
        </xdr:nvSpPr>
        <xdr:spPr>
          <a:xfrm>
            <a:off x="6557941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63" name="Straight Arrow Connector 1762">
            <a:extLst>
              <a:ext uri="{FF2B5EF4-FFF2-40B4-BE49-F238E27FC236}">
                <a16:creationId xmlns:a16="http://schemas.microsoft.com/office/drawing/2014/main" id="{604F5C7C-A535-E631-D674-28D3F765284B}"/>
              </a:ext>
            </a:extLst>
          </xdr:cNvPr>
          <xdr:cNvCxnSpPr/>
        </xdr:nvCxnSpPr>
        <xdr:spPr>
          <a:xfrm flipV="1">
            <a:off x="6638898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4" name="Straight Arrow Connector 1763">
            <a:extLst>
              <a:ext uri="{FF2B5EF4-FFF2-40B4-BE49-F238E27FC236}">
                <a16:creationId xmlns:a16="http://schemas.microsoft.com/office/drawing/2014/main" id="{CD9963FB-F935-5194-1E92-0D0EBDB19E04}"/>
              </a:ext>
            </a:extLst>
          </xdr:cNvPr>
          <xdr:cNvCxnSpPr/>
        </xdr:nvCxnSpPr>
        <xdr:spPr>
          <a:xfrm>
            <a:off x="494347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5" name="Straight Arrow Connector 1764">
            <a:extLst>
              <a:ext uri="{FF2B5EF4-FFF2-40B4-BE49-F238E27FC236}">
                <a16:creationId xmlns:a16="http://schemas.microsoft.com/office/drawing/2014/main" id="{EC32726A-9BD5-C11A-09EA-5C3C528A6B67}"/>
              </a:ext>
            </a:extLst>
          </xdr:cNvPr>
          <xdr:cNvCxnSpPr/>
        </xdr:nvCxnSpPr>
        <xdr:spPr>
          <a:xfrm>
            <a:off x="514350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6" name="Straight Arrow Connector 1765">
            <a:extLst>
              <a:ext uri="{FF2B5EF4-FFF2-40B4-BE49-F238E27FC236}">
                <a16:creationId xmlns:a16="http://schemas.microsoft.com/office/drawing/2014/main" id="{C5FCD134-8923-6181-0125-1C5ED3E9A9BC}"/>
              </a:ext>
            </a:extLst>
          </xdr:cNvPr>
          <xdr:cNvCxnSpPr/>
        </xdr:nvCxnSpPr>
        <xdr:spPr>
          <a:xfrm>
            <a:off x="534352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7" name="Straight Arrow Connector 1766">
            <a:extLst>
              <a:ext uri="{FF2B5EF4-FFF2-40B4-BE49-F238E27FC236}">
                <a16:creationId xmlns:a16="http://schemas.microsoft.com/office/drawing/2014/main" id="{45CF0070-D227-05AA-B47F-35B8C9775567}"/>
              </a:ext>
            </a:extLst>
          </xdr:cNvPr>
          <xdr:cNvCxnSpPr/>
        </xdr:nvCxnSpPr>
        <xdr:spPr>
          <a:xfrm>
            <a:off x="550545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8" name="Straight Arrow Connector 1767">
            <a:extLst>
              <a:ext uri="{FF2B5EF4-FFF2-40B4-BE49-F238E27FC236}">
                <a16:creationId xmlns:a16="http://schemas.microsoft.com/office/drawing/2014/main" id="{75FEA964-6D28-9455-C4AB-342B2802208E}"/>
              </a:ext>
            </a:extLst>
          </xdr:cNvPr>
          <xdr:cNvCxnSpPr/>
        </xdr:nvCxnSpPr>
        <xdr:spPr>
          <a:xfrm>
            <a:off x="566737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9" name="Straight Arrow Connector 1768">
            <a:extLst>
              <a:ext uri="{FF2B5EF4-FFF2-40B4-BE49-F238E27FC236}">
                <a16:creationId xmlns:a16="http://schemas.microsoft.com/office/drawing/2014/main" id="{9EADE365-4548-F1D1-3654-0C98F27B3123}"/>
              </a:ext>
            </a:extLst>
          </xdr:cNvPr>
          <xdr:cNvCxnSpPr/>
        </xdr:nvCxnSpPr>
        <xdr:spPr>
          <a:xfrm>
            <a:off x="582930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0" name="Straight Arrow Connector 1769">
            <a:extLst>
              <a:ext uri="{FF2B5EF4-FFF2-40B4-BE49-F238E27FC236}">
                <a16:creationId xmlns:a16="http://schemas.microsoft.com/office/drawing/2014/main" id="{1B49D428-71C4-0F40-816C-A0529D22D824}"/>
              </a:ext>
            </a:extLst>
          </xdr:cNvPr>
          <xdr:cNvCxnSpPr/>
        </xdr:nvCxnSpPr>
        <xdr:spPr>
          <a:xfrm>
            <a:off x="599122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1" name="Straight Arrow Connector 1770">
            <a:extLst>
              <a:ext uri="{FF2B5EF4-FFF2-40B4-BE49-F238E27FC236}">
                <a16:creationId xmlns:a16="http://schemas.microsoft.com/office/drawing/2014/main" id="{C83AEE9F-4CE5-0CCF-FA21-D4E39BC26622}"/>
              </a:ext>
            </a:extLst>
          </xdr:cNvPr>
          <xdr:cNvCxnSpPr/>
        </xdr:nvCxnSpPr>
        <xdr:spPr>
          <a:xfrm>
            <a:off x="615315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2" name="Straight Arrow Connector 1771">
            <a:extLst>
              <a:ext uri="{FF2B5EF4-FFF2-40B4-BE49-F238E27FC236}">
                <a16:creationId xmlns:a16="http://schemas.microsoft.com/office/drawing/2014/main" id="{5A994111-C9B0-B75A-0C5D-F45760C69BF5}"/>
              </a:ext>
            </a:extLst>
          </xdr:cNvPr>
          <xdr:cNvCxnSpPr/>
        </xdr:nvCxnSpPr>
        <xdr:spPr>
          <a:xfrm>
            <a:off x="631507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3" name="Straight Arrow Connector 1772">
            <a:extLst>
              <a:ext uri="{FF2B5EF4-FFF2-40B4-BE49-F238E27FC236}">
                <a16:creationId xmlns:a16="http://schemas.microsoft.com/office/drawing/2014/main" id="{B6E8CC7D-1C6F-FB3F-91D9-2B3B44B14F91}"/>
              </a:ext>
            </a:extLst>
          </xdr:cNvPr>
          <xdr:cNvCxnSpPr/>
        </xdr:nvCxnSpPr>
        <xdr:spPr>
          <a:xfrm>
            <a:off x="6477004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4" name="Straight Arrow Connector 1773">
            <a:extLst>
              <a:ext uri="{FF2B5EF4-FFF2-40B4-BE49-F238E27FC236}">
                <a16:creationId xmlns:a16="http://schemas.microsoft.com/office/drawing/2014/main" id="{3D00DF5E-4A59-3310-5308-93096A0CE57C}"/>
              </a:ext>
            </a:extLst>
          </xdr:cNvPr>
          <xdr:cNvCxnSpPr/>
        </xdr:nvCxnSpPr>
        <xdr:spPr>
          <a:xfrm>
            <a:off x="6691320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5" name="Straight Connector 1774">
            <a:extLst>
              <a:ext uri="{FF2B5EF4-FFF2-40B4-BE49-F238E27FC236}">
                <a16:creationId xmlns:a16="http://schemas.microsoft.com/office/drawing/2014/main" id="{D3A4C6BC-5948-94C0-81D1-342A788DF911}"/>
              </a:ext>
            </a:extLst>
          </xdr:cNvPr>
          <xdr:cNvCxnSpPr/>
        </xdr:nvCxnSpPr>
        <xdr:spPr>
          <a:xfrm>
            <a:off x="4943477" y="10239380"/>
            <a:ext cx="193833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6" name="Straight Connector 1775">
            <a:extLst>
              <a:ext uri="{FF2B5EF4-FFF2-40B4-BE49-F238E27FC236}">
                <a16:creationId xmlns:a16="http://schemas.microsoft.com/office/drawing/2014/main" id="{C4A9D4D4-2523-F435-D5C1-14844B2F4113}"/>
              </a:ext>
            </a:extLst>
          </xdr:cNvPr>
          <xdr:cNvCxnSpPr/>
        </xdr:nvCxnSpPr>
        <xdr:spPr>
          <a:xfrm flipH="1" flipV="1">
            <a:off x="6019802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7" name="Straight Arrow Connector 1776">
            <a:extLst>
              <a:ext uri="{FF2B5EF4-FFF2-40B4-BE49-F238E27FC236}">
                <a16:creationId xmlns:a16="http://schemas.microsoft.com/office/drawing/2014/main" id="{1CC7DD4C-B404-BD45-434B-5E6A8A95EF60}"/>
              </a:ext>
            </a:extLst>
          </xdr:cNvPr>
          <xdr:cNvCxnSpPr/>
        </xdr:nvCxnSpPr>
        <xdr:spPr>
          <a:xfrm>
            <a:off x="687705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8" name="Straight Arrow Connector 1777">
            <a:extLst>
              <a:ext uri="{FF2B5EF4-FFF2-40B4-BE49-F238E27FC236}">
                <a16:creationId xmlns:a16="http://schemas.microsoft.com/office/drawing/2014/main" id="{0C80469C-7F15-2CA8-52A8-CFE0F127DF2D}"/>
              </a:ext>
            </a:extLst>
          </xdr:cNvPr>
          <xdr:cNvCxnSpPr/>
        </xdr:nvCxnSpPr>
        <xdr:spPr>
          <a:xfrm>
            <a:off x="493871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9" name="Straight Arrow Connector 1778">
            <a:extLst>
              <a:ext uri="{FF2B5EF4-FFF2-40B4-BE49-F238E27FC236}">
                <a16:creationId xmlns:a16="http://schemas.microsoft.com/office/drawing/2014/main" id="{01B85E93-98C6-61C8-21EE-18D61C143698}"/>
              </a:ext>
            </a:extLst>
          </xdr:cNvPr>
          <xdr:cNvCxnSpPr/>
        </xdr:nvCxnSpPr>
        <xdr:spPr>
          <a:xfrm>
            <a:off x="687704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0" name="Straight Connector 1779">
            <a:extLst>
              <a:ext uri="{FF2B5EF4-FFF2-40B4-BE49-F238E27FC236}">
                <a16:creationId xmlns:a16="http://schemas.microsoft.com/office/drawing/2014/main" id="{D855DE11-0CBC-61D0-BEA9-D3B181F79326}"/>
              </a:ext>
            </a:extLst>
          </xdr:cNvPr>
          <xdr:cNvCxnSpPr/>
        </xdr:nvCxnSpPr>
        <xdr:spPr>
          <a:xfrm>
            <a:off x="4872038" y="10763251"/>
            <a:ext cx="20526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1" name="Straight Connector 1780">
            <a:extLst>
              <a:ext uri="{FF2B5EF4-FFF2-40B4-BE49-F238E27FC236}">
                <a16:creationId xmlns:a16="http://schemas.microsoft.com/office/drawing/2014/main" id="{8ECBC8F0-482C-D50E-1971-C057748225B1}"/>
              </a:ext>
            </a:extLst>
          </xdr:cNvPr>
          <xdr:cNvCxnSpPr/>
        </xdr:nvCxnSpPr>
        <xdr:spPr>
          <a:xfrm flipH="1">
            <a:off x="512444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2" name="Straight Connector 1781">
            <a:extLst>
              <a:ext uri="{FF2B5EF4-FFF2-40B4-BE49-F238E27FC236}">
                <a16:creationId xmlns:a16="http://schemas.microsoft.com/office/drawing/2014/main" id="{35002053-C4CF-2A36-81BA-7A32EF88C6A7}"/>
              </a:ext>
            </a:extLst>
          </xdr:cNvPr>
          <xdr:cNvCxnSpPr/>
        </xdr:nvCxnSpPr>
        <xdr:spPr>
          <a:xfrm flipH="1">
            <a:off x="6581768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3" name="Straight Connector 1782">
            <a:extLst>
              <a:ext uri="{FF2B5EF4-FFF2-40B4-BE49-F238E27FC236}">
                <a16:creationId xmlns:a16="http://schemas.microsoft.com/office/drawing/2014/main" id="{5C066244-633E-4184-96AA-214F0C073AC4}"/>
              </a:ext>
            </a:extLst>
          </xdr:cNvPr>
          <xdr:cNvCxnSpPr/>
        </xdr:nvCxnSpPr>
        <xdr:spPr>
          <a:xfrm>
            <a:off x="493871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4" name="Straight Connector 1783">
            <a:extLst>
              <a:ext uri="{FF2B5EF4-FFF2-40B4-BE49-F238E27FC236}">
                <a16:creationId xmlns:a16="http://schemas.microsoft.com/office/drawing/2014/main" id="{0D896AE0-5B19-EB0D-A1B0-A58D2E2F2CD4}"/>
              </a:ext>
            </a:extLst>
          </xdr:cNvPr>
          <xdr:cNvCxnSpPr/>
        </xdr:nvCxnSpPr>
        <xdr:spPr>
          <a:xfrm flipH="1">
            <a:off x="489585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5" name="Straight Connector 1784">
            <a:extLst>
              <a:ext uri="{FF2B5EF4-FFF2-40B4-BE49-F238E27FC236}">
                <a16:creationId xmlns:a16="http://schemas.microsoft.com/office/drawing/2014/main" id="{BAE60245-8293-3FA0-2100-BE0727C4865C}"/>
              </a:ext>
            </a:extLst>
          </xdr:cNvPr>
          <xdr:cNvCxnSpPr/>
        </xdr:nvCxnSpPr>
        <xdr:spPr>
          <a:xfrm>
            <a:off x="6872278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6" name="Straight Connector 1785">
            <a:extLst>
              <a:ext uri="{FF2B5EF4-FFF2-40B4-BE49-F238E27FC236}">
                <a16:creationId xmlns:a16="http://schemas.microsoft.com/office/drawing/2014/main" id="{45ADA110-0C64-DA26-41D0-8536DA070A7F}"/>
              </a:ext>
            </a:extLst>
          </xdr:cNvPr>
          <xdr:cNvCxnSpPr/>
        </xdr:nvCxnSpPr>
        <xdr:spPr>
          <a:xfrm flipH="1">
            <a:off x="6829415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152400</xdr:colOff>
      <xdr:row>341</xdr:row>
      <xdr:rowOff>123825</xdr:rowOff>
    </xdr:from>
    <xdr:to>
      <xdr:col>70</xdr:col>
      <xdr:colOff>85725</xdr:colOff>
      <xdr:row>347</xdr:row>
      <xdr:rowOff>9524</xdr:rowOff>
    </xdr:to>
    <xdr:grpSp>
      <xdr:nvGrpSpPr>
        <xdr:cNvPr id="1787" name="Group 1786">
          <a:extLst>
            <a:ext uri="{FF2B5EF4-FFF2-40B4-BE49-F238E27FC236}">
              <a16:creationId xmlns:a16="http://schemas.microsoft.com/office/drawing/2014/main" id="{21D6E9C8-A336-4CED-A897-FC525BE117CD}"/>
            </a:ext>
          </a:extLst>
        </xdr:cNvPr>
        <xdr:cNvGrpSpPr/>
      </xdr:nvGrpSpPr>
      <xdr:grpSpPr>
        <a:xfrm>
          <a:off x="9705975" y="51406425"/>
          <a:ext cx="1714500" cy="742949"/>
          <a:chOff x="9705975" y="8886825"/>
          <a:chExt cx="1714500" cy="742949"/>
        </a:xfrm>
      </xdr:grpSpPr>
      <xdr:cxnSp macro="">
        <xdr:nvCxnSpPr>
          <xdr:cNvPr id="1788" name="Straight Connector 1787">
            <a:extLst>
              <a:ext uri="{FF2B5EF4-FFF2-40B4-BE49-F238E27FC236}">
                <a16:creationId xmlns:a16="http://schemas.microsoft.com/office/drawing/2014/main" id="{5AA16A84-183B-D034-87CD-F025AE9A0A01}"/>
              </a:ext>
            </a:extLst>
          </xdr:cNvPr>
          <xdr:cNvCxnSpPr/>
        </xdr:nvCxnSpPr>
        <xdr:spPr>
          <a:xfrm flipH="1">
            <a:off x="9791700" y="9191625"/>
            <a:ext cx="15430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89" name="Isosceles Triangle 1788">
            <a:extLst>
              <a:ext uri="{FF2B5EF4-FFF2-40B4-BE49-F238E27FC236}">
                <a16:creationId xmlns:a16="http://schemas.microsoft.com/office/drawing/2014/main" id="{D0A5ADF4-8434-6993-7493-6721DDC857F8}"/>
              </a:ext>
            </a:extLst>
          </xdr:cNvPr>
          <xdr:cNvSpPr/>
        </xdr:nvSpPr>
        <xdr:spPr>
          <a:xfrm>
            <a:off x="9715503" y="92106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90" name="Isosceles Triangle 1789">
            <a:extLst>
              <a:ext uri="{FF2B5EF4-FFF2-40B4-BE49-F238E27FC236}">
                <a16:creationId xmlns:a16="http://schemas.microsoft.com/office/drawing/2014/main" id="{3079FE5F-F92C-7378-B34A-123842D0FE57}"/>
              </a:ext>
            </a:extLst>
          </xdr:cNvPr>
          <xdr:cNvSpPr/>
        </xdr:nvSpPr>
        <xdr:spPr>
          <a:xfrm>
            <a:off x="11258550" y="92059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91" name="Straight Arrow Connector 1790">
            <a:extLst>
              <a:ext uri="{FF2B5EF4-FFF2-40B4-BE49-F238E27FC236}">
                <a16:creationId xmlns:a16="http://schemas.microsoft.com/office/drawing/2014/main" id="{25604410-0F09-51C6-C8F6-457660A86DF8}"/>
              </a:ext>
            </a:extLst>
          </xdr:cNvPr>
          <xdr:cNvCxnSpPr/>
        </xdr:nvCxnSpPr>
        <xdr:spPr>
          <a:xfrm>
            <a:off x="9796458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2" name="Straight Arrow Connector 1791">
            <a:extLst>
              <a:ext uri="{FF2B5EF4-FFF2-40B4-BE49-F238E27FC236}">
                <a16:creationId xmlns:a16="http://schemas.microsoft.com/office/drawing/2014/main" id="{F0C6EFF2-7862-5EB7-EBDA-0D2DB1EC004A}"/>
              </a:ext>
            </a:extLst>
          </xdr:cNvPr>
          <xdr:cNvCxnSpPr/>
        </xdr:nvCxnSpPr>
        <xdr:spPr>
          <a:xfrm>
            <a:off x="9996487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3" name="Straight Arrow Connector 1792">
            <a:extLst>
              <a:ext uri="{FF2B5EF4-FFF2-40B4-BE49-F238E27FC236}">
                <a16:creationId xmlns:a16="http://schemas.microsoft.com/office/drawing/2014/main" id="{A6CEFFF8-44B1-30F8-E036-259D9BD0A51E}"/>
              </a:ext>
            </a:extLst>
          </xdr:cNvPr>
          <xdr:cNvCxnSpPr/>
        </xdr:nvCxnSpPr>
        <xdr:spPr>
          <a:xfrm>
            <a:off x="10172699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4" name="Straight Arrow Connector 1793">
            <a:extLst>
              <a:ext uri="{FF2B5EF4-FFF2-40B4-BE49-F238E27FC236}">
                <a16:creationId xmlns:a16="http://schemas.microsoft.com/office/drawing/2014/main" id="{EA24A7B3-51A2-0A45-3D32-E000D5939768}"/>
              </a:ext>
            </a:extLst>
          </xdr:cNvPr>
          <xdr:cNvCxnSpPr/>
        </xdr:nvCxnSpPr>
        <xdr:spPr>
          <a:xfrm>
            <a:off x="10363201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5" name="Straight Arrow Connector 1794">
            <a:extLst>
              <a:ext uri="{FF2B5EF4-FFF2-40B4-BE49-F238E27FC236}">
                <a16:creationId xmlns:a16="http://schemas.microsoft.com/office/drawing/2014/main" id="{D766930D-0964-97ED-74D0-BEBD960D743D}"/>
              </a:ext>
            </a:extLst>
          </xdr:cNvPr>
          <xdr:cNvCxnSpPr/>
        </xdr:nvCxnSpPr>
        <xdr:spPr>
          <a:xfrm>
            <a:off x="10525126" y="89582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6" name="Straight Arrow Connector 1795">
            <a:extLst>
              <a:ext uri="{FF2B5EF4-FFF2-40B4-BE49-F238E27FC236}">
                <a16:creationId xmlns:a16="http://schemas.microsoft.com/office/drawing/2014/main" id="{65D7B872-7365-5C8B-F161-E203FBB7098F}"/>
              </a:ext>
            </a:extLst>
          </xdr:cNvPr>
          <xdr:cNvCxnSpPr/>
        </xdr:nvCxnSpPr>
        <xdr:spPr>
          <a:xfrm>
            <a:off x="10687051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7" name="Straight Arrow Connector 1796">
            <a:extLst>
              <a:ext uri="{FF2B5EF4-FFF2-40B4-BE49-F238E27FC236}">
                <a16:creationId xmlns:a16="http://schemas.microsoft.com/office/drawing/2014/main" id="{206E435E-F3AE-3202-3556-5E7A08634C7F}"/>
              </a:ext>
            </a:extLst>
          </xdr:cNvPr>
          <xdr:cNvCxnSpPr/>
        </xdr:nvCxnSpPr>
        <xdr:spPr>
          <a:xfrm>
            <a:off x="10848975" y="8958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8" name="Straight Arrow Connector 1797">
            <a:extLst>
              <a:ext uri="{FF2B5EF4-FFF2-40B4-BE49-F238E27FC236}">
                <a16:creationId xmlns:a16="http://schemas.microsoft.com/office/drawing/2014/main" id="{A73ED224-518E-B195-8B32-7C3BEE7B4E7D}"/>
              </a:ext>
            </a:extLst>
          </xdr:cNvPr>
          <xdr:cNvCxnSpPr/>
        </xdr:nvCxnSpPr>
        <xdr:spPr>
          <a:xfrm>
            <a:off x="11010900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9" name="Straight Arrow Connector 1798">
            <a:extLst>
              <a:ext uri="{FF2B5EF4-FFF2-40B4-BE49-F238E27FC236}">
                <a16:creationId xmlns:a16="http://schemas.microsoft.com/office/drawing/2014/main" id="{5533606D-D523-8104-B21F-6D7A555C9355}"/>
              </a:ext>
            </a:extLst>
          </xdr:cNvPr>
          <xdr:cNvCxnSpPr/>
        </xdr:nvCxnSpPr>
        <xdr:spPr>
          <a:xfrm>
            <a:off x="11172827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0" name="Straight Arrow Connector 1799">
            <a:extLst>
              <a:ext uri="{FF2B5EF4-FFF2-40B4-BE49-F238E27FC236}">
                <a16:creationId xmlns:a16="http://schemas.microsoft.com/office/drawing/2014/main" id="{21FE12DC-9167-4FB3-34F0-FE8DDCFB6003}"/>
              </a:ext>
            </a:extLst>
          </xdr:cNvPr>
          <xdr:cNvCxnSpPr/>
        </xdr:nvCxnSpPr>
        <xdr:spPr>
          <a:xfrm>
            <a:off x="11334752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1" name="Straight Connector 1800">
            <a:extLst>
              <a:ext uri="{FF2B5EF4-FFF2-40B4-BE49-F238E27FC236}">
                <a16:creationId xmlns:a16="http://schemas.microsoft.com/office/drawing/2014/main" id="{13B29CE9-24A0-DDFA-A07B-196CD34DC65F}"/>
              </a:ext>
            </a:extLst>
          </xdr:cNvPr>
          <xdr:cNvCxnSpPr/>
        </xdr:nvCxnSpPr>
        <xdr:spPr>
          <a:xfrm>
            <a:off x="9786938" y="8963024"/>
            <a:ext cx="154304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2" name="Straight Connector 1801">
            <a:extLst>
              <a:ext uri="{FF2B5EF4-FFF2-40B4-BE49-F238E27FC236}">
                <a16:creationId xmlns:a16="http://schemas.microsoft.com/office/drawing/2014/main" id="{E37E136B-586C-C731-C13A-56C500E464AA}"/>
              </a:ext>
            </a:extLst>
          </xdr:cNvPr>
          <xdr:cNvCxnSpPr/>
        </xdr:nvCxnSpPr>
        <xdr:spPr>
          <a:xfrm flipH="1" flipV="1">
            <a:off x="10229850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3" name="Straight Arrow Connector 1802">
            <a:extLst>
              <a:ext uri="{FF2B5EF4-FFF2-40B4-BE49-F238E27FC236}">
                <a16:creationId xmlns:a16="http://schemas.microsoft.com/office/drawing/2014/main" id="{21AF6664-FDBC-263C-4C25-AEA7287E0105}"/>
              </a:ext>
            </a:extLst>
          </xdr:cNvPr>
          <xdr:cNvCxnSpPr/>
        </xdr:nvCxnSpPr>
        <xdr:spPr>
          <a:xfrm flipV="1">
            <a:off x="9796460" y="93297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4" name="Straight Arrow Connector 1803">
            <a:extLst>
              <a:ext uri="{FF2B5EF4-FFF2-40B4-BE49-F238E27FC236}">
                <a16:creationId xmlns:a16="http://schemas.microsoft.com/office/drawing/2014/main" id="{8FED9274-7FBD-0604-C89B-264041180F04}"/>
              </a:ext>
            </a:extLst>
          </xdr:cNvPr>
          <xdr:cNvCxnSpPr/>
        </xdr:nvCxnSpPr>
        <xdr:spPr>
          <a:xfrm flipV="1">
            <a:off x="11334749" y="933926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5" name="Straight Connector 1804">
            <a:extLst>
              <a:ext uri="{FF2B5EF4-FFF2-40B4-BE49-F238E27FC236}">
                <a16:creationId xmlns:a16="http://schemas.microsoft.com/office/drawing/2014/main" id="{79E1F816-9632-7344-FBB8-473A0430FCA3}"/>
              </a:ext>
            </a:extLst>
          </xdr:cNvPr>
          <xdr:cNvCxnSpPr/>
        </xdr:nvCxnSpPr>
        <xdr:spPr>
          <a:xfrm>
            <a:off x="9705975" y="9477374"/>
            <a:ext cx="17002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6" name="Straight Connector 1805">
            <a:extLst>
              <a:ext uri="{FF2B5EF4-FFF2-40B4-BE49-F238E27FC236}">
                <a16:creationId xmlns:a16="http://schemas.microsoft.com/office/drawing/2014/main" id="{025D6499-9782-3659-A20E-42E4F45ABC93}"/>
              </a:ext>
            </a:extLst>
          </xdr:cNvPr>
          <xdr:cNvCxnSpPr/>
        </xdr:nvCxnSpPr>
        <xdr:spPr>
          <a:xfrm flipH="1">
            <a:off x="9734547" y="9439274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7" name="Straight Connector 1806">
            <a:extLst>
              <a:ext uri="{FF2B5EF4-FFF2-40B4-BE49-F238E27FC236}">
                <a16:creationId xmlns:a16="http://schemas.microsoft.com/office/drawing/2014/main" id="{A3231C69-860E-CBAE-7876-3CE3F5720A51}"/>
              </a:ext>
            </a:extLst>
          </xdr:cNvPr>
          <xdr:cNvCxnSpPr/>
        </xdr:nvCxnSpPr>
        <xdr:spPr>
          <a:xfrm flipH="1">
            <a:off x="11277598" y="943451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341</xdr:row>
      <xdr:rowOff>28575</xdr:rowOff>
    </xdr:from>
    <xdr:to>
      <xdr:col>13</xdr:col>
      <xdr:colOff>0</xdr:colOff>
      <xdr:row>351</xdr:row>
      <xdr:rowOff>0</xdr:rowOff>
    </xdr:to>
    <xdr:cxnSp macro="">
      <xdr:nvCxnSpPr>
        <xdr:cNvPr id="1808" name="Straight Connector 1807">
          <a:extLst>
            <a:ext uri="{FF2B5EF4-FFF2-40B4-BE49-F238E27FC236}">
              <a16:creationId xmlns:a16="http://schemas.microsoft.com/office/drawing/2014/main" id="{7360F36C-B688-4A4D-B050-8C61732742ED}"/>
            </a:ext>
          </a:extLst>
        </xdr:cNvPr>
        <xdr:cNvCxnSpPr/>
      </xdr:nvCxnSpPr>
      <xdr:spPr>
        <a:xfrm>
          <a:off x="2105025" y="51311175"/>
          <a:ext cx="0" cy="14001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340</xdr:row>
      <xdr:rowOff>114300</xdr:rowOff>
    </xdr:from>
    <xdr:to>
      <xdr:col>70</xdr:col>
      <xdr:colOff>0</xdr:colOff>
      <xdr:row>342</xdr:row>
      <xdr:rowOff>0</xdr:rowOff>
    </xdr:to>
    <xdr:cxnSp macro="">
      <xdr:nvCxnSpPr>
        <xdr:cNvPr id="1809" name="Straight Connector 1808">
          <a:extLst>
            <a:ext uri="{FF2B5EF4-FFF2-40B4-BE49-F238E27FC236}">
              <a16:creationId xmlns:a16="http://schemas.microsoft.com/office/drawing/2014/main" id="{F09FB847-F230-4EAE-BCC4-C873BC2018BD}"/>
            </a:ext>
          </a:extLst>
        </xdr:cNvPr>
        <xdr:cNvCxnSpPr/>
      </xdr:nvCxnSpPr>
      <xdr:spPr>
        <a:xfrm>
          <a:off x="11334750" y="51254025"/>
          <a:ext cx="0" cy="1714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348</xdr:row>
      <xdr:rowOff>19050</xdr:rowOff>
    </xdr:from>
    <xdr:to>
      <xdr:col>70</xdr:col>
      <xdr:colOff>0</xdr:colOff>
      <xdr:row>362</xdr:row>
      <xdr:rowOff>104775</xdr:rowOff>
    </xdr:to>
    <xdr:cxnSp macro="">
      <xdr:nvCxnSpPr>
        <xdr:cNvPr id="1810" name="Straight Connector 1809">
          <a:extLst>
            <a:ext uri="{FF2B5EF4-FFF2-40B4-BE49-F238E27FC236}">
              <a16:creationId xmlns:a16="http://schemas.microsoft.com/office/drawing/2014/main" id="{75518166-987F-4C7C-9155-7793F1A23C3F}"/>
            </a:ext>
          </a:extLst>
        </xdr:cNvPr>
        <xdr:cNvCxnSpPr/>
      </xdr:nvCxnSpPr>
      <xdr:spPr>
        <a:xfrm>
          <a:off x="11334750" y="52301775"/>
          <a:ext cx="0" cy="2085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357</xdr:row>
      <xdr:rowOff>19050</xdr:rowOff>
    </xdr:from>
    <xdr:to>
      <xdr:col>13</xdr:col>
      <xdr:colOff>0</xdr:colOff>
      <xdr:row>358</xdr:row>
      <xdr:rowOff>123825</xdr:rowOff>
    </xdr:to>
    <xdr:cxnSp macro="">
      <xdr:nvCxnSpPr>
        <xdr:cNvPr id="1811" name="Straight Connector 1810">
          <a:extLst>
            <a:ext uri="{FF2B5EF4-FFF2-40B4-BE49-F238E27FC236}">
              <a16:creationId xmlns:a16="http://schemas.microsoft.com/office/drawing/2014/main" id="{91CC236D-2CE4-4985-9DAD-CFDFD74E65A0}"/>
            </a:ext>
          </a:extLst>
        </xdr:cNvPr>
        <xdr:cNvCxnSpPr/>
      </xdr:nvCxnSpPr>
      <xdr:spPr>
        <a:xfrm>
          <a:off x="2105025" y="53587650"/>
          <a:ext cx="0" cy="2476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360</xdr:row>
      <xdr:rowOff>0</xdr:rowOff>
    </xdr:from>
    <xdr:to>
      <xdr:col>70</xdr:col>
      <xdr:colOff>80963</xdr:colOff>
      <xdr:row>368</xdr:row>
      <xdr:rowOff>80965</xdr:rowOff>
    </xdr:to>
    <xdr:grpSp>
      <xdr:nvGrpSpPr>
        <xdr:cNvPr id="1812" name="Group 1811">
          <a:extLst>
            <a:ext uri="{FF2B5EF4-FFF2-40B4-BE49-F238E27FC236}">
              <a16:creationId xmlns:a16="http://schemas.microsoft.com/office/drawing/2014/main" id="{B1E6B32E-6460-421F-930D-3ACF1E889460}"/>
            </a:ext>
          </a:extLst>
        </xdr:cNvPr>
        <xdr:cNvGrpSpPr/>
      </xdr:nvGrpSpPr>
      <xdr:grpSpPr>
        <a:xfrm>
          <a:off x="2024063" y="53997225"/>
          <a:ext cx="9391650" cy="1223965"/>
          <a:chOff x="2024063" y="11477625"/>
          <a:chExt cx="9391650" cy="1223965"/>
        </a:xfrm>
      </xdr:grpSpPr>
      <xdr:sp macro="" textlink="">
        <xdr:nvSpPr>
          <xdr:cNvPr id="1813" name="Isosceles Triangle 1812">
            <a:extLst>
              <a:ext uri="{FF2B5EF4-FFF2-40B4-BE49-F238E27FC236}">
                <a16:creationId xmlns:a16="http://schemas.microsoft.com/office/drawing/2014/main" id="{7A13BB0D-5341-23C9-7876-287475EFB91E}"/>
              </a:ext>
            </a:extLst>
          </xdr:cNvPr>
          <xdr:cNvSpPr/>
        </xdr:nvSpPr>
        <xdr:spPr>
          <a:xfrm>
            <a:off x="2024063" y="11920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r-TR" sz="1100"/>
              <a:t>.</a:t>
            </a:r>
          </a:p>
        </xdr:txBody>
      </xdr:sp>
      <xdr:cxnSp macro="">
        <xdr:nvCxnSpPr>
          <xdr:cNvPr id="1815" name="Straight Connector 1814">
            <a:extLst>
              <a:ext uri="{FF2B5EF4-FFF2-40B4-BE49-F238E27FC236}">
                <a16:creationId xmlns:a16="http://schemas.microsoft.com/office/drawing/2014/main" id="{CB86E17E-28C7-DDC3-D593-14CEB0367A75}"/>
              </a:ext>
            </a:extLst>
          </xdr:cNvPr>
          <xdr:cNvCxnSpPr/>
        </xdr:nvCxnSpPr>
        <xdr:spPr>
          <a:xfrm>
            <a:off x="2100262" y="1190624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17" name="Isosceles Triangle 1816">
            <a:extLst>
              <a:ext uri="{FF2B5EF4-FFF2-40B4-BE49-F238E27FC236}">
                <a16:creationId xmlns:a16="http://schemas.microsoft.com/office/drawing/2014/main" id="{6F2D7406-3A47-0B42-8A7B-AE62B131B8C3}"/>
              </a:ext>
            </a:extLst>
          </xdr:cNvPr>
          <xdr:cNvSpPr/>
        </xdr:nvSpPr>
        <xdr:spPr>
          <a:xfrm>
            <a:off x="11253788" y="119110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18" name="Oval 1817">
            <a:extLst>
              <a:ext uri="{FF2B5EF4-FFF2-40B4-BE49-F238E27FC236}">
                <a16:creationId xmlns:a16="http://schemas.microsoft.com/office/drawing/2014/main" id="{12387C83-13EE-2D40-B125-AFFD864ED305}"/>
              </a:ext>
            </a:extLst>
          </xdr:cNvPr>
          <xdr:cNvSpPr/>
        </xdr:nvSpPr>
        <xdr:spPr>
          <a:xfrm>
            <a:off x="3938582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19" name="Oval 1818">
            <a:extLst>
              <a:ext uri="{FF2B5EF4-FFF2-40B4-BE49-F238E27FC236}">
                <a16:creationId xmlns:a16="http://schemas.microsoft.com/office/drawing/2014/main" id="{21594C22-9D64-C99E-AF96-3522A11EA82D}"/>
              </a:ext>
            </a:extLst>
          </xdr:cNvPr>
          <xdr:cNvSpPr/>
        </xdr:nvSpPr>
        <xdr:spPr>
          <a:xfrm>
            <a:off x="4910123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0" name="Oval 1819">
            <a:extLst>
              <a:ext uri="{FF2B5EF4-FFF2-40B4-BE49-F238E27FC236}">
                <a16:creationId xmlns:a16="http://schemas.microsoft.com/office/drawing/2014/main" id="{FA46D601-D9BA-10B5-5450-8B4789BEFCB4}"/>
              </a:ext>
            </a:extLst>
          </xdr:cNvPr>
          <xdr:cNvSpPr/>
        </xdr:nvSpPr>
        <xdr:spPr>
          <a:xfrm>
            <a:off x="7815270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1" name="Oval 1820">
            <a:extLst>
              <a:ext uri="{FF2B5EF4-FFF2-40B4-BE49-F238E27FC236}">
                <a16:creationId xmlns:a16="http://schemas.microsoft.com/office/drawing/2014/main" id="{0CD85FBC-4E22-23BB-1DD5-A9CF109DEB22}"/>
              </a:ext>
            </a:extLst>
          </xdr:cNvPr>
          <xdr:cNvSpPr/>
        </xdr:nvSpPr>
        <xdr:spPr>
          <a:xfrm>
            <a:off x="9758373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2" name="Oval 1821">
            <a:extLst>
              <a:ext uri="{FF2B5EF4-FFF2-40B4-BE49-F238E27FC236}">
                <a16:creationId xmlns:a16="http://schemas.microsoft.com/office/drawing/2014/main" id="{69D3313A-203D-9EDC-32CA-6A0071A61AAC}"/>
              </a:ext>
            </a:extLst>
          </xdr:cNvPr>
          <xdr:cNvSpPr/>
        </xdr:nvSpPr>
        <xdr:spPr>
          <a:xfrm>
            <a:off x="6857994" y="118729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4" name="Freeform: Shape 1823">
            <a:extLst>
              <a:ext uri="{FF2B5EF4-FFF2-40B4-BE49-F238E27FC236}">
                <a16:creationId xmlns:a16="http://schemas.microsoft.com/office/drawing/2014/main" id="{AFF9FAEC-0520-8A5D-3B28-80DA718AF515}"/>
              </a:ext>
            </a:extLst>
          </xdr:cNvPr>
          <xdr:cNvSpPr/>
        </xdr:nvSpPr>
        <xdr:spPr>
          <a:xfrm>
            <a:off x="2101850" y="11477625"/>
            <a:ext cx="9229725" cy="863600"/>
          </a:xfrm>
          <a:custGeom>
            <a:avLst/>
            <a:gdLst>
              <a:gd name="connsiteX0" fmla="*/ 0 w 9410700"/>
              <a:gd name="connsiteY0" fmla="*/ 431800 h 882650"/>
              <a:gd name="connsiteX1" fmla="*/ 0 w 9410700"/>
              <a:gd name="connsiteY1" fmla="*/ 6350 h 882650"/>
              <a:gd name="connsiteX2" fmla="*/ 1657350 w 9410700"/>
              <a:gd name="connsiteY2" fmla="*/ 876300 h 882650"/>
              <a:gd name="connsiteX3" fmla="*/ 1657350 w 9410700"/>
              <a:gd name="connsiteY3" fmla="*/ 0 h 882650"/>
              <a:gd name="connsiteX4" fmla="*/ 3143250 w 9410700"/>
              <a:gd name="connsiteY4" fmla="*/ 882650 h 882650"/>
              <a:gd name="connsiteX5" fmla="*/ 3143250 w 9410700"/>
              <a:gd name="connsiteY5" fmla="*/ 6350 h 882650"/>
              <a:gd name="connsiteX6" fmla="*/ 4629150 w 9410700"/>
              <a:gd name="connsiteY6" fmla="*/ 882650 h 882650"/>
              <a:gd name="connsiteX7" fmla="*/ 4629150 w 9410700"/>
              <a:gd name="connsiteY7" fmla="*/ 6350 h 882650"/>
              <a:gd name="connsiteX8" fmla="*/ 6115050 w 9410700"/>
              <a:gd name="connsiteY8" fmla="*/ 876300 h 882650"/>
              <a:gd name="connsiteX9" fmla="*/ 6115050 w 9410700"/>
              <a:gd name="connsiteY9" fmla="*/ 0 h 882650"/>
              <a:gd name="connsiteX10" fmla="*/ 7594600 w 9410700"/>
              <a:gd name="connsiteY10" fmla="*/ 876300 h 882650"/>
              <a:gd name="connsiteX11" fmla="*/ 7594600 w 9410700"/>
              <a:gd name="connsiteY11" fmla="*/ 6350 h 882650"/>
              <a:gd name="connsiteX12" fmla="*/ 9410700 w 9410700"/>
              <a:gd name="connsiteY12" fmla="*/ 882650 h 882650"/>
              <a:gd name="connsiteX13" fmla="*/ 9410700 w 9410700"/>
              <a:gd name="connsiteY13" fmla="*/ 438150 h 882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9410700" h="882650">
                <a:moveTo>
                  <a:pt x="0" y="431800"/>
                </a:moveTo>
                <a:lnTo>
                  <a:pt x="0" y="6350"/>
                </a:lnTo>
                <a:lnTo>
                  <a:pt x="1657350" y="876300"/>
                </a:lnTo>
                <a:lnTo>
                  <a:pt x="1657350" y="0"/>
                </a:lnTo>
                <a:lnTo>
                  <a:pt x="3143250" y="882650"/>
                </a:lnTo>
                <a:lnTo>
                  <a:pt x="3143250" y="6350"/>
                </a:lnTo>
                <a:lnTo>
                  <a:pt x="4629150" y="882650"/>
                </a:lnTo>
                <a:lnTo>
                  <a:pt x="4629150" y="6350"/>
                </a:lnTo>
                <a:lnTo>
                  <a:pt x="6115050" y="876300"/>
                </a:lnTo>
                <a:lnTo>
                  <a:pt x="6115050" y="0"/>
                </a:lnTo>
                <a:lnTo>
                  <a:pt x="7594600" y="876300"/>
                </a:lnTo>
                <a:lnTo>
                  <a:pt x="7594600" y="6350"/>
                </a:lnTo>
                <a:lnTo>
                  <a:pt x="9410700" y="882650"/>
                </a:lnTo>
                <a:lnTo>
                  <a:pt x="94107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5" name="Isosceles Triangle 1824">
            <a:extLst>
              <a:ext uri="{FF2B5EF4-FFF2-40B4-BE49-F238E27FC236}">
                <a16:creationId xmlns:a16="http://schemas.microsoft.com/office/drawing/2014/main" id="{19DEE340-3F08-8BEB-EA89-32A5E7B8C927}"/>
              </a:ext>
            </a:extLst>
          </xdr:cNvPr>
          <xdr:cNvSpPr/>
        </xdr:nvSpPr>
        <xdr:spPr>
          <a:xfrm>
            <a:off x="8016875" y="119062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6" name="Isosceles Triangle 1825">
            <a:extLst>
              <a:ext uri="{FF2B5EF4-FFF2-40B4-BE49-F238E27FC236}">
                <a16:creationId xmlns:a16="http://schemas.microsoft.com/office/drawing/2014/main" id="{BB45F903-6CDD-DA5B-5395-135CCBCF57F3}"/>
              </a:ext>
            </a:extLst>
          </xdr:cNvPr>
          <xdr:cNvSpPr/>
        </xdr:nvSpPr>
        <xdr:spPr>
          <a:xfrm>
            <a:off x="9467850" y="119062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27" name="Straight Connector 1826">
            <a:extLst>
              <a:ext uri="{FF2B5EF4-FFF2-40B4-BE49-F238E27FC236}">
                <a16:creationId xmlns:a16="http://schemas.microsoft.com/office/drawing/2014/main" id="{4023B195-87D7-5FBE-40F7-51B625CC2F95}"/>
              </a:ext>
            </a:extLst>
          </xdr:cNvPr>
          <xdr:cNvCxnSpPr/>
        </xdr:nvCxnSpPr>
        <xdr:spPr>
          <a:xfrm>
            <a:off x="3971925" y="116252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8" name="Straight Connector 1827">
            <a:extLst>
              <a:ext uri="{FF2B5EF4-FFF2-40B4-BE49-F238E27FC236}">
                <a16:creationId xmlns:a16="http://schemas.microsoft.com/office/drawing/2014/main" id="{A3299546-19AA-7A34-1A86-DC8CC4C5F63B}"/>
              </a:ext>
            </a:extLst>
          </xdr:cNvPr>
          <xdr:cNvCxnSpPr/>
        </xdr:nvCxnSpPr>
        <xdr:spPr>
          <a:xfrm flipH="1">
            <a:off x="3962400" y="1162050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9" name="Straight Connector 1828">
            <a:extLst>
              <a:ext uri="{FF2B5EF4-FFF2-40B4-BE49-F238E27FC236}">
                <a16:creationId xmlns:a16="http://schemas.microsoft.com/office/drawing/2014/main" id="{3B4C3B28-0837-711C-806E-5DA8E0769081}"/>
              </a:ext>
            </a:extLst>
          </xdr:cNvPr>
          <xdr:cNvCxnSpPr/>
        </xdr:nvCxnSpPr>
        <xdr:spPr>
          <a:xfrm>
            <a:off x="4948237" y="11939586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0" name="Straight Connector 1829">
            <a:extLst>
              <a:ext uri="{FF2B5EF4-FFF2-40B4-BE49-F238E27FC236}">
                <a16:creationId xmlns:a16="http://schemas.microsoft.com/office/drawing/2014/main" id="{0E6BDD89-BD2C-039E-23FE-9ABDB285B59B}"/>
              </a:ext>
            </a:extLst>
          </xdr:cNvPr>
          <xdr:cNvCxnSpPr/>
        </xdr:nvCxnSpPr>
        <xdr:spPr>
          <a:xfrm flipV="1">
            <a:off x="4772025" y="12058650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" name="Straight Connector 1830">
            <a:extLst>
              <a:ext uri="{FF2B5EF4-FFF2-40B4-BE49-F238E27FC236}">
                <a16:creationId xmlns:a16="http://schemas.microsoft.com/office/drawing/2014/main" id="{4E6335B0-69F4-7B67-68E3-7D3F6A25D0ED}"/>
              </a:ext>
            </a:extLst>
          </xdr:cNvPr>
          <xdr:cNvCxnSpPr/>
        </xdr:nvCxnSpPr>
        <xdr:spPr>
          <a:xfrm>
            <a:off x="6886575" y="116252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2" name="Straight Connector 1831">
            <a:extLst>
              <a:ext uri="{FF2B5EF4-FFF2-40B4-BE49-F238E27FC236}">
                <a16:creationId xmlns:a16="http://schemas.microsoft.com/office/drawing/2014/main" id="{70533039-EBA7-67A4-6D1A-8D852814C05E}"/>
              </a:ext>
            </a:extLst>
          </xdr:cNvPr>
          <xdr:cNvCxnSpPr/>
        </xdr:nvCxnSpPr>
        <xdr:spPr>
          <a:xfrm flipH="1">
            <a:off x="6877050" y="1162050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" name="Straight Connector 1832">
            <a:extLst>
              <a:ext uri="{FF2B5EF4-FFF2-40B4-BE49-F238E27FC236}">
                <a16:creationId xmlns:a16="http://schemas.microsoft.com/office/drawing/2014/main" id="{C3E6F237-897E-0303-4C36-508C61298677}"/>
              </a:ext>
            </a:extLst>
          </xdr:cNvPr>
          <xdr:cNvCxnSpPr/>
        </xdr:nvCxnSpPr>
        <xdr:spPr>
          <a:xfrm>
            <a:off x="7853361" y="11939586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" name="Straight Connector 1833">
            <a:extLst>
              <a:ext uri="{FF2B5EF4-FFF2-40B4-BE49-F238E27FC236}">
                <a16:creationId xmlns:a16="http://schemas.microsoft.com/office/drawing/2014/main" id="{1F21ED6C-0843-9499-F4E4-C017F98F2248}"/>
              </a:ext>
            </a:extLst>
          </xdr:cNvPr>
          <xdr:cNvCxnSpPr/>
        </xdr:nvCxnSpPr>
        <xdr:spPr>
          <a:xfrm flipV="1">
            <a:off x="7677149" y="12058650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" name="Straight Connector 1834">
            <a:extLst>
              <a:ext uri="{FF2B5EF4-FFF2-40B4-BE49-F238E27FC236}">
                <a16:creationId xmlns:a16="http://schemas.microsoft.com/office/drawing/2014/main" id="{EBA004E2-1036-E76F-6A3B-78A7D21262B3}"/>
              </a:ext>
            </a:extLst>
          </xdr:cNvPr>
          <xdr:cNvCxnSpPr/>
        </xdr:nvCxnSpPr>
        <xdr:spPr>
          <a:xfrm>
            <a:off x="9801225" y="116252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" name="Straight Connector 1835">
            <a:extLst>
              <a:ext uri="{FF2B5EF4-FFF2-40B4-BE49-F238E27FC236}">
                <a16:creationId xmlns:a16="http://schemas.microsoft.com/office/drawing/2014/main" id="{0D15284E-109C-2ADB-7EDF-AF80BD00F6FE}"/>
              </a:ext>
            </a:extLst>
          </xdr:cNvPr>
          <xdr:cNvCxnSpPr/>
        </xdr:nvCxnSpPr>
        <xdr:spPr>
          <a:xfrm flipH="1">
            <a:off x="9791700" y="1162050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" name="Straight Connector 1836">
            <a:extLst>
              <a:ext uri="{FF2B5EF4-FFF2-40B4-BE49-F238E27FC236}">
                <a16:creationId xmlns:a16="http://schemas.microsoft.com/office/drawing/2014/main" id="{2F91A7E9-175D-283D-715A-7160E0CE99F8}"/>
              </a:ext>
            </a:extLst>
          </xdr:cNvPr>
          <xdr:cNvCxnSpPr/>
        </xdr:nvCxnSpPr>
        <xdr:spPr>
          <a:xfrm>
            <a:off x="2105026" y="12134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" name="Straight Connector 1837">
            <a:extLst>
              <a:ext uri="{FF2B5EF4-FFF2-40B4-BE49-F238E27FC236}">
                <a16:creationId xmlns:a16="http://schemas.microsoft.com/office/drawing/2014/main" id="{27B1EAD0-0517-48E0-47DA-27A4BDBE1479}"/>
              </a:ext>
            </a:extLst>
          </xdr:cNvPr>
          <xdr:cNvCxnSpPr/>
        </xdr:nvCxnSpPr>
        <xdr:spPr>
          <a:xfrm>
            <a:off x="2024063" y="12620625"/>
            <a:ext cx="9382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" name="Straight Connector 1838">
            <a:extLst>
              <a:ext uri="{FF2B5EF4-FFF2-40B4-BE49-F238E27FC236}">
                <a16:creationId xmlns:a16="http://schemas.microsoft.com/office/drawing/2014/main" id="{85591D27-B99A-D99D-46CB-D9D4F4F754F8}"/>
              </a:ext>
            </a:extLst>
          </xdr:cNvPr>
          <xdr:cNvCxnSpPr/>
        </xdr:nvCxnSpPr>
        <xdr:spPr>
          <a:xfrm flipH="1">
            <a:off x="2062163" y="12577762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" name="Straight Connector 1839">
            <a:extLst>
              <a:ext uri="{FF2B5EF4-FFF2-40B4-BE49-F238E27FC236}">
                <a16:creationId xmlns:a16="http://schemas.microsoft.com/office/drawing/2014/main" id="{111CC782-6737-328A-40EB-2DCD08E18661}"/>
              </a:ext>
            </a:extLst>
          </xdr:cNvPr>
          <xdr:cNvCxnSpPr/>
        </xdr:nvCxnSpPr>
        <xdr:spPr>
          <a:xfrm>
            <a:off x="2914650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" name="Straight Connector 1840">
            <a:extLst>
              <a:ext uri="{FF2B5EF4-FFF2-40B4-BE49-F238E27FC236}">
                <a16:creationId xmlns:a16="http://schemas.microsoft.com/office/drawing/2014/main" id="{FA08054A-B79D-9799-3C3D-F09474BF088B}"/>
              </a:ext>
            </a:extLst>
          </xdr:cNvPr>
          <xdr:cNvCxnSpPr/>
        </xdr:nvCxnSpPr>
        <xdr:spPr>
          <a:xfrm flipH="1">
            <a:off x="2871787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" name="Straight Connector 1841">
            <a:extLst>
              <a:ext uri="{FF2B5EF4-FFF2-40B4-BE49-F238E27FC236}">
                <a16:creationId xmlns:a16="http://schemas.microsoft.com/office/drawing/2014/main" id="{5DCA0BF3-0A1C-59D0-5EC4-801D3C094090}"/>
              </a:ext>
            </a:extLst>
          </xdr:cNvPr>
          <xdr:cNvCxnSpPr/>
        </xdr:nvCxnSpPr>
        <xdr:spPr>
          <a:xfrm>
            <a:off x="3724276" y="12487275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" name="Straight Connector 1842">
            <a:extLst>
              <a:ext uri="{FF2B5EF4-FFF2-40B4-BE49-F238E27FC236}">
                <a16:creationId xmlns:a16="http://schemas.microsoft.com/office/drawing/2014/main" id="{0C21CF98-F188-401C-FBF5-87AB41477E3B}"/>
              </a:ext>
            </a:extLst>
          </xdr:cNvPr>
          <xdr:cNvCxnSpPr/>
        </xdr:nvCxnSpPr>
        <xdr:spPr>
          <a:xfrm flipH="1">
            <a:off x="3681413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" name="Straight Connector 1843">
            <a:extLst>
              <a:ext uri="{FF2B5EF4-FFF2-40B4-BE49-F238E27FC236}">
                <a16:creationId xmlns:a16="http://schemas.microsoft.com/office/drawing/2014/main" id="{D1361C83-0493-7488-E6F1-50F5B573A923}"/>
              </a:ext>
            </a:extLst>
          </xdr:cNvPr>
          <xdr:cNvCxnSpPr/>
        </xdr:nvCxnSpPr>
        <xdr:spPr>
          <a:xfrm>
            <a:off x="4448174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" name="Straight Connector 1844">
            <a:extLst>
              <a:ext uri="{FF2B5EF4-FFF2-40B4-BE49-F238E27FC236}">
                <a16:creationId xmlns:a16="http://schemas.microsoft.com/office/drawing/2014/main" id="{6A0B1D47-C154-3D3A-D672-CA6617F4BF27}"/>
              </a:ext>
            </a:extLst>
          </xdr:cNvPr>
          <xdr:cNvCxnSpPr/>
        </xdr:nvCxnSpPr>
        <xdr:spPr>
          <a:xfrm flipH="1">
            <a:off x="4405311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" name="Straight Connector 1845">
            <a:extLst>
              <a:ext uri="{FF2B5EF4-FFF2-40B4-BE49-F238E27FC236}">
                <a16:creationId xmlns:a16="http://schemas.microsoft.com/office/drawing/2014/main" id="{010E5A21-114B-3F6E-18F1-A3E253132B0C}"/>
              </a:ext>
            </a:extLst>
          </xdr:cNvPr>
          <xdr:cNvCxnSpPr/>
        </xdr:nvCxnSpPr>
        <xdr:spPr>
          <a:xfrm>
            <a:off x="5181596" y="12487275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" name="Straight Connector 1846">
            <a:extLst>
              <a:ext uri="{FF2B5EF4-FFF2-40B4-BE49-F238E27FC236}">
                <a16:creationId xmlns:a16="http://schemas.microsoft.com/office/drawing/2014/main" id="{8651BA40-3915-6746-3988-A5EB14EF82F9}"/>
              </a:ext>
            </a:extLst>
          </xdr:cNvPr>
          <xdr:cNvCxnSpPr/>
        </xdr:nvCxnSpPr>
        <xdr:spPr>
          <a:xfrm flipH="1">
            <a:off x="5138733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" name="Straight Connector 1847">
            <a:extLst>
              <a:ext uri="{FF2B5EF4-FFF2-40B4-BE49-F238E27FC236}">
                <a16:creationId xmlns:a16="http://schemas.microsoft.com/office/drawing/2014/main" id="{899CF506-B5EF-43CB-47E4-3F5125FBCC64}"/>
              </a:ext>
            </a:extLst>
          </xdr:cNvPr>
          <xdr:cNvCxnSpPr/>
        </xdr:nvCxnSpPr>
        <xdr:spPr>
          <a:xfrm>
            <a:off x="6638920" y="12492038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" name="Straight Connector 1848">
            <a:extLst>
              <a:ext uri="{FF2B5EF4-FFF2-40B4-BE49-F238E27FC236}">
                <a16:creationId xmlns:a16="http://schemas.microsoft.com/office/drawing/2014/main" id="{0FAFC1EC-0C0C-D86A-10AB-24B48F4C2203}"/>
              </a:ext>
            </a:extLst>
          </xdr:cNvPr>
          <xdr:cNvCxnSpPr/>
        </xdr:nvCxnSpPr>
        <xdr:spPr>
          <a:xfrm flipH="1">
            <a:off x="6596057" y="12577763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" name="Straight Connector 1849">
            <a:extLst>
              <a:ext uri="{FF2B5EF4-FFF2-40B4-BE49-F238E27FC236}">
                <a16:creationId xmlns:a16="http://schemas.microsoft.com/office/drawing/2014/main" id="{FD95E7F3-9A9B-A44A-BD1C-C7E86B2D2A5C}"/>
              </a:ext>
            </a:extLst>
          </xdr:cNvPr>
          <xdr:cNvCxnSpPr/>
        </xdr:nvCxnSpPr>
        <xdr:spPr>
          <a:xfrm>
            <a:off x="8096250" y="12492039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" name="Straight Connector 1850">
            <a:extLst>
              <a:ext uri="{FF2B5EF4-FFF2-40B4-BE49-F238E27FC236}">
                <a16:creationId xmlns:a16="http://schemas.microsoft.com/office/drawing/2014/main" id="{D89CFA98-611D-7665-0BDD-48865779A3E7}"/>
              </a:ext>
            </a:extLst>
          </xdr:cNvPr>
          <xdr:cNvCxnSpPr/>
        </xdr:nvCxnSpPr>
        <xdr:spPr>
          <a:xfrm flipH="1">
            <a:off x="8053387" y="1257776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2" name="Straight Connector 1851">
            <a:extLst>
              <a:ext uri="{FF2B5EF4-FFF2-40B4-BE49-F238E27FC236}">
                <a16:creationId xmlns:a16="http://schemas.microsoft.com/office/drawing/2014/main" id="{3320117E-8406-B5C1-C965-1403F4A0D03C}"/>
              </a:ext>
            </a:extLst>
          </xdr:cNvPr>
          <xdr:cNvCxnSpPr/>
        </xdr:nvCxnSpPr>
        <xdr:spPr>
          <a:xfrm>
            <a:off x="5915024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" name="Straight Connector 1852">
            <a:extLst>
              <a:ext uri="{FF2B5EF4-FFF2-40B4-BE49-F238E27FC236}">
                <a16:creationId xmlns:a16="http://schemas.microsoft.com/office/drawing/2014/main" id="{827340FE-194C-5F0C-3107-9BB63FC3905F}"/>
              </a:ext>
            </a:extLst>
          </xdr:cNvPr>
          <xdr:cNvCxnSpPr/>
        </xdr:nvCxnSpPr>
        <xdr:spPr>
          <a:xfrm flipH="1">
            <a:off x="5872161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4" name="Straight Connector 1853">
            <a:extLst>
              <a:ext uri="{FF2B5EF4-FFF2-40B4-BE49-F238E27FC236}">
                <a16:creationId xmlns:a16="http://schemas.microsoft.com/office/drawing/2014/main" id="{F3A76D40-BF10-1F24-4BF9-066D859CCA8D}"/>
              </a:ext>
            </a:extLst>
          </xdr:cNvPr>
          <xdr:cNvCxnSpPr/>
        </xdr:nvCxnSpPr>
        <xdr:spPr>
          <a:xfrm>
            <a:off x="7367586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5" name="Straight Connector 1854">
            <a:extLst>
              <a:ext uri="{FF2B5EF4-FFF2-40B4-BE49-F238E27FC236}">
                <a16:creationId xmlns:a16="http://schemas.microsoft.com/office/drawing/2014/main" id="{C2B46D1F-918B-4524-CF44-334927B54755}"/>
              </a:ext>
            </a:extLst>
          </xdr:cNvPr>
          <xdr:cNvCxnSpPr/>
        </xdr:nvCxnSpPr>
        <xdr:spPr>
          <a:xfrm flipH="1">
            <a:off x="7324723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" name="Straight Connector 1855">
            <a:extLst>
              <a:ext uri="{FF2B5EF4-FFF2-40B4-BE49-F238E27FC236}">
                <a16:creationId xmlns:a16="http://schemas.microsoft.com/office/drawing/2014/main" id="{A8156FEE-4964-7A21-89A3-8F4FDC30F892}"/>
              </a:ext>
            </a:extLst>
          </xdr:cNvPr>
          <xdr:cNvCxnSpPr/>
        </xdr:nvCxnSpPr>
        <xdr:spPr>
          <a:xfrm>
            <a:off x="8820149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7" name="Straight Connector 1856">
            <a:extLst>
              <a:ext uri="{FF2B5EF4-FFF2-40B4-BE49-F238E27FC236}">
                <a16:creationId xmlns:a16="http://schemas.microsoft.com/office/drawing/2014/main" id="{9B05E3D3-CC16-EF86-96B5-BE6C3D48DE0D}"/>
              </a:ext>
            </a:extLst>
          </xdr:cNvPr>
          <xdr:cNvCxnSpPr/>
        </xdr:nvCxnSpPr>
        <xdr:spPr>
          <a:xfrm flipH="1">
            <a:off x="8777286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8" name="Straight Connector 1857">
            <a:extLst>
              <a:ext uri="{FF2B5EF4-FFF2-40B4-BE49-F238E27FC236}">
                <a16:creationId xmlns:a16="http://schemas.microsoft.com/office/drawing/2014/main" id="{249A82CB-E0FF-E577-DAE0-DF9BB23B32A1}"/>
              </a:ext>
            </a:extLst>
          </xdr:cNvPr>
          <xdr:cNvCxnSpPr/>
        </xdr:nvCxnSpPr>
        <xdr:spPr>
          <a:xfrm>
            <a:off x="11334750" y="12492039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9" name="Straight Connector 1858">
            <a:extLst>
              <a:ext uri="{FF2B5EF4-FFF2-40B4-BE49-F238E27FC236}">
                <a16:creationId xmlns:a16="http://schemas.microsoft.com/office/drawing/2014/main" id="{29B4AC81-0E5A-BD18-9BA4-C4E3100C5076}"/>
              </a:ext>
            </a:extLst>
          </xdr:cNvPr>
          <xdr:cNvCxnSpPr/>
        </xdr:nvCxnSpPr>
        <xdr:spPr>
          <a:xfrm flipH="1">
            <a:off x="11291887" y="1257776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0" name="Straight Connector 1859">
            <a:extLst>
              <a:ext uri="{FF2B5EF4-FFF2-40B4-BE49-F238E27FC236}">
                <a16:creationId xmlns:a16="http://schemas.microsoft.com/office/drawing/2014/main" id="{23A3D8A8-87BC-8CB8-EC0F-0C8B17A6A159}"/>
              </a:ext>
            </a:extLst>
          </xdr:cNvPr>
          <xdr:cNvCxnSpPr/>
        </xdr:nvCxnSpPr>
        <xdr:spPr>
          <a:xfrm>
            <a:off x="9553577" y="12487277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1" name="Straight Connector 1860">
            <a:extLst>
              <a:ext uri="{FF2B5EF4-FFF2-40B4-BE49-F238E27FC236}">
                <a16:creationId xmlns:a16="http://schemas.microsoft.com/office/drawing/2014/main" id="{5AE60299-6A75-9C75-6AA1-F47CBB4336AE}"/>
              </a:ext>
            </a:extLst>
          </xdr:cNvPr>
          <xdr:cNvCxnSpPr/>
        </xdr:nvCxnSpPr>
        <xdr:spPr>
          <a:xfrm flipH="1">
            <a:off x="9510714" y="12573002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" name="Straight Connector 1861">
            <a:extLst>
              <a:ext uri="{FF2B5EF4-FFF2-40B4-BE49-F238E27FC236}">
                <a16:creationId xmlns:a16="http://schemas.microsoft.com/office/drawing/2014/main" id="{7DD9DDF4-56F4-1319-7305-DF5456F53017}"/>
              </a:ext>
            </a:extLst>
          </xdr:cNvPr>
          <xdr:cNvCxnSpPr/>
        </xdr:nvCxnSpPr>
        <xdr:spPr>
          <a:xfrm>
            <a:off x="10425112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" name="Straight Connector 1862">
            <a:extLst>
              <a:ext uri="{FF2B5EF4-FFF2-40B4-BE49-F238E27FC236}">
                <a16:creationId xmlns:a16="http://schemas.microsoft.com/office/drawing/2014/main" id="{A18114CC-17A9-B557-D77F-0DC222E07B05}"/>
              </a:ext>
            </a:extLst>
          </xdr:cNvPr>
          <xdr:cNvCxnSpPr/>
        </xdr:nvCxnSpPr>
        <xdr:spPr>
          <a:xfrm flipH="1">
            <a:off x="10382249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4" name="Straight Connector 1863">
            <a:extLst>
              <a:ext uri="{FF2B5EF4-FFF2-40B4-BE49-F238E27FC236}">
                <a16:creationId xmlns:a16="http://schemas.microsoft.com/office/drawing/2014/main" id="{7522FE7A-51D9-5345-9E16-C53476FCAF42}"/>
              </a:ext>
            </a:extLst>
          </xdr:cNvPr>
          <xdr:cNvCxnSpPr/>
        </xdr:nvCxnSpPr>
        <xdr:spPr>
          <a:xfrm flipV="1">
            <a:off x="7686675" y="12058650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14" name="Isosceles Triangle 1813">
            <a:extLst>
              <a:ext uri="{FF2B5EF4-FFF2-40B4-BE49-F238E27FC236}">
                <a16:creationId xmlns:a16="http://schemas.microsoft.com/office/drawing/2014/main" id="{FB95C0C0-734A-ACEC-7C41-4DAE734EC7E2}"/>
              </a:ext>
            </a:extLst>
          </xdr:cNvPr>
          <xdr:cNvSpPr/>
        </xdr:nvSpPr>
        <xdr:spPr>
          <a:xfrm>
            <a:off x="3648069" y="119157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16" name="Isosceles Triangle 1815">
            <a:extLst>
              <a:ext uri="{FF2B5EF4-FFF2-40B4-BE49-F238E27FC236}">
                <a16:creationId xmlns:a16="http://schemas.microsoft.com/office/drawing/2014/main" id="{078F56E1-1ED4-1754-7E6A-7856D96CF1D3}"/>
              </a:ext>
            </a:extLst>
          </xdr:cNvPr>
          <xdr:cNvSpPr/>
        </xdr:nvSpPr>
        <xdr:spPr>
          <a:xfrm>
            <a:off x="5105391" y="119157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3" name="Isosceles Triangle 1822">
            <a:extLst>
              <a:ext uri="{FF2B5EF4-FFF2-40B4-BE49-F238E27FC236}">
                <a16:creationId xmlns:a16="http://schemas.microsoft.com/office/drawing/2014/main" id="{B65A82AA-36EA-DC5A-E57E-2376140150B2}"/>
              </a:ext>
            </a:extLst>
          </xdr:cNvPr>
          <xdr:cNvSpPr/>
        </xdr:nvSpPr>
        <xdr:spPr>
          <a:xfrm>
            <a:off x="6562716" y="11920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638</xdr:row>
      <xdr:rowOff>0</xdr:rowOff>
    </xdr:from>
    <xdr:to>
      <xdr:col>13</xdr:col>
      <xdr:colOff>0</xdr:colOff>
      <xdr:row>639</xdr:row>
      <xdr:rowOff>123825</xdr:rowOff>
    </xdr:to>
    <xdr:cxnSp macro="">
      <xdr:nvCxnSpPr>
        <xdr:cNvPr id="1890" name="Straight Connector 1889">
          <a:extLst>
            <a:ext uri="{FF2B5EF4-FFF2-40B4-BE49-F238E27FC236}">
              <a16:creationId xmlns:a16="http://schemas.microsoft.com/office/drawing/2014/main" id="{AD3BEB6B-0518-4C0A-A1BE-3FFE1BB6597B}"/>
            </a:ext>
          </a:extLst>
        </xdr:cNvPr>
        <xdr:cNvCxnSpPr/>
      </xdr:nvCxnSpPr>
      <xdr:spPr>
        <a:xfrm>
          <a:off x="2105025" y="95640525"/>
          <a:ext cx="0" cy="2667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369</xdr:row>
      <xdr:rowOff>0</xdr:rowOff>
    </xdr:from>
    <xdr:to>
      <xdr:col>13</xdr:col>
      <xdr:colOff>0</xdr:colOff>
      <xdr:row>373</xdr:row>
      <xdr:rowOff>85725</xdr:rowOff>
    </xdr:to>
    <xdr:cxnSp macro="">
      <xdr:nvCxnSpPr>
        <xdr:cNvPr id="1891" name="Straight Connector 1890">
          <a:extLst>
            <a:ext uri="{FF2B5EF4-FFF2-40B4-BE49-F238E27FC236}">
              <a16:creationId xmlns:a16="http://schemas.microsoft.com/office/drawing/2014/main" id="{04220128-A6E3-4B59-B7B5-AED11BCD87C1}"/>
            </a:ext>
          </a:extLst>
        </xdr:cNvPr>
        <xdr:cNvCxnSpPr/>
      </xdr:nvCxnSpPr>
      <xdr:spPr>
        <a:xfrm>
          <a:off x="2105025" y="55283100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369</xdr:row>
      <xdr:rowOff>0</xdr:rowOff>
    </xdr:from>
    <xdr:to>
      <xdr:col>70</xdr:col>
      <xdr:colOff>0</xdr:colOff>
      <xdr:row>373</xdr:row>
      <xdr:rowOff>85725</xdr:rowOff>
    </xdr:to>
    <xdr:cxnSp macro="">
      <xdr:nvCxnSpPr>
        <xdr:cNvPr id="1892" name="Straight Connector 1891">
          <a:extLst>
            <a:ext uri="{FF2B5EF4-FFF2-40B4-BE49-F238E27FC236}">
              <a16:creationId xmlns:a16="http://schemas.microsoft.com/office/drawing/2014/main" id="{6C80AD02-26C5-4548-843C-2431DF0ED011}"/>
            </a:ext>
          </a:extLst>
        </xdr:cNvPr>
        <xdr:cNvCxnSpPr/>
      </xdr:nvCxnSpPr>
      <xdr:spPr>
        <a:xfrm>
          <a:off x="11334750" y="55283100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357</xdr:row>
      <xdr:rowOff>9525</xdr:rowOff>
    </xdr:from>
    <xdr:to>
      <xdr:col>24</xdr:col>
      <xdr:colOff>76200</xdr:colOff>
      <xdr:row>360</xdr:row>
      <xdr:rowOff>76200</xdr:rowOff>
    </xdr:to>
    <xdr:cxnSp macro="">
      <xdr:nvCxnSpPr>
        <xdr:cNvPr id="1893" name="Straight Connector 1892">
          <a:extLst>
            <a:ext uri="{FF2B5EF4-FFF2-40B4-BE49-F238E27FC236}">
              <a16:creationId xmlns:a16="http://schemas.microsoft.com/office/drawing/2014/main" id="{51CE478A-A0A3-461D-9923-2ECC54282A07}"/>
            </a:ext>
          </a:extLst>
        </xdr:cNvPr>
        <xdr:cNvCxnSpPr/>
      </xdr:nvCxnSpPr>
      <xdr:spPr>
        <a:xfrm>
          <a:off x="3962400" y="53578125"/>
          <a:ext cx="0" cy="4953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355</xdr:row>
      <xdr:rowOff>114300</xdr:rowOff>
    </xdr:from>
    <xdr:to>
      <xdr:col>30</xdr:col>
      <xdr:colOff>85725</xdr:colOff>
      <xdr:row>362</xdr:row>
      <xdr:rowOff>38100</xdr:rowOff>
    </xdr:to>
    <xdr:cxnSp macro="">
      <xdr:nvCxnSpPr>
        <xdr:cNvPr id="1894" name="Straight Connector 1893">
          <a:extLst>
            <a:ext uri="{FF2B5EF4-FFF2-40B4-BE49-F238E27FC236}">
              <a16:creationId xmlns:a16="http://schemas.microsoft.com/office/drawing/2014/main" id="{4A935683-347A-4502-A011-4A597243F5A3}"/>
            </a:ext>
          </a:extLst>
        </xdr:cNvPr>
        <xdr:cNvCxnSpPr/>
      </xdr:nvCxnSpPr>
      <xdr:spPr>
        <a:xfrm>
          <a:off x="4943475" y="53397150"/>
          <a:ext cx="0" cy="9239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76200</xdr:colOff>
      <xdr:row>355</xdr:row>
      <xdr:rowOff>104775</xdr:rowOff>
    </xdr:from>
    <xdr:to>
      <xdr:col>42</xdr:col>
      <xdr:colOff>76200</xdr:colOff>
      <xdr:row>360</xdr:row>
      <xdr:rowOff>47625</xdr:rowOff>
    </xdr:to>
    <xdr:cxnSp macro="">
      <xdr:nvCxnSpPr>
        <xdr:cNvPr id="1895" name="Straight Connector 1894">
          <a:extLst>
            <a:ext uri="{FF2B5EF4-FFF2-40B4-BE49-F238E27FC236}">
              <a16:creationId xmlns:a16="http://schemas.microsoft.com/office/drawing/2014/main" id="{A7223422-BE64-4D61-A8BE-02796C8B56E1}"/>
            </a:ext>
          </a:extLst>
        </xdr:cNvPr>
        <xdr:cNvCxnSpPr/>
      </xdr:nvCxnSpPr>
      <xdr:spPr>
        <a:xfrm>
          <a:off x="6877050" y="53387625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85725</xdr:colOff>
      <xdr:row>355</xdr:row>
      <xdr:rowOff>104775</xdr:rowOff>
    </xdr:from>
    <xdr:to>
      <xdr:col>48</xdr:col>
      <xdr:colOff>85725</xdr:colOff>
      <xdr:row>362</xdr:row>
      <xdr:rowOff>19050</xdr:rowOff>
    </xdr:to>
    <xdr:cxnSp macro="">
      <xdr:nvCxnSpPr>
        <xdr:cNvPr id="1896" name="Straight Connector 1895">
          <a:extLst>
            <a:ext uri="{FF2B5EF4-FFF2-40B4-BE49-F238E27FC236}">
              <a16:creationId xmlns:a16="http://schemas.microsoft.com/office/drawing/2014/main" id="{41218D73-60DF-4E42-AED3-F376F84A19C0}"/>
            </a:ext>
          </a:extLst>
        </xdr:cNvPr>
        <xdr:cNvCxnSpPr/>
      </xdr:nvCxnSpPr>
      <xdr:spPr>
        <a:xfrm>
          <a:off x="7858125" y="53387625"/>
          <a:ext cx="0" cy="9144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85725</xdr:colOff>
      <xdr:row>355</xdr:row>
      <xdr:rowOff>123825</xdr:rowOff>
    </xdr:from>
    <xdr:to>
      <xdr:col>60</xdr:col>
      <xdr:colOff>85725</xdr:colOff>
      <xdr:row>359</xdr:row>
      <xdr:rowOff>133350</xdr:rowOff>
    </xdr:to>
    <xdr:cxnSp macro="">
      <xdr:nvCxnSpPr>
        <xdr:cNvPr id="1897" name="Straight Connector 1896">
          <a:extLst>
            <a:ext uri="{FF2B5EF4-FFF2-40B4-BE49-F238E27FC236}">
              <a16:creationId xmlns:a16="http://schemas.microsoft.com/office/drawing/2014/main" id="{4EE06C86-4FB5-4B45-8A6E-6419596D76CA}"/>
            </a:ext>
          </a:extLst>
        </xdr:cNvPr>
        <xdr:cNvCxnSpPr/>
      </xdr:nvCxnSpPr>
      <xdr:spPr>
        <a:xfrm>
          <a:off x="9801225" y="53406675"/>
          <a:ext cx="0" cy="581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99</xdr:row>
      <xdr:rowOff>9523</xdr:rowOff>
    </xdr:from>
    <xdr:to>
      <xdr:col>72</xdr:col>
      <xdr:colOff>133350</xdr:colOff>
      <xdr:row>142</xdr:row>
      <xdr:rowOff>80963</xdr:rowOff>
    </xdr:to>
    <xdr:grpSp>
      <xdr:nvGrpSpPr>
        <xdr:cNvPr id="2893" name="Group 2892">
          <a:extLst>
            <a:ext uri="{FF2B5EF4-FFF2-40B4-BE49-F238E27FC236}">
              <a16:creationId xmlns:a16="http://schemas.microsoft.com/office/drawing/2014/main" id="{CF9D10FB-9145-991E-B0DB-63C5AF915450}"/>
            </a:ext>
          </a:extLst>
        </xdr:cNvPr>
        <xdr:cNvGrpSpPr/>
      </xdr:nvGrpSpPr>
      <xdr:grpSpPr>
        <a:xfrm>
          <a:off x="411700" y="15401923"/>
          <a:ext cx="11380250" cy="6215065"/>
          <a:chOff x="411700" y="15401923"/>
          <a:chExt cx="11380250" cy="6215065"/>
        </a:xfrm>
      </xdr:grpSpPr>
      <xdr:grpSp>
        <xdr:nvGrpSpPr>
          <xdr:cNvPr id="1899" name="Group 1898">
            <a:extLst>
              <a:ext uri="{FF2B5EF4-FFF2-40B4-BE49-F238E27FC236}">
                <a16:creationId xmlns:a16="http://schemas.microsoft.com/office/drawing/2014/main" id="{0AEA4E79-307C-D2E9-921E-606783BE775C}"/>
              </a:ext>
            </a:extLst>
          </xdr:cNvPr>
          <xdr:cNvGrpSpPr/>
        </xdr:nvGrpSpPr>
        <xdr:grpSpPr>
          <a:xfrm>
            <a:off x="411700" y="15516803"/>
            <a:ext cx="1440860" cy="5358430"/>
            <a:chOff x="2678650" y="4696403"/>
            <a:chExt cx="1440860" cy="5358430"/>
          </a:xfrm>
        </xdr:grpSpPr>
        <xdr:sp macro="" textlink="">
          <xdr:nvSpPr>
            <xdr:cNvPr id="2010" name="Isosceles Triangle 2009">
              <a:extLst>
                <a:ext uri="{FF2B5EF4-FFF2-40B4-BE49-F238E27FC236}">
                  <a16:creationId xmlns:a16="http://schemas.microsoft.com/office/drawing/2014/main" id="{27A4A183-A3E5-B37F-337C-001C47D26F9C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011" name="Straight Connector 2010">
              <a:extLst>
                <a:ext uri="{FF2B5EF4-FFF2-40B4-BE49-F238E27FC236}">
                  <a16:creationId xmlns:a16="http://schemas.microsoft.com/office/drawing/2014/main" id="{1F9E7704-DF3F-D307-3351-FA571EDF800C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012" name="Straight Connector 2011">
              <a:extLst>
                <a:ext uri="{FF2B5EF4-FFF2-40B4-BE49-F238E27FC236}">
                  <a16:creationId xmlns:a16="http://schemas.microsoft.com/office/drawing/2014/main" id="{0C8F4505-8E57-92B3-5EA2-4C03A84CB5DF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013" name="Straight Connector 2012">
              <a:extLst>
                <a:ext uri="{FF2B5EF4-FFF2-40B4-BE49-F238E27FC236}">
                  <a16:creationId xmlns:a16="http://schemas.microsoft.com/office/drawing/2014/main" id="{9BF5895F-5A8C-673E-53D4-471E9F54A131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014" name="Straight Connector 2013">
              <a:extLst>
                <a:ext uri="{FF2B5EF4-FFF2-40B4-BE49-F238E27FC236}">
                  <a16:creationId xmlns:a16="http://schemas.microsoft.com/office/drawing/2014/main" id="{29B4D398-791A-F344-1FD0-F8A7F8C3D094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015" name="Straight Connector 2014">
              <a:extLst>
                <a:ext uri="{FF2B5EF4-FFF2-40B4-BE49-F238E27FC236}">
                  <a16:creationId xmlns:a16="http://schemas.microsoft.com/office/drawing/2014/main" id="{379040F7-C4C6-86C3-8DC6-D14434C09421}"/>
                </a:ext>
              </a:extLst>
            </xdr:cNvPr>
            <xdr:cNvCxnSpPr>
              <a:endCxn id="2010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016" name="Straight Connector 2015">
              <a:extLst>
                <a:ext uri="{FF2B5EF4-FFF2-40B4-BE49-F238E27FC236}">
                  <a16:creationId xmlns:a16="http://schemas.microsoft.com/office/drawing/2014/main" id="{B6D93671-7EC2-24DB-4031-8341D79DBC58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017" name="Straight Connector 2016">
              <a:extLst>
                <a:ext uri="{FF2B5EF4-FFF2-40B4-BE49-F238E27FC236}">
                  <a16:creationId xmlns:a16="http://schemas.microsoft.com/office/drawing/2014/main" id="{DD587931-1840-6AE3-F9F8-1BF1311DAF63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018" name="Straight Connector 2017">
              <a:extLst>
                <a:ext uri="{FF2B5EF4-FFF2-40B4-BE49-F238E27FC236}">
                  <a16:creationId xmlns:a16="http://schemas.microsoft.com/office/drawing/2014/main" id="{5687C5BD-475C-0E24-ACE8-0CB24FCBB142}"/>
                </a:ext>
              </a:extLst>
            </xdr:cNvPr>
            <xdr:cNvCxnSpPr>
              <a:endCxn id="2010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019" name="Straight Connector 2018">
              <a:extLst>
                <a:ext uri="{FF2B5EF4-FFF2-40B4-BE49-F238E27FC236}">
                  <a16:creationId xmlns:a16="http://schemas.microsoft.com/office/drawing/2014/main" id="{F71CE84E-E25C-780D-3AE3-904D0BB3E26C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2020" name="Freeform: Shape 2019">
              <a:extLst>
                <a:ext uri="{FF2B5EF4-FFF2-40B4-BE49-F238E27FC236}">
                  <a16:creationId xmlns:a16="http://schemas.microsoft.com/office/drawing/2014/main" id="{80D0C60E-6B21-D877-CBCA-DEEAE92CCC32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21" name="Freeform: Shape 2020">
              <a:extLst>
                <a:ext uri="{FF2B5EF4-FFF2-40B4-BE49-F238E27FC236}">
                  <a16:creationId xmlns:a16="http://schemas.microsoft.com/office/drawing/2014/main" id="{D5F2E5E5-763F-30E8-D586-18085CBFE40D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22" name="Freeform: Shape 2021">
              <a:extLst>
                <a:ext uri="{FF2B5EF4-FFF2-40B4-BE49-F238E27FC236}">
                  <a16:creationId xmlns:a16="http://schemas.microsoft.com/office/drawing/2014/main" id="{88EBA1BD-3F13-0BB5-B355-A57917790146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23" name="Freeform: Shape 2022">
              <a:extLst>
                <a:ext uri="{FF2B5EF4-FFF2-40B4-BE49-F238E27FC236}">
                  <a16:creationId xmlns:a16="http://schemas.microsoft.com/office/drawing/2014/main" id="{94A54778-A33F-9CB1-262A-70176D403061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24" name="Freeform: Shape 2023">
              <a:extLst>
                <a:ext uri="{FF2B5EF4-FFF2-40B4-BE49-F238E27FC236}">
                  <a16:creationId xmlns:a16="http://schemas.microsoft.com/office/drawing/2014/main" id="{7760DFA3-E04D-F5E4-6C3A-ACA6CE4F1A14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25" name="Freeform: Shape 2024">
              <a:extLst>
                <a:ext uri="{FF2B5EF4-FFF2-40B4-BE49-F238E27FC236}">
                  <a16:creationId xmlns:a16="http://schemas.microsoft.com/office/drawing/2014/main" id="{0F9D12C2-BBF3-E59C-981E-5352B700CD28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26" name="Freeform: Shape 2025">
              <a:extLst>
                <a:ext uri="{FF2B5EF4-FFF2-40B4-BE49-F238E27FC236}">
                  <a16:creationId xmlns:a16="http://schemas.microsoft.com/office/drawing/2014/main" id="{DBCC50C7-C2AA-47A2-8D24-A0830020F944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027" name="Freeform: Shape 2026">
              <a:extLst>
                <a:ext uri="{FF2B5EF4-FFF2-40B4-BE49-F238E27FC236}">
                  <a16:creationId xmlns:a16="http://schemas.microsoft.com/office/drawing/2014/main" id="{DF5B9877-4A07-0472-E99E-CAAD43941E9F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1900" name="Rectangle 1899">
            <a:extLst>
              <a:ext uri="{FF2B5EF4-FFF2-40B4-BE49-F238E27FC236}">
                <a16:creationId xmlns:a16="http://schemas.microsoft.com/office/drawing/2014/main" id="{C4B9A33B-8DCE-19DD-934D-E6E511B41E10}"/>
              </a:ext>
            </a:extLst>
          </xdr:cNvPr>
          <xdr:cNvSpPr/>
        </xdr:nvSpPr>
        <xdr:spPr>
          <a:xfrm rot="16200000">
            <a:off x="4044430" y="13340827"/>
            <a:ext cx="5553078" cy="96752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01" name="Rectangle 1900">
            <a:extLst>
              <a:ext uri="{FF2B5EF4-FFF2-40B4-BE49-F238E27FC236}">
                <a16:creationId xmlns:a16="http://schemas.microsoft.com/office/drawing/2014/main" id="{2AA101A3-AB17-428A-505A-4A586873F677}"/>
              </a:ext>
            </a:extLst>
          </xdr:cNvPr>
          <xdr:cNvSpPr/>
        </xdr:nvSpPr>
        <xdr:spPr>
          <a:xfrm rot="16200000">
            <a:off x="4298235" y="13642257"/>
            <a:ext cx="5000625" cy="90724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902" name="Straight Connector 1901">
            <a:extLst>
              <a:ext uri="{FF2B5EF4-FFF2-40B4-BE49-F238E27FC236}">
                <a16:creationId xmlns:a16="http://schemas.microsoft.com/office/drawing/2014/main" id="{9724B18F-B9CE-A9FE-F247-9F709165D3D5}"/>
              </a:ext>
            </a:extLst>
          </xdr:cNvPr>
          <xdr:cNvCxnSpPr/>
        </xdr:nvCxnSpPr>
        <xdr:spPr>
          <a:xfrm>
            <a:off x="2262344" y="19821040"/>
            <a:ext cx="90819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03" name="Straight Connector 1902">
            <a:extLst>
              <a:ext uri="{FF2B5EF4-FFF2-40B4-BE49-F238E27FC236}">
                <a16:creationId xmlns:a16="http://schemas.microsoft.com/office/drawing/2014/main" id="{E3F23652-A3C7-4ACF-BFFB-B2647A005195}"/>
              </a:ext>
            </a:extLst>
          </xdr:cNvPr>
          <xdr:cNvCxnSpPr/>
        </xdr:nvCxnSpPr>
        <xdr:spPr>
          <a:xfrm>
            <a:off x="2262344" y="18960311"/>
            <a:ext cx="90628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04" name="Straight Connector 1903">
            <a:extLst>
              <a:ext uri="{FF2B5EF4-FFF2-40B4-BE49-F238E27FC236}">
                <a16:creationId xmlns:a16="http://schemas.microsoft.com/office/drawing/2014/main" id="{ED56AE74-91EE-630A-A06E-5CA3ECEDDD9A}"/>
              </a:ext>
            </a:extLst>
          </xdr:cNvPr>
          <xdr:cNvCxnSpPr/>
        </xdr:nvCxnSpPr>
        <xdr:spPr>
          <a:xfrm>
            <a:off x="2266843" y="18234420"/>
            <a:ext cx="90679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05" name="Straight Connector 1904">
            <a:extLst>
              <a:ext uri="{FF2B5EF4-FFF2-40B4-BE49-F238E27FC236}">
                <a16:creationId xmlns:a16="http://schemas.microsoft.com/office/drawing/2014/main" id="{98BB9119-A7DF-7701-C291-2629F4B7C0A7}"/>
              </a:ext>
            </a:extLst>
          </xdr:cNvPr>
          <xdr:cNvCxnSpPr/>
        </xdr:nvCxnSpPr>
        <xdr:spPr>
          <a:xfrm>
            <a:off x="2266844" y="17390658"/>
            <a:ext cx="90679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06" name="Straight Connector 1905">
            <a:extLst>
              <a:ext uri="{FF2B5EF4-FFF2-40B4-BE49-F238E27FC236}">
                <a16:creationId xmlns:a16="http://schemas.microsoft.com/office/drawing/2014/main" id="{2EDE17E1-ED7D-FA06-1881-3E6239529526}"/>
              </a:ext>
            </a:extLst>
          </xdr:cNvPr>
          <xdr:cNvCxnSpPr/>
        </xdr:nvCxnSpPr>
        <xdr:spPr>
          <a:xfrm>
            <a:off x="2262343" y="16539455"/>
            <a:ext cx="90724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07" name="Straight Connector 1906">
            <a:extLst>
              <a:ext uri="{FF2B5EF4-FFF2-40B4-BE49-F238E27FC236}">
                <a16:creationId xmlns:a16="http://schemas.microsoft.com/office/drawing/2014/main" id="{6535E370-EEBC-EAB7-3C76-E98A34E786B0}"/>
              </a:ext>
            </a:extLst>
          </xdr:cNvPr>
          <xdr:cNvCxnSpPr/>
        </xdr:nvCxnSpPr>
        <xdr:spPr>
          <a:xfrm flipV="1">
            <a:off x="3566309" y="156781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08" name="Straight Connector 1907">
            <a:extLst>
              <a:ext uri="{FF2B5EF4-FFF2-40B4-BE49-F238E27FC236}">
                <a16:creationId xmlns:a16="http://schemas.microsoft.com/office/drawing/2014/main" id="{3619E563-7BD3-9E25-6E15-2C8D659DF27E}"/>
              </a:ext>
            </a:extLst>
          </xdr:cNvPr>
          <xdr:cNvCxnSpPr/>
        </xdr:nvCxnSpPr>
        <xdr:spPr>
          <a:xfrm flipV="1">
            <a:off x="4855201" y="156781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09" name="Straight Connector 1908">
            <a:extLst>
              <a:ext uri="{FF2B5EF4-FFF2-40B4-BE49-F238E27FC236}">
                <a16:creationId xmlns:a16="http://schemas.microsoft.com/office/drawing/2014/main" id="{7B930054-A940-3929-AB95-159D790EA384}"/>
              </a:ext>
            </a:extLst>
          </xdr:cNvPr>
          <xdr:cNvCxnSpPr/>
        </xdr:nvCxnSpPr>
        <xdr:spPr>
          <a:xfrm flipV="1">
            <a:off x="3548063" y="19812000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0" name="Straight Connector 1909">
            <a:extLst>
              <a:ext uri="{FF2B5EF4-FFF2-40B4-BE49-F238E27FC236}">
                <a16:creationId xmlns:a16="http://schemas.microsoft.com/office/drawing/2014/main" id="{4891B5AA-5703-A03C-0648-FF12FC08F86C}"/>
              </a:ext>
            </a:extLst>
          </xdr:cNvPr>
          <xdr:cNvCxnSpPr/>
        </xdr:nvCxnSpPr>
        <xdr:spPr>
          <a:xfrm>
            <a:off x="3548063" y="19821526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1" name="Straight Connector 1910">
            <a:extLst>
              <a:ext uri="{FF2B5EF4-FFF2-40B4-BE49-F238E27FC236}">
                <a16:creationId xmlns:a16="http://schemas.microsoft.com/office/drawing/2014/main" id="{BB5FC136-278B-5FE7-C83B-0DC67754D600}"/>
              </a:ext>
            </a:extLst>
          </xdr:cNvPr>
          <xdr:cNvCxnSpPr/>
        </xdr:nvCxnSpPr>
        <xdr:spPr>
          <a:xfrm flipV="1">
            <a:off x="3552825" y="18959513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2" name="Straight Connector 1911">
            <a:extLst>
              <a:ext uri="{FF2B5EF4-FFF2-40B4-BE49-F238E27FC236}">
                <a16:creationId xmlns:a16="http://schemas.microsoft.com/office/drawing/2014/main" id="{8EAA7431-9727-B44B-408C-151CA4B3AB3B}"/>
              </a:ext>
            </a:extLst>
          </xdr:cNvPr>
          <xdr:cNvCxnSpPr/>
        </xdr:nvCxnSpPr>
        <xdr:spPr>
          <a:xfrm>
            <a:off x="3552826" y="18964275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3" name="Straight Connector 1912">
            <a:extLst>
              <a:ext uri="{FF2B5EF4-FFF2-40B4-BE49-F238E27FC236}">
                <a16:creationId xmlns:a16="http://schemas.microsoft.com/office/drawing/2014/main" id="{7BF0823F-DAE8-AB37-7839-267046232365}"/>
              </a:ext>
            </a:extLst>
          </xdr:cNvPr>
          <xdr:cNvCxnSpPr/>
        </xdr:nvCxnSpPr>
        <xdr:spPr>
          <a:xfrm flipV="1">
            <a:off x="3548066" y="18240375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4" name="Straight Connector 1913">
            <a:extLst>
              <a:ext uri="{FF2B5EF4-FFF2-40B4-BE49-F238E27FC236}">
                <a16:creationId xmlns:a16="http://schemas.microsoft.com/office/drawing/2014/main" id="{B41881D8-36ED-5C69-B53B-324EF21F65A9}"/>
              </a:ext>
            </a:extLst>
          </xdr:cNvPr>
          <xdr:cNvCxnSpPr/>
        </xdr:nvCxnSpPr>
        <xdr:spPr>
          <a:xfrm>
            <a:off x="3548066" y="18235615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5" name="Straight Connector 1914">
            <a:extLst>
              <a:ext uri="{FF2B5EF4-FFF2-40B4-BE49-F238E27FC236}">
                <a16:creationId xmlns:a16="http://schemas.microsoft.com/office/drawing/2014/main" id="{20F1F806-86C8-6244-0ACF-3893459ADA81}"/>
              </a:ext>
            </a:extLst>
          </xdr:cNvPr>
          <xdr:cNvCxnSpPr/>
        </xdr:nvCxnSpPr>
        <xdr:spPr>
          <a:xfrm flipV="1">
            <a:off x="3552825" y="17387888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6" name="Straight Connector 1915">
            <a:extLst>
              <a:ext uri="{FF2B5EF4-FFF2-40B4-BE49-F238E27FC236}">
                <a16:creationId xmlns:a16="http://schemas.microsoft.com/office/drawing/2014/main" id="{7DD71EB6-F5DF-B5B6-D926-70A13B937A1A}"/>
              </a:ext>
            </a:extLst>
          </xdr:cNvPr>
          <xdr:cNvCxnSpPr/>
        </xdr:nvCxnSpPr>
        <xdr:spPr>
          <a:xfrm>
            <a:off x="3552829" y="17397416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7" name="Straight Connector 1916">
            <a:extLst>
              <a:ext uri="{FF2B5EF4-FFF2-40B4-BE49-F238E27FC236}">
                <a16:creationId xmlns:a16="http://schemas.microsoft.com/office/drawing/2014/main" id="{084887CA-D0A7-8DF6-0448-E67217536D82}"/>
              </a:ext>
            </a:extLst>
          </xdr:cNvPr>
          <xdr:cNvCxnSpPr/>
        </xdr:nvCxnSpPr>
        <xdr:spPr>
          <a:xfrm flipV="1">
            <a:off x="3557587" y="16535400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8" name="Straight Connector 1917">
            <a:extLst>
              <a:ext uri="{FF2B5EF4-FFF2-40B4-BE49-F238E27FC236}">
                <a16:creationId xmlns:a16="http://schemas.microsoft.com/office/drawing/2014/main" id="{9018044F-19E0-06E3-C1FF-89A8B9BF0A04}"/>
              </a:ext>
            </a:extLst>
          </xdr:cNvPr>
          <xdr:cNvCxnSpPr/>
        </xdr:nvCxnSpPr>
        <xdr:spPr>
          <a:xfrm>
            <a:off x="3543303" y="16540166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9" name="Straight Connector 1918">
            <a:extLst>
              <a:ext uri="{FF2B5EF4-FFF2-40B4-BE49-F238E27FC236}">
                <a16:creationId xmlns:a16="http://schemas.microsoft.com/office/drawing/2014/main" id="{45AAA9F6-1A39-60B7-EAA5-83D592AE0A98}"/>
              </a:ext>
            </a:extLst>
          </xdr:cNvPr>
          <xdr:cNvCxnSpPr/>
        </xdr:nvCxnSpPr>
        <xdr:spPr>
          <a:xfrm flipV="1">
            <a:off x="3548063" y="15678150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0" name="Straight Connector 1919">
            <a:extLst>
              <a:ext uri="{FF2B5EF4-FFF2-40B4-BE49-F238E27FC236}">
                <a16:creationId xmlns:a16="http://schemas.microsoft.com/office/drawing/2014/main" id="{32C80AFC-8B13-2FCB-AFFB-014BC36F0725}"/>
              </a:ext>
            </a:extLst>
          </xdr:cNvPr>
          <xdr:cNvCxnSpPr/>
        </xdr:nvCxnSpPr>
        <xdr:spPr>
          <a:xfrm>
            <a:off x="3548056" y="15678150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1" name="Straight Connector 1920">
            <a:extLst>
              <a:ext uri="{FF2B5EF4-FFF2-40B4-BE49-F238E27FC236}">
                <a16:creationId xmlns:a16="http://schemas.microsoft.com/office/drawing/2014/main" id="{5AF15B67-3EEB-01F4-E4F3-077692091F2E}"/>
              </a:ext>
            </a:extLst>
          </xdr:cNvPr>
          <xdr:cNvCxnSpPr/>
        </xdr:nvCxnSpPr>
        <xdr:spPr>
          <a:xfrm>
            <a:off x="2262343" y="18145133"/>
            <a:ext cx="90724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2" name="Straight Connector 1921">
            <a:extLst>
              <a:ext uri="{FF2B5EF4-FFF2-40B4-BE49-F238E27FC236}">
                <a16:creationId xmlns:a16="http://schemas.microsoft.com/office/drawing/2014/main" id="{FF4F5616-EAFC-9586-1E2B-0664A832411C}"/>
              </a:ext>
            </a:extLst>
          </xdr:cNvPr>
          <xdr:cNvCxnSpPr/>
        </xdr:nvCxnSpPr>
        <xdr:spPr>
          <a:xfrm>
            <a:off x="2105025" y="210978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3" name="Straight Connector 1922">
            <a:extLst>
              <a:ext uri="{FF2B5EF4-FFF2-40B4-BE49-F238E27FC236}">
                <a16:creationId xmlns:a16="http://schemas.microsoft.com/office/drawing/2014/main" id="{302A9B1D-04AA-42BD-BCED-A777F069CA4A}"/>
              </a:ext>
            </a:extLst>
          </xdr:cNvPr>
          <xdr:cNvCxnSpPr/>
        </xdr:nvCxnSpPr>
        <xdr:spPr>
          <a:xfrm>
            <a:off x="2019300" y="21250275"/>
            <a:ext cx="9582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24" name="Oval 1923">
            <a:extLst>
              <a:ext uri="{FF2B5EF4-FFF2-40B4-BE49-F238E27FC236}">
                <a16:creationId xmlns:a16="http://schemas.microsoft.com/office/drawing/2014/main" id="{02182C72-74E6-B6E6-4FC4-3D01E54BDBF1}"/>
              </a:ext>
            </a:extLst>
          </xdr:cNvPr>
          <xdr:cNvSpPr/>
        </xdr:nvSpPr>
        <xdr:spPr>
          <a:xfrm>
            <a:off x="3281362" y="165020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25" name="Oval 1924">
            <a:extLst>
              <a:ext uri="{FF2B5EF4-FFF2-40B4-BE49-F238E27FC236}">
                <a16:creationId xmlns:a16="http://schemas.microsoft.com/office/drawing/2014/main" id="{01958963-9CA4-891F-134A-6AC472BC7523}"/>
              </a:ext>
            </a:extLst>
          </xdr:cNvPr>
          <xdr:cNvSpPr/>
        </xdr:nvSpPr>
        <xdr:spPr>
          <a:xfrm>
            <a:off x="3295649" y="17359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26" name="Oval 1925">
            <a:extLst>
              <a:ext uri="{FF2B5EF4-FFF2-40B4-BE49-F238E27FC236}">
                <a16:creationId xmlns:a16="http://schemas.microsoft.com/office/drawing/2014/main" id="{6E6C1502-D00D-7727-3DE4-510CFB5DAEFA}"/>
              </a:ext>
            </a:extLst>
          </xdr:cNvPr>
          <xdr:cNvSpPr/>
        </xdr:nvSpPr>
        <xdr:spPr>
          <a:xfrm>
            <a:off x="3286125" y="181975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27" name="Oval 1926">
            <a:extLst>
              <a:ext uri="{FF2B5EF4-FFF2-40B4-BE49-F238E27FC236}">
                <a16:creationId xmlns:a16="http://schemas.microsoft.com/office/drawing/2014/main" id="{ACB2AB5D-9F82-F720-348E-153345F2B5CC}"/>
              </a:ext>
            </a:extLst>
          </xdr:cNvPr>
          <xdr:cNvSpPr/>
        </xdr:nvSpPr>
        <xdr:spPr>
          <a:xfrm>
            <a:off x="3286125" y="18107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28" name="Oval 1927">
            <a:extLst>
              <a:ext uri="{FF2B5EF4-FFF2-40B4-BE49-F238E27FC236}">
                <a16:creationId xmlns:a16="http://schemas.microsoft.com/office/drawing/2014/main" id="{70BECF4B-D1C2-17D3-B774-E617C2650530}"/>
              </a:ext>
            </a:extLst>
          </xdr:cNvPr>
          <xdr:cNvSpPr/>
        </xdr:nvSpPr>
        <xdr:spPr>
          <a:xfrm>
            <a:off x="3286125" y="18926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29" name="Oval 1928">
            <a:extLst>
              <a:ext uri="{FF2B5EF4-FFF2-40B4-BE49-F238E27FC236}">
                <a16:creationId xmlns:a16="http://schemas.microsoft.com/office/drawing/2014/main" id="{2109382A-8150-1D19-A943-37F644C4F7B3}"/>
              </a:ext>
            </a:extLst>
          </xdr:cNvPr>
          <xdr:cNvSpPr/>
        </xdr:nvSpPr>
        <xdr:spPr>
          <a:xfrm>
            <a:off x="3290887" y="197881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0" name="Oval 1929">
            <a:extLst>
              <a:ext uri="{FF2B5EF4-FFF2-40B4-BE49-F238E27FC236}">
                <a16:creationId xmlns:a16="http://schemas.microsoft.com/office/drawing/2014/main" id="{3D3EA426-96EC-9259-8D28-1D207766EC71}"/>
              </a:ext>
            </a:extLst>
          </xdr:cNvPr>
          <xdr:cNvSpPr/>
        </xdr:nvSpPr>
        <xdr:spPr>
          <a:xfrm>
            <a:off x="5072052" y="165020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1" name="Oval 1930">
            <a:extLst>
              <a:ext uri="{FF2B5EF4-FFF2-40B4-BE49-F238E27FC236}">
                <a16:creationId xmlns:a16="http://schemas.microsoft.com/office/drawing/2014/main" id="{8E6EE326-D33C-F481-FD20-C59A3701D17C}"/>
              </a:ext>
            </a:extLst>
          </xdr:cNvPr>
          <xdr:cNvSpPr/>
        </xdr:nvSpPr>
        <xdr:spPr>
          <a:xfrm>
            <a:off x="5086339" y="17359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2" name="Oval 1931">
            <a:extLst>
              <a:ext uri="{FF2B5EF4-FFF2-40B4-BE49-F238E27FC236}">
                <a16:creationId xmlns:a16="http://schemas.microsoft.com/office/drawing/2014/main" id="{DB3C2743-ABA5-5932-EBAC-30FB40754A88}"/>
              </a:ext>
            </a:extLst>
          </xdr:cNvPr>
          <xdr:cNvSpPr/>
        </xdr:nvSpPr>
        <xdr:spPr>
          <a:xfrm>
            <a:off x="5076815" y="181975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3" name="Oval 1932">
            <a:extLst>
              <a:ext uri="{FF2B5EF4-FFF2-40B4-BE49-F238E27FC236}">
                <a16:creationId xmlns:a16="http://schemas.microsoft.com/office/drawing/2014/main" id="{C8CF7813-8D47-6818-03D6-77E3959C2B15}"/>
              </a:ext>
            </a:extLst>
          </xdr:cNvPr>
          <xdr:cNvSpPr/>
        </xdr:nvSpPr>
        <xdr:spPr>
          <a:xfrm>
            <a:off x="5076815" y="18107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4" name="Oval 1933">
            <a:extLst>
              <a:ext uri="{FF2B5EF4-FFF2-40B4-BE49-F238E27FC236}">
                <a16:creationId xmlns:a16="http://schemas.microsoft.com/office/drawing/2014/main" id="{35079762-8A5A-1C2E-9147-E8439E06A5F3}"/>
              </a:ext>
            </a:extLst>
          </xdr:cNvPr>
          <xdr:cNvSpPr/>
        </xdr:nvSpPr>
        <xdr:spPr>
          <a:xfrm>
            <a:off x="5076815" y="18926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5" name="Oval 1934">
            <a:extLst>
              <a:ext uri="{FF2B5EF4-FFF2-40B4-BE49-F238E27FC236}">
                <a16:creationId xmlns:a16="http://schemas.microsoft.com/office/drawing/2014/main" id="{E291456B-EE63-B331-5F15-3437B9BDC71F}"/>
              </a:ext>
            </a:extLst>
          </xdr:cNvPr>
          <xdr:cNvSpPr/>
        </xdr:nvSpPr>
        <xdr:spPr>
          <a:xfrm>
            <a:off x="5081577" y="197881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36" name="Straight Connector 1935">
            <a:extLst>
              <a:ext uri="{FF2B5EF4-FFF2-40B4-BE49-F238E27FC236}">
                <a16:creationId xmlns:a16="http://schemas.microsoft.com/office/drawing/2014/main" id="{CD9ED515-5B46-9B87-A328-DA1E7A19553D}"/>
              </a:ext>
            </a:extLst>
          </xdr:cNvPr>
          <xdr:cNvCxnSpPr/>
        </xdr:nvCxnSpPr>
        <xdr:spPr>
          <a:xfrm flipV="1">
            <a:off x="6157109" y="156781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37" name="Straight Connector 1936">
            <a:extLst>
              <a:ext uri="{FF2B5EF4-FFF2-40B4-BE49-F238E27FC236}">
                <a16:creationId xmlns:a16="http://schemas.microsoft.com/office/drawing/2014/main" id="{6CBBB891-48A6-3081-F56F-D3587E83151E}"/>
              </a:ext>
            </a:extLst>
          </xdr:cNvPr>
          <xdr:cNvCxnSpPr/>
        </xdr:nvCxnSpPr>
        <xdr:spPr>
          <a:xfrm flipV="1">
            <a:off x="7446001" y="156781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938" name="Oval 1937">
            <a:extLst>
              <a:ext uri="{FF2B5EF4-FFF2-40B4-BE49-F238E27FC236}">
                <a16:creationId xmlns:a16="http://schemas.microsoft.com/office/drawing/2014/main" id="{E9B5AB3B-631F-074B-40B8-2A352F370ED1}"/>
              </a:ext>
            </a:extLst>
          </xdr:cNvPr>
          <xdr:cNvSpPr/>
        </xdr:nvSpPr>
        <xdr:spPr>
          <a:xfrm>
            <a:off x="5881687" y="165020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9" name="Oval 1938">
            <a:extLst>
              <a:ext uri="{FF2B5EF4-FFF2-40B4-BE49-F238E27FC236}">
                <a16:creationId xmlns:a16="http://schemas.microsoft.com/office/drawing/2014/main" id="{1096126A-4581-E9CB-8AC1-0BB26944EBF9}"/>
              </a:ext>
            </a:extLst>
          </xdr:cNvPr>
          <xdr:cNvSpPr/>
        </xdr:nvSpPr>
        <xdr:spPr>
          <a:xfrm>
            <a:off x="5895974" y="17359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0" name="Oval 1939">
            <a:extLst>
              <a:ext uri="{FF2B5EF4-FFF2-40B4-BE49-F238E27FC236}">
                <a16:creationId xmlns:a16="http://schemas.microsoft.com/office/drawing/2014/main" id="{F55A8B2E-EE74-F398-EF0F-767D33883798}"/>
              </a:ext>
            </a:extLst>
          </xdr:cNvPr>
          <xdr:cNvSpPr/>
        </xdr:nvSpPr>
        <xdr:spPr>
          <a:xfrm>
            <a:off x="5886450" y="181975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1" name="Oval 1940">
            <a:extLst>
              <a:ext uri="{FF2B5EF4-FFF2-40B4-BE49-F238E27FC236}">
                <a16:creationId xmlns:a16="http://schemas.microsoft.com/office/drawing/2014/main" id="{982B1F83-072D-E239-EB87-C67C80AEFC1F}"/>
              </a:ext>
            </a:extLst>
          </xdr:cNvPr>
          <xdr:cNvSpPr/>
        </xdr:nvSpPr>
        <xdr:spPr>
          <a:xfrm>
            <a:off x="5886450" y="18107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2" name="Oval 1941">
            <a:extLst>
              <a:ext uri="{FF2B5EF4-FFF2-40B4-BE49-F238E27FC236}">
                <a16:creationId xmlns:a16="http://schemas.microsoft.com/office/drawing/2014/main" id="{39210677-D93F-9BDF-6E49-C9ED66866D1E}"/>
              </a:ext>
            </a:extLst>
          </xdr:cNvPr>
          <xdr:cNvSpPr/>
        </xdr:nvSpPr>
        <xdr:spPr>
          <a:xfrm>
            <a:off x="5886450" y="18926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3" name="Oval 1942">
            <a:extLst>
              <a:ext uri="{FF2B5EF4-FFF2-40B4-BE49-F238E27FC236}">
                <a16:creationId xmlns:a16="http://schemas.microsoft.com/office/drawing/2014/main" id="{0C709A37-D729-CA99-C3B2-127E121F3572}"/>
              </a:ext>
            </a:extLst>
          </xdr:cNvPr>
          <xdr:cNvSpPr/>
        </xdr:nvSpPr>
        <xdr:spPr>
          <a:xfrm>
            <a:off x="5891212" y="197881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4" name="Oval 1943">
            <a:extLst>
              <a:ext uri="{FF2B5EF4-FFF2-40B4-BE49-F238E27FC236}">
                <a16:creationId xmlns:a16="http://schemas.microsoft.com/office/drawing/2014/main" id="{D02AF622-A9F2-A65F-8B43-597BA6E13C6C}"/>
              </a:ext>
            </a:extLst>
          </xdr:cNvPr>
          <xdr:cNvSpPr/>
        </xdr:nvSpPr>
        <xdr:spPr>
          <a:xfrm>
            <a:off x="7662862" y="165020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5" name="Oval 1944">
            <a:extLst>
              <a:ext uri="{FF2B5EF4-FFF2-40B4-BE49-F238E27FC236}">
                <a16:creationId xmlns:a16="http://schemas.microsoft.com/office/drawing/2014/main" id="{B3598AC5-8BF1-5EDE-4D13-03A81CDAF7C4}"/>
              </a:ext>
            </a:extLst>
          </xdr:cNvPr>
          <xdr:cNvSpPr/>
        </xdr:nvSpPr>
        <xdr:spPr>
          <a:xfrm>
            <a:off x="7677149" y="17359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6" name="Oval 1945">
            <a:extLst>
              <a:ext uri="{FF2B5EF4-FFF2-40B4-BE49-F238E27FC236}">
                <a16:creationId xmlns:a16="http://schemas.microsoft.com/office/drawing/2014/main" id="{DC6ACBEE-AD4D-6BB5-C2BE-7417C1B255F0}"/>
              </a:ext>
            </a:extLst>
          </xdr:cNvPr>
          <xdr:cNvSpPr/>
        </xdr:nvSpPr>
        <xdr:spPr>
          <a:xfrm>
            <a:off x="7667625" y="181975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7" name="Oval 1946">
            <a:extLst>
              <a:ext uri="{FF2B5EF4-FFF2-40B4-BE49-F238E27FC236}">
                <a16:creationId xmlns:a16="http://schemas.microsoft.com/office/drawing/2014/main" id="{07B165E1-2F43-4074-05D4-467D4EE02BC6}"/>
              </a:ext>
            </a:extLst>
          </xdr:cNvPr>
          <xdr:cNvSpPr/>
        </xdr:nvSpPr>
        <xdr:spPr>
          <a:xfrm>
            <a:off x="7667625" y="18107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8" name="Oval 1947">
            <a:extLst>
              <a:ext uri="{FF2B5EF4-FFF2-40B4-BE49-F238E27FC236}">
                <a16:creationId xmlns:a16="http://schemas.microsoft.com/office/drawing/2014/main" id="{B400A004-2716-408F-D84B-FCF6E32C2163}"/>
              </a:ext>
            </a:extLst>
          </xdr:cNvPr>
          <xdr:cNvSpPr/>
        </xdr:nvSpPr>
        <xdr:spPr>
          <a:xfrm>
            <a:off x="7667625" y="18926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9" name="Oval 1948">
            <a:extLst>
              <a:ext uri="{FF2B5EF4-FFF2-40B4-BE49-F238E27FC236}">
                <a16:creationId xmlns:a16="http://schemas.microsoft.com/office/drawing/2014/main" id="{1D50AF7B-A947-C50A-761E-8F9B45B32E22}"/>
              </a:ext>
            </a:extLst>
          </xdr:cNvPr>
          <xdr:cNvSpPr/>
        </xdr:nvSpPr>
        <xdr:spPr>
          <a:xfrm>
            <a:off x="7672387" y="197881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50" name="Straight Connector 1949">
            <a:extLst>
              <a:ext uri="{FF2B5EF4-FFF2-40B4-BE49-F238E27FC236}">
                <a16:creationId xmlns:a16="http://schemas.microsoft.com/office/drawing/2014/main" id="{5DC6D964-0867-3A52-8544-7DB6C86F1FFD}"/>
              </a:ext>
            </a:extLst>
          </xdr:cNvPr>
          <xdr:cNvCxnSpPr/>
        </xdr:nvCxnSpPr>
        <xdr:spPr>
          <a:xfrm flipH="1">
            <a:off x="206216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1" name="Straight Connector 1950">
            <a:extLst>
              <a:ext uri="{FF2B5EF4-FFF2-40B4-BE49-F238E27FC236}">
                <a16:creationId xmlns:a16="http://schemas.microsoft.com/office/drawing/2014/main" id="{5800A158-4A44-EB5F-6327-E4E55BD6F589}"/>
              </a:ext>
            </a:extLst>
          </xdr:cNvPr>
          <xdr:cNvCxnSpPr/>
        </xdr:nvCxnSpPr>
        <xdr:spPr>
          <a:xfrm>
            <a:off x="3562352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2" name="Straight Connector 1951">
            <a:extLst>
              <a:ext uri="{FF2B5EF4-FFF2-40B4-BE49-F238E27FC236}">
                <a16:creationId xmlns:a16="http://schemas.microsoft.com/office/drawing/2014/main" id="{BA9DEEC7-4D8D-9486-AC15-33DE7C76BED4}"/>
              </a:ext>
            </a:extLst>
          </xdr:cNvPr>
          <xdr:cNvCxnSpPr/>
        </xdr:nvCxnSpPr>
        <xdr:spPr>
          <a:xfrm flipH="1">
            <a:off x="3519489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3" name="Straight Connector 1952">
            <a:extLst>
              <a:ext uri="{FF2B5EF4-FFF2-40B4-BE49-F238E27FC236}">
                <a16:creationId xmlns:a16="http://schemas.microsoft.com/office/drawing/2014/main" id="{4C1365CF-2A45-2829-F911-9426B9DE29E3}"/>
              </a:ext>
            </a:extLst>
          </xdr:cNvPr>
          <xdr:cNvCxnSpPr/>
        </xdr:nvCxnSpPr>
        <xdr:spPr>
          <a:xfrm>
            <a:off x="4857730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4" name="Straight Connector 1953">
            <a:extLst>
              <a:ext uri="{FF2B5EF4-FFF2-40B4-BE49-F238E27FC236}">
                <a16:creationId xmlns:a16="http://schemas.microsoft.com/office/drawing/2014/main" id="{73DD7CA0-B01C-ADD4-EAC7-27E839E4BCA1}"/>
              </a:ext>
            </a:extLst>
          </xdr:cNvPr>
          <xdr:cNvCxnSpPr/>
        </xdr:nvCxnSpPr>
        <xdr:spPr>
          <a:xfrm flipH="1">
            <a:off x="4814867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5" name="Straight Connector 1954">
            <a:extLst>
              <a:ext uri="{FF2B5EF4-FFF2-40B4-BE49-F238E27FC236}">
                <a16:creationId xmlns:a16="http://schemas.microsoft.com/office/drawing/2014/main" id="{D2062087-5099-4C19-4AD9-D290DFB1FD6D}"/>
              </a:ext>
            </a:extLst>
          </xdr:cNvPr>
          <xdr:cNvCxnSpPr/>
        </xdr:nvCxnSpPr>
        <xdr:spPr>
          <a:xfrm>
            <a:off x="6153132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6" name="Straight Connector 1955">
            <a:extLst>
              <a:ext uri="{FF2B5EF4-FFF2-40B4-BE49-F238E27FC236}">
                <a16:creationId xmlns:a16="http://schemas.microsoft.com/office/drawing/2014/main" id="{C0FCDC41-CC51-9F2D-5D67-B2159B9348D1}"/>
              </a:ext>
            </a:extLst>
          </xdr:cNvPr>
          <xdr:cNvCxnSpPr/>
        </xdr:nvCxnSpPr>
        <xdr:spPr>
          <a:xfrm flipH="1">
            <a:off x="6110269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7" name="Straight Connector 1956">
            <a:extLst>
              <a:ext uri="{FF2B5EF4-FFF2-40B4-BE49-F238E27FC236}">
                <a16:creationId xmlns:a16="http://schemas.microsoft.com/office/drawing/2014/main" id="{BA594657-CA79-87D0-CF3A-7D4DFF9346B3}"/>
              </a:ext>
            </a:extLst>
          </xdr:cNvPr>
          <xdr:cNvCxnSpPr/>
        </xdr:nvCxnSpPr>
        <xdr:spPr>
          <a:xfrm>
            <a:off x="8743945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8" name="Straight Connector 1957">
            <a:extLst>
              <a:ext uri="{FF2B5EF4-FFF2-40B4-BE49-F238E27FC236}">
                <a16:creationId xmlns:a16="http://schemas.microsoft.com/office/drawing/2014/main" id="{8A2695AD-FD45-FBE0-F78B-497611CD6952}"/>
              </a:ext>
            </a:extLst>
          </xdr:cNvPr>
          <xdr:cNvCxnSpPr/>
        </xdr:nvCxnSpPr>
        <xdr:spPr>
          <a:xfrm flipH="1">
            <a:off x="870108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9" name="Straight Connector 1958">
            <a:extLst>
              <a:ext uri="{FF2B5EF4-FFF2-40B4-BE49-F238E27FC236}">
                <a16:creationId xmlns:a16="http://schemas.microsoft.com/office/drawing/2014/main" id="{CB079639-3DC2-1868-998C-262A3D269546}"/>
              </a:ext>
            </a:extLst>
          </xdr:cNvPr>
          <xdr:cNvCxnSpPr/>
        </xdr:nvCxnSpPr>
        <xdr:spPr>
          <a:xfrm>
            <a:off x="11496675" y="210978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0" name="Straight Connector 1959">
            <a:extLst>
              <a:ext uri="{FF2B5EF4-FFF2-40B4-BE49-F238E27FC236}">
                <a16:creationId xmlns:a16="http://schemas.microsoft.com/office/drawing/2014/main" id="{A53C6870-BB4E-A2DD-503F-614C6194E3DF}"/>
              </a:ext>
            </a:extLst>
          </xdr:cNvPr>
          <xdr:cNvCxnSpPr/>
        </xdr:nvCxnSpPr>
        <xdr:spPr>
          <a:xfrm flipH="1">
            <a:off x="1145381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1" name="Straight Connector 1960">
            <a:extLst>
              <a:ext uri="{FF2B5EF4-FFF2-40B4-BE49-F238E27FC236}">
                <a16:creationId xmlns:a16="http://schemas.microsoft.com/office/drawing/2014/main" id="{07FD6CE0-D073-682E-495D-2B1C77F59F89}"/>
              </a:ext>
            </a:extLst>
          </xdr:cNvPr>
          <xdr:cNvCxnSpPr/>
        </xdr:nvCxnSpPr>
        <xdr:spPr>
          <a:xfrm>
            <a:off x="2019300" y="21536024"/>
            <a:ext cx="9572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2" name="Straight Connector 1961">
            <a:extLst>
              <a:ext uri="{FF2B5EF4-FFF2-40B4-BE49-F238E27FC236}">
                <a16:creationId xmlns:a16="http://schemas.microsoft.com/office/drawing/2014/main" id="{68EFB641-5618-5E53-F996-69AE12266C2E}"/>
              </a:ext>
            </a:extLst>
          </xdr:cNvPr>
          <xdr:cNvCxnSpPr/>
        </xdr:nvCxnSpPr>
        <xdr:spPr>
          <a:xfrm flipH="1">
            <a:off x="2062162" y="214883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3" name="Straight Connector 1962">
            <a:extLst>
              <a:ext uri="{FF2B5EF4-FFF2-40B4-BE49-F238E27FC236}">
                <a16:creationId xmlns:a16="http://schemas.microsoft.com/office/drawing/2014/main" id="{54CC2704-3690-743D-5596-4670B505D8EC}"/>
              </a:ext>
            </a:extLst>
          </xdr:cNvPr>
          <xdr:cNvCxnSpPr/>
        </xdr:nvCxnSpPr>
        <xdr:spPr>
          <a:xfrm flipH="1">
            <a:off x="11449050" y="214931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4" name="Straight Connector 1963">
            <a:extLst>
              <a:ext uri="{FF2B5EF4-FFF2-40B4-BE49-F238E27FC236}">
                <a16:creationId xmlns:a16="http://schemas.microsoft.com/office/drawing/2014/main" id="{107FA2D9-2BDA-FA94-62AB-8CA72C52C9EB}"/>
              </a:ext>
            </a:extLst>
          </xdr:cNvPr>
          <xdr:cNvCxnSpPr/>
        </xdr:nvCxnSpPr>
        <xdr:spPr>
          <a:xfrm>
            <a:off x="485775" y="17726025"/>
            <a:ext cx="112680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5" name="Straight Connector 1964">
            <a:extLst>
              <a:ext uri="{FF2B5EF4-FFF2-40B4-BE49-F238E27FC236}">
                <a16:creationId xmlns:a16="http://schemas.microsoft.com/office/drawing/2014/main" id="{F7361761-7B77-D035-222D-7ED307A784B3}"/>
              </a:ext>
            </a:extLst>
          </xdr:cNvPr>
          <xdr:cNvCxnSpPr/>
        </xdr:nvCxnSpPr>
        <xdr:spPr>
          <a:xfrm>
            <a:off x="485775" y="17764125"/>
            <a:ext cx="112776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6" name="Straight Connector 1965">
            <a:extLst>
              <a:ext uri="{FF2B5EF4-FFF2-40B4-BE49-F238E27FC236}">
                <a16:creationId xmlns:a16="http://schemas.microsoft.com/office/drawing/2014/main" id="{EB21B308-548F-4EF9-063C-2F2A3ABDB681}"/>
              </a:ext>
            </a:extLst>
          </xdr:cNvPr>
          <xdr:cNvCxnSpPr/>
        </xdr:nvCxnSpPr>
        <xdr:spPr>
          <a:xfrm>
            <a:off x="485775" y="18573750"/>
            <a:ext cx="113061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7" name="Straight Connector 1966">
            <a:extLst>
              <a:ext uri="{FF2B5EF4-FFF2-40B4-BE49-F238E27FC236}">
                <a16:creationId xmlns:a16="http://schemas.microsoft.com/office/drawing/2014/main" id="{C8088F24-990F-C5B3-7D7F-E29942A5BB26}"/>
              </a:ext>
            </a:extLst>
          </xdr:cNvPr>
          <xdr:cNvCxnSpPr/>
        </xdr:nvCxnSpPr>
        <xdr:spPr>
          <a:xfrm>
            <a:off x="485775" y="18611850"/>
            <a:ext cx="11296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8" name="Straight Connector 1967">
            <a:extLst>
              <a:ext uri="{FF2B5EF4-FFF2-40B4-BE49-F238E27FC236}">
                <a16:creationId xmlns:a16="http://schemas.microsoft.com/office/drawing/2014/main" id="{956AFA73-0DDA-CBD3-800B-B2DCD16513EF}"/>
              </a:ext>
            </a:extLst>
          </xdr:cNvPr>
          <xdr:cNvCxnSpPr/>
        </xdr:nvCxnSpPr>
        <xdr:spPr>
          <a:xfrm flipV="1">
            <a:off x="8741401" y="156781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969" name="Oval 1968">
            <a:extLst>
              <a:ext uri="{FF2B5EF4-FFF2-40B4-BE49-F238E27FC236}">
                <a16:creationId xmlns:a16="http://schemas.microsoft.com/office/drawing/2014/main" id="{B0EA77DC-CB0B-A764-1381-8FAEB1D86F89}"/>
              </a:ext>
            </a:extLst>
          </xdr:cNvPr>
          <xdr:cNvSpPr/>
        </xdr:nvSpPr>
        <xdr:spPr>
          <a:xfrm>
            <a:off x="8477250" y="164973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0" name="Oval 1969">
            <a:extLst>
              <a:ext uri="{FF2B5EF4-FFF2-40B4-BE49-F238E27FC236}">
                <a16:creationId xmlns:a16="http://schemas.microsoft.com/office/drawing/2014/main" id="{E3C9D569-2D10-7655-DB8F-732DA3FFF6DD}"/>
              </a:ext>
            </a:extLst>
          </xdr:cNvPr>
          <xdr:cNvSpPr/>
        </xdr:nvSpPr>
        <xdr:spPr>
          <a:xfrm>
            <a:off x="8491537" y="173545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1" name="Oval 1970">
            <a:extLst>
              <a:ext uri="{FF2B5EF4-FFF2-40B4-BE49-F238E27FC236}">
                <a16:creationId xmlns:a16="http://schemas.microsoft.com/office/drawing/2014/main" id="{93CCD0A4-FE0E-1FA7-8ED2-ED484501ADAA}"/>
              </a:ext>
            </a:extLst>
          </xdr:cNvPr>
          <xdr:cNvSpPr/>
        </xdr:nvSpPr>
        <xdr:spPr>
          <a:xfrm>
            <a:off x="8482013" y="181927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2" name="Oval 1971">
            <a:extLst>
              <a:ext uri="{FF2B5EF4-FFF2-40B4-BE49-F238E27FC236}">
                <a16:creationId xmlns:a16="http://schemas.microsoft.com/office/drawing/2014/main" id="{E6B8717F-A63C-6E02-8F02-C54D305ECFC5}"/>
              </a:ext>
            </a:extLst>
          </xdr:cNvPr>
          <xdr:cNvSpPr/>
        </xdr:nvSpPr>
        <xdr:spPr>
          <a:xfrm>
            <a:off x="8482013" y="181022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3" name="Oval 1972">
            <a:extLst>
              <a:ext uri="{FF2B5EF4-FFF2-40B4-BE49-F238E27FC236}">
                <a16:creationId xmlns:a16="http://schemas.microsoft.com/office/drawing/2014/main" id="{D56DE6F6-91FB-D880-8ECD-812539896266}"/>
              </a:ext>
            </a:extLst>
          </xdr:cNvPr>
          <xdr:cNvSpPr/>
        </xdr:nvSpPr>
        <xdr:spPr>
          <a:xfrm>
            <a:off x="8482013" y="18921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4" name="Oval 1973">
            <a:extLst>
              <a:ext uri="{FF2B5EF4-FFF2-40B4-BE49-F238E27FC236}">
                <a16:creationId xmlns:a16="http://schemas.microsoft.com/office/drawing/2014/main" id="{EDD0B468-AE98-BA7B-38BF-5B388318C381}"/>
              </a:ext>
            </a:extLst>
          </xdr:cNvPr>
          <xdr:cNvSpPr/>
        </xdr:nvSpPr>
        <xdr:spPr>
          <a:xfrm>
            <a:off x="8486775" y="197834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75" name="Straight Connector 1974">
            <a:extLst>
              <a:ext uri="{FF2B5EF4-FFF2-40B4-BE49-F238E27FC236}">
                <a16:creationId xmlns:a16="http://schemas.microsoft.com/office/drawing/2014/main" id="{70DFEF31-0D2F-E0FF-7D82-3152AFC44936}"/>
              </a:ext>
            </a:extLst>
          </xdr:cNvPr>
          <xdr:cNvCxnSpPr/>
        </xdr:nvCxnSpPr>
        <xdr:spPr>
          <a:xfrm>
            <a:off x="7448535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6" name="Straight Connector 1975">
            <a:extLst>
              <a:ext uri="{FF2B5EF4-FFF2-40B4-BE49-F238E27FC236}">
                <a16:creationId xmlns:a16="http://schemas.microsoft.com/office/drawing/2014/main" id="{60F89C8F-E006-5E8D-717A-EFD38AC512EB}"/>
              </a:ext>
            </a:extLst>
          </xdr:cNvPr>
          <xdr:cNvCxnSpPr/>
        </xdr:nvCxnSpPr>
        <xdr:spPr>
          <a:xfrm flipH="1">
            <a:off x="740567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7" name="Straight Connector 1976">
            <a:extLst>
              <a:ext uri="{FF2B5EF4-FFF2-40B4-BE49-F238E27FC236}">
                <a16:creationId xmlns:a16="http://schemas.microsoft.com/office/drawing/2014/main" id="{A12963CF-E6E5-EEF6-C9E9-A62C43B3D77B}"/>
              </a:ext>
            </a:extLst>
          </xdr:cNvPr>
          <xdr:cNvCxnSpPr/>
        </xdr:nvCxnSpPr>
        <xdr:spPr>
          <a:xfrm flipV="1">
            <a:off x="10036801" y="156781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978" name="Oval 1977">
            <a:extLst>
              <a:ext uri="{FF2B5EF4-FFF2-40B4-BE49-F238E27FC236}">
                <a16:creationId xmlns:a16="http://schemas.microsoft.com/office/drawing/2014/main" id="{B4E9B965-2BB2-4037-2B0A-B17C520B1FDD}"/>
              </a:ext>
            </a:extLst>
          </xdr:cNvPr>
          <xdr:cNvSpPr/>
        </xdr:nvSpPr>
        <xdr:spPr>
          <a:xfrm>
            <a:off x="10258425" y="165068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9" name="Oval 1978">
            <a:extLst>
              <a:ext uri="{FF2B5EF4-FFF2-40B4-BE49-F238E27FC236}">
                <a16:creationId xmlns:a16="http://schemas.microsoft.com/office/drawing/2014/main" id="{12D33FBE-CBB0-5BCC-798A-DD7923692C58}"/>
              </a:ext>
            </a:extLst>
          </xdr:cNvPr>
          <xdr:cNvSpPr/>
        </xdr:nvSpPr>
        <xdr:spPr>
          <a:xfrm>
            <a:off x="10272712" y="173640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80" name="Oval 1979">
            <a:extLst>
              <a:ext uri="{FF2B5EF4-FFF2-40B4-BE49-F238E27FC236}">
                <a16:creationId xmlns:a16="http://schemas.microsoft.com/office/drawing/2014/main" id="{938856D5-0F9C-9140-72AF-234E1BBCE9C6}"/>
              </a:ext>
            </a:extLst>
          </xdr:cNvPr>
          <xdr:cNvSpPr/>
        </xdr:nvSpPr>
        <xdr:spPr>
          <a:xfrm>
            <a:off x="10263188" y="182022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81" name="Oval 1980">
            <a:extLst>
              <a:ext uri="{FF2B5EF4-FFF2-40B4-BE49-F238E27FC236}">
                <a16:creationId xmlns:a16="http://schemas.microsoft.com/office/drawing/2014/main" id="{48B047A2-9FEB-2D84-B280-1EA97030BE28}"/>
              </a:ext>
            </a:extLst>
          </xdr:cNvPr>
          <xdr:cNvSpPr/>
        </xdr:nvSpPr>
        <xdr:spPr>
          <a:xfrm>
            <a:off x="10263188" y="181117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82" name="Oval 1981">
            <a:extLst>
              <a:ext uri="{FF2B5EF4-FFF2-40B4-BE49-F238E27FC236}">
                <a16:creationId xmlns:a16="http://schemas.microsoft.com/office/drawing/2014/main" id="{D000ADC1-2DF1-406F-894A-A9ED1F752615}"/>
              </a:ext>
            </a:extLst>
          </xdr:cNvPr>
          <xdr:cNvSpPr/>
        </xdr:nvSpPr>
        <xdr:spPr>
          <a:xfrm>
            <a:off x="10263188" y="189309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83" name="Oval 1982">
            <a:extLst>
              <a:ext uri="{FF2B5EF4-FFF2-40B4-BE49-F238E27FC236}">
                <a16:creationId xmlns:a16="http://schemas.microsoft.com/office/drawing/2014/main" id="{5E9CDDFD-2DB3-8071-8392-C64D6025981E}"/>
              </a:ext>
            </a:extLst>
          </xdr:cNvPr>
          <xdr:cNvSpPr/>
        </xdr:nvSpPr>
        <xdr:spPr>
          <a:xfrm>
            <a:off x="10267950" y="197929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84" name="Straight Connector 1983">
            <a:extLst>
              <a:ext uri="{FF2B5EF4-FFF2-40B4-BE49-F238E27FC236}">
                <a16:creationId xmlns:a16="http://schemas.microsoft.com/office/drawing/2014/main" id="{7D97AA8A-A823-AA25-984D-6523A62095E4}"/>
              </a:ext>
            </a:extLst>
          </xdr:cNvPr>
          <xdr:cNvCxnSpPr/>
        </xdr:nvCxnSpPr>
        <xdr:spPr>
          <a:xfrm flipV="1">
            <a:off x="6157910" y="19812000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85" name="Straight Connector 1984">
            <a:extLst>
              <a:ext uri="{FF2B5EF4-FFF2-40B4-BE49-F238E27FC236}">
                <a16:creationId xmlns:a16="http://schemas.microsoft.com/office/drawing/2014/main" id="{C0CB39A9-4FF0-F65A-3BD0-44C27231656D}"/>
              </a:ext>
            </a:extLst>
          </xdr:cNvPr>
          <xdr:cNvCxnSpPr/>
        </xdr:nvCxnSpPr>
        <xdr:spPr>
          <a:xfrm>
            <a:off x="6157910" y="19821526"/>
            <a:ext cx="1295403" cy="8620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86" name="Straight Connector 1985">
            <a:extLst>
              <a:ext uri="{FF2B5EF4-FFF2-40B4-BE49-F238E27FC236}">
                <a16:creationId xmlns:a16="http://schemas.microsoft.com/office/drawing/2014/main" id="{458BA9D2-FE47-45E9-FB33-B96DCB3BA82F}"/>
              </a:ext>
            </a:extLst>
          </xdr:cNvPr>
          <xdr:cNvCxnSpPr/>
        </xdr:nvCxnSpPr>
        <xdr:spPr>
          <a:xfrm flipV="1">
            <a:off x="6162672" y="18959513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87" name="Straight Connector 1986">
            <a:extLst>
              <a:ext uri="{FF2B5EF4-FFF2-40B4-BE49-F238E27FC236}">
                <a16:creationId xmlns:a16="http://schemas.microsoft.com/office/drawing/2014/main" id="{F00FE9A7-9EC9-A37A-03BC-723E0463AC24}"/>
              </a:ext>
            </a:extLst>
          </xdr:cNvPr>
          <xdr:cNvCxnSpPr/>
        </xdr:nvCxnSpPr>
        <xdr:spPr>
          <a:xfrm>
            <a:off x="6162673" y="18964275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88" name="Straight Connector 1987">
            <a:extLst>
              <a:ext uri="{FF2B5EF4-FFF2-40B4-BE49-F238E27FC236}">
                <a16:creationId xmlns:a16="http://schemas.microsoft.com/office/drawing/2014/main" id="{40A9F6CC-7907-8207-346B-A11CBBD4A4AB}"/>
              </a:ext>
            </a:extLst>
          </xdr:cNvPr>
          <xdr:cNvCxnSpPr/>
        </xdr:nvCxnSpPr>
        <xdr:spPr>
          <a:xfrm flipV="1">
            <a:off x="6157913" y="18240375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89" name="Straight Connector 1988">
            <a:extLst>
              <a:ext uri="{FF2B5EF4-FFF2-40B4-BE49-F238E27FC236}">
                <a16:creationId xmlns:a16="http://schemas.microsoft.com/office/drawing/2014/main" id="{A13728B5-7241-54E3-7D9D-AEB0D8272F94}"/>
              </a:ext>
            </a:extLst>
          </xdr:cNvPr>
          <xdr:cNvCxnSpPr/>
        </xdr:nvCxnSpPr>
        <xdr:spPr>
          <a:xfrm>
            <a:off x="6157913" y="18235615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0" name="Straight Connector 1989">
            <a:extLst>
              <a:ext uri="{FF2B5EF4-FFF2-40B4-BE49-F238E27FC236}">
                <a16:creationId xmlns:a16="http://schemas.microsoft.com/office/drawing/2014/main" id="{1EC5BC2C-B200-2D96-4C11-A60B68D6B375}"/>
              </a:ext>
            </a:extLst>
          </xdr:cNvPr>
          <xdr:cNvCxnSpPr/>
        </xdr:nvCxnSpPr>
        <xdr:spPr>
          <a:xfrm flipV="1">
            <a:off x="6162672" y="17387888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1" name="Straight Connector 1990">
            <a:extLst>
              <a:ext uri="{FF2B5EF4-FFF2-40B4-BE49-F238E27FC236}">
                <a16:creationId xmlns:a16="http://schemas.microsoft.com/office/drawing/2014/main" id="{A8ED116C-BC7A-EBB7-F202-EF752F03C349}"/>
              </a:ext>
            </a:extLst>
          </xdr:cNvPr>
          <xdr:cNvCxnSpPr/>
        </xdr:nvCxnSpPr>
        <xdr:spPr>
          <a:xfrm>
            <a:off x="6162676" y="17397416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2" name="Straight Connector 1991">
            <a:extLst>
              <a:ext uri="{FF2B5EF4-FFF2-40B4-BE49-F238E27FC236}">
                <a16:creationId xmlns:a16="http://schemas.microsoft.com/office/drawing/2014/main" id="{D706E063-A1B1-9CD2-4EEA-B77065A30783}"/>
              </a:ext>
            </a:extLst>
          </xdr:cNvPr>
          <xdr:cNvCxnSpPr/>
        </xdr:nvCxnSpPr>
        <xdr:spPr>
          <a:xfrm flipV="1">
            <a:off x="6167434" y="16535400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3" name="Straight Connector 1992">
            <a:extLst>
              <a:ext uri="{FF2B5EF4-FFF2-40B4-BE49-F238E27FC236}">
                <a16:creationId xmlns:a16="http://schemas.microsoft.com/office/drawing/2014/main" id="{75002E0F-F445-90EE-D3DD-F0329633038F}"/>
              </a:ext>
            </a:extLst>
          </xdr:cNvPr>
          <xdr:cNvCxnSpPr/>
        </xdr:nvCxnSpPr>
        <xdr:spPr>
          <a:xfrm>
            <a:off x="6153150" y="16540166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4" name="Straight Connector 1993">
            <a:extLst>
              <a:ext uri="{FF2B5EF4-FFF2-40B4-BE49-F238E27FC236}">
                <a16:creationId xmlns:a16="http://schemas.microsoft.com/office/drawing/2014/main" id="{ED5EE9BE-6A88-14D9-2F1C-16F3BC77FE17}"/>
              </a:ext>
            </a:extLst>
          </xdr:cNvPr>
          <xdr:cNvCxnSpPr/>
        </xdr:nvCxnSpPr>
        <xdr:spPr>
          <a:xfrm flipV="1">
            <a:off x="6157910" y="15678150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5" name="Straight Connector 1994">
            <a:extLst>
              <a:ext uri="{FF2B5EF4-FFF2-40B4-BE49-F238E27FC236}">
                <a16:creationId xmlns:a16="http://schemas.microsoft.com/office/drawing/2014/main" id="{B86ADAD3-A4F6-BAAB-BD64-63C327C4AD16}"/>
              </a:ext>
            </a:extLst>
          </xdr:cNvPr>
          <xdr:cNvCxnSpPr/>
        </xdr:nvCxnSpPr>
        <xdr:spPr>
          <a:xfrm>
            <a:off x="6157903" y="15678150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6" name="Straight Connector 1995">
            <a:extLst>
              <a:ext uri="{FF2B5EF4-FFF2-40B4-BE49-F238E27FC236}">
                <a16:creationId xmlns:a16="http://schemas.microsoft.com/office/drawing/2014/main" id="{AC343FBE-01CA-57AF-D064-3C0C586D5C94}"/>
              </a:ext>
            </a:extLst>
          </xdr:cNvPr>
          <xdr:cNvCxnSpPr/>
        </xdr:nvCxnSpPr>
        <xdr:spPr>
          <a:xfrm flipV="1">
            <a:off x="8748710" y="19812000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7" name="Straight Connector 1996">
            <a:extLst>
              <a:ext uri="{FF2B5EF4-FFF2-40B4-BE49-F238E27FC236}">
                <a16:creationId xmlns:a16="http://schemas.microsoft.com/office/drawing/2014/main" id="{F3FD6ACD-E266-653F-F9AE-9F1278426841}"/>
              </a:ext>
            </a:extLst>
          </xdr:cNvPr>
          <xdr:cNvCxnSpPr/>
        </xdr:nvCxnSpPr>
        <xdr:spPr>
          <a:xfrm>
            <a:off x="8748710" y="19821526"/>
            <a:ext cx="1290640" cy="8620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8" name="Straight Connector 1997">
            <a:extLst>
              <a:ext uri="{FF2B5EF4-FFF2-40B4-BE49-F238E27FC236}">
                <a16:creationId xmlns:a16="http://schemas.microsoft.com/office/drawing/2014/main" id="{AF23C345-0DDF-35B8-63D1-F9056C33B7D3}"/>
              </a:ext>
            </a:extLst>
          </xdr:cNvPr>
          <xdr:cNvCxnSpPr/>
        </xdr:nvCxnSpPr>
        <xdr:spPr>
          <a:xfrm flipV="1">
            <a:off x="8753472" y="18959513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9" name="Straight Connector 1998">
            <a:extLst>
              <a:ext uri="{FF2B5EF4-FFF2-40B4-BE49-F238E27FC236}">
                <a16:creationId xmlns:a16="http://schemas.microsoft.com/office/drawing/2014/main" id="{8AC683B4-6BEC-A961-23B0-E36001D827BA}"/>
              </a:ext>
            </a:extLst>
          </xdr:cNvPr>
          <xdr:cNvCxnSpPr/>
        </xdr:nvCxnSpPr>
        <xdr:spPr>
          <a:xfrm>
            <a:off x="8753473" y="18964275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0" name="Straight Connector 1999">
            <a:extLst>
              <a:ext uri="{FF2B5EF4-FFF2-40B4-BE49-F238E27FC236}">
                <a16:creationId xmlns:a16="http://schemas.microsoft.com/office/drawing/2014/main" id="{68755BAE-8A26-FA62-23BC-ABA63A1AA603}"/>
              </a:ext>
            </a:extLst>
          </xdr:cNvPr>
          <xdr:cNvCxnSpPr/>
        </xdr:nvCxnSpPr>
        <xdr:spPr>
          <a:xfrm flipV="1">
            <a:off x="8748713" y="18240375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1" name="Straight Connector 2000">
            <a:extLst>
              <a:ext uri="{FF2B5EF4-FFF2-40B4-BE49-F238E27FC236}">
                <a16:creationId xmlns:a16="http://schemas.microsoft.com/office/drawing/2014/main" id="{8460A55B-FB96-F1D7-B0FC-4B51027646D8}"/>
              </a:ext>
            </a:extLst>
          </xdr:cNvPr>
          <xdr:cNvCxnSpPr/>
        </xdr:nvCxnSpPr>
        <xdr:spPr>
          <a:xfrm>
            <a:off x="8748713" y="18235615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2" name="Straight Connector 2001">
            <a:extLst>
              <a:ext uri="{FF2B5EF4-FFF2-40B4-BE49-F238E27FC236}">
                <a16:creationId xmlns:a16="http://schemas.microsoft.com/office/drawing/2014/main" id="{76476292-97B9-0659-11C4-0B9B99FB4C89}"/>
              </a:ext>
            </a:extLst>
          </xdr:cNvPr>
          <xdr:cNvCxnSpPr/>
        </xdr:nvCxnSpPr>
        <xdr:spPr>
          <a:xfrm flipV="1">
            <a:off x="8753472" y="17387888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3" name="Straight Connector 2002">
            <a:extLst>
              <a:ext uri="{FF2B5EF4-FFF2-40B4-BE49-F238E27FC236}">
                <a16:creationId xmlns:a16="http://schemas.microsoft.com/office/drawing/2014/main" id="{B25BA1B4-B9E4-BDEB-A8CF-4945CD5D9D3B}"/>
              </a:ext>
            </a:extLst>
          </xdr:cNvPr>
          <xdr:cNvCxnSpPr/>
        </xdr:nvCxnSpPr>
        <xdr:spPr>
          <a:xfrm>
            <a:off x="8753476" y="17397416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4" name="Straight Connector 2003">
            <a:extLst>
              <a:ext uri="{FF2B5EF4-FFF2-40B4-BE49-F238E27FC236}">
                <a16:creationId xmlns:a16="http://schemas.microsoft.com/office/drawing/2014/main" id="{559BE838-D1AD-07A2-5736-4AF769FE46DD}"/>
              </a:ext>
            </a:extLst>
          </xdr:cNvPr>
          <xdr:cNvCxnSpPr/>
        </xdr:nvCxnSpPr>
        <xdr:spPr>
          <a:xfrm flipV="1">
            <a:off x="8758234" y="16535400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5" name="Straight Connector 2004">
            <a:extLst>
              <a:ext uri="{FF2B5EF4-FFF2-40B4-BE49-F238E27FC236}">
                <a16:creationId xmlns:a16="http://schemas.microsoft.com/office/drawing/2014/main" id="{385DFB7A-FF1A-89E5-FD6D-5D4954C5BDFC}"/>
              </a:ext>
            </a:extLst>
          </xdr:cNvPr>
          <xdr:cNvCxnSpPr/>
        </xdr:nvCxnSpPr>
        <xdr:spPr>
          <a:xfrm>
            <a:off x="8743950" y="16540166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6" name="Straight Connector 2005">
            <a:extLst>
              <a:ext uri="{FF2B5EF4-FFF2-40B4-BE49-F238E27FC236}">
                <a16:creationId xmlns:a16="http://schemas.microsoft.com/office/drawing/2014/main" id="{34ECB57A-B9AD-3610-0F1C-17E95F17D1C3}"/>
              </a:ext>
            </a:extLst>
          </xdr:cNvPr>
          <xdr:cNvCxnSpPr/>
        </xdr:nvCxnSpPr>
        <xdr:spPr>
          <a:xfrm flipV="1">
            <a:off x="8748710" y="15678150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7" name="Straight Connector 2006">
            <a:extLst>
              <a:ext uri="{FF2B5EF4-FFF2-40B4-BE49-F238E27FC236}">
                <a16:creationId xmlns:a16="http://schemas.microsoft.com/office/drawing/2014/main" id="{64ACC42E-5DED-60B0-EFC1-DF373E92C4BC}"/>
              </a:ext>
            </a:extLst>
          </xdr:cNvPr>
          <xdr:cNvCxnSpPr/>
        </xdr:nvCxnSpPr>
        <xdr:spPr>
          <a:xfrm>
            <a:off x="8748703" y="15678150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8" name="Straight Connector 2007">
            <a:extLst>
              <a:ext uri="{FF2B5EF4-FFF2-40B4-BE49-F238E27FC236}">
                <a16:creationId xmlns:a16="http://schemas.microsoft.com/office/drawing/2014/main" id="{68D66E55-3ACE-990C-9A6E-A108EFF4A18C}"/>
              </a:ext>
            </a:extLst>
          </xdr:cNvPr>
          <xdr:cNvCxnSpPr/>
        </xdr:nvCxnSpPr>
        <xdr:spPr>
          <a:xfrm>
            <a:off x="10039345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9" name="Straight Connector 2008">
            <a:extLst>
              <a:ext uri="{FF2B5EF4-FFF2-40B4-BE49-F238E27FC236}">
                <a16:creationId xmlns:a16="http://schemas.microsoft.com/office/drawing/2014/main" id="{23B3290F-B0F8-A61C-5C60-D51207B9D941}"/>
              </a:ext>
            </a:extLst>
          </xdr:cNvPr>
          <xdr:cNvCxnSpPr/>
        </xdr:nvCxnSpPr>
        <xdr:spPr>
          <a:xfrm flipH="1">
            <a:off x="999648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159</xdr:row>
      <xdr:rowOff>4763</xdr:rowOff>
    </xdr:from>
    <xdr:to>
      <xdr:col>71</xdr:col>
      <xdr:colOff>0</xdr:colOff>
      <xdr:row>173</xdr:row>
      <xdr:rowOff>47625</xdr:rowOff>
    </xdr:to>
    <xdr:cxnSp macro="">
      <xdr:nvCxnSpPr>
        <xdr:cNvPr id="2028" name="Straight Connector 2027">
          <a:extLst>
            <a:ext uri="{FF2B5EF4-FFF2-40B4-BE49-F238E27FC236}">
              <a16:creationId xmlns:a16="http://schemas.microsoft.com/office/drawing/2014/main" id="{B800B60E-371B-4799-BBF1-3C702A25143D}"/>
            </a:ext>
          </a:extLst>
        </xdr:cNvPr>
        <xdr:cNvCxnSpPr/>
      </xdr:nvCxnSpPr>
      <xdr:spPr>
        <a:xfrm>
          <a:off x="11496675" y="23969663"/>
          <a:ext cx="0" cy="204311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143</xdr:row>
      <xdr:rowOff>123825</xdr:rowOff>
    </xdr:from>
    <xdr:to>
      <xdr:col>71</xdr:col>
      <xdr:colOff>80969</xdr:colOff>
      <xdr:row>151</xdr:row>
      <xdr:rowOff>90488</xdr:rowOff>
    </xdr:to>
    <xdr:grpSp>
      <xdr:nvGrpSpPr>
        <xdr:cNvPr id="2029" name="Group 2028">
          <a:extLst>
            <a:ext uri="{FF2B5EF4-FFF2-40B4-BE49-F238E27FC236}">
              <a16:creationId xmlns:a16="http://schemas.microsoft.com/office/drawing/2014/main" id="{30892FE2-A37C-4EEB-AAE1-1D5EB3A67F4C}"/>
            </a:ext>
          </a:extLst>
        </xdr:cNvPr>
        <xdr:cNvGrpSpPr/>
      </xdr:nvGrpSpPr>
      <xdr:grpSpPr>
        <a:xfrm>
          <a:off x="2014537" y="21802725"/>
          <a:ext cx="9563107" cy="1109663"/>
          <a:chOff x="2014537" y="7600950"/>
          <a:chExt cx="9563107" cy="1109663"/>
        </a:xfrm>
      </xdr:grpSpPr>
      <xdr:sp macro="" textlink="">
        <xdr:nvSpPr>
          <xdr:cNvPr id="2030" name="Isosceles Triangle 2029">
            <a:extLst>
              <a:ext uri="{FF2B5EF4-FFF2-40B4-BE49-F238E27FC236}">
                <a16:creationId xmlns:a16="http://schemas.microsoft.com/office/drawing/2014/main" id="{52794756-A373-7A84-D3A0-DE19BE76AB1D}"/>
              </a:ext>
            </a:extLst>
          </xdr:cNvPr>
          <xdr:cNvSpPr/>
        </xdr:nvSpPr>
        <xdr:spPr>
          <a:xfrm>
            <a:off x="2024063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1" name="Isosceles Triangle 2030">
            <a:extLst>
              <a:ext uri="{FF2B5EF4-FFF2-40B4-BE49-F238E27FC236}">
                <a16:creationId xmlns:a16="http://schemas.microsoft.com/office/drawing/2014/main" id="{3AEE6FB3-77ED-A655-BBC6-0F6386ED02C9}"/>
              </a:ext>
            </a:extLst>
          </xdr:cNvPr>
          <xdr:cNvSpPr/>
        </xdr:nvSpPr>
        <xdr:spPr>
          <a:xfrm>
            <a:off x="3486139" y="79152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32" name="Straight Connector 2031">
            <a:extLst>
              <a:ext uri="{FF2B5EF4-FFF2-40B4-BE49-F238E27FC236}">
                <a16:creationId xmlns:a16="http://schemas.microsoft.com/office/drawing/2014/main" id="{FE057270-6EB0-CB0C-1E7F-033230FA6739}"/>
              </a:ext>
            </a:extLst>
          </xdr:cNvPr>
          <xdr:cNvCxnSpPr/>
        </xdr:nvCxnSpPr>
        <xdr:spPr>
          <a:xfrm>
            <a:off x="2100262" y="79057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33" name="Isosceles Triangle 2032">
            <a:extLst>
              <a:ext uri="{FF2B5EF4-FFF2-40B4-BE49-F238E27FC236}">
                <a16:creationId xmlns:a16="http://schemas.microsoft.com/office/drawing/2014/main" id="{F3150C38-7335-9343-B88E-D2B49823BA0E}"/>
              </a:ext>
            </a:extLst>
          </xdr:cNvPr>
          <xdr:cNvSpPr/>
        </xdr:nvSpPr>
        <xdr:spPr>
          <a:xfrm>
            <a:off x="4781532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4" name="Isosceles Triangle 2033">
            <a:extLst>
              <a:ext uri="{FF2B5EF4-FFF2-40B4-BE49-F238E27FC236}">
                <a16:creationId xmlns:a16="http://schemas.microsoft.com/office/drawing/2014/main" id="{BFA48C0A-FD5A-FE05-6E96-1444AE58D02F}"/>
              </a:ext>
            </a:extLst>
          </xdr:cNvPr>
          <xdr:cNvSpPr/>
        </xdr:nvSpPr>
        <xdr:spPr>
          <a:xfrm>
            <a:off x="7372345" y="7910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5" name="Isosceles Triangle 2034">
            <a:extLst>
              <a:ext uri="{FF2B5EF4-FFF2-40B4-BE49-F238E27FC236}">
                <a16:creationId xmlns:a16="http://schemas.microsoft.com/office/drawing/2014/main" id="{60718EAD-5CC9-A597-955B-117C18AEE6DB}"/>
              </a:ext>
            </a:extLst>
          </xdr:cNvPr>
          <xdr:cNvSpPr/>
        </xdr:nvSpPr>
        <xdr:spPr>
          <a:xfrm>
            <a:off x="8667738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6" name="Isosceles Triangle 2035">
            <a:extLst>
              <a:ext uri="{FF2B5EF4-FFF2-40B4-BE49-F238E27FC236}">
                <a16:creationId xmlns:a16="http://schemas.microsoft.com/office/drawing/2014/main" id="{3A2AD2C0-190A-4D48-08BF-B94F26694492}"/>
              </a:ext>
            </a:extLst>
          </xdr:cNvPr>
          <xdr:cNvSpPr/>
        </xdr:nvSpPr>
        <xdr:spPr>
          <a:xfrm>
            <a:off x="11415719" y="79200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7" name="Oval 2036">
            <a:extLst>
              <a:ext uri="{FF2B5EF4-FFF2-40B4-BE49-F238E27FC236}">
                <a16:creationId xmlns:a16="http://schemas.microsoft.com/office/drawing/2014/main" id="{3D292052-D427-A68B-FDFC-44C02CB5048A}"/>
              </a:ext>
            </a:extLst>
          </xdr:cNvPr>
          <xdr:cNvSpPr/>
        </xdr:nvSpPr>
        <xdr:spPr>
          <a:xfrm>
            <a:off x="3290867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8" name="Oval 2037">
            <a:extLst>
              <a:ext uri="{FF2B5EF4-FFF2-40B4-BE49-F238E27FC236}">
                <a16:creationId xmlns:a16="http://schemas.microsoft.com/office/drawing/2014/main" id="{E57DC332-C923-2A56-62AF-65D41FA23A91}"/>
              </a:ext>
            </a:extLst>
          </xdr:cNvPr>
          <xdr:cNvSpPr/>
        </xdr:nvSpPr>
        <xdr:spPr>
          <a:xfrm>
            <a:off x="5072053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9" name="Oval 2038">
            <a:extLst>
              <a:ext uri="{FF2B5EF4-FFF2-40B4-BE49-F238E27FC236}">
                <a16:creationId xmlns:a16="http://schemas.microsoft.com/office/drawing/2014/main" id="{7D17729F-FF78-50BF-9FDE-FEAECFF85F97}"/>
              </a:ext>
            </a:extLst>
          </xdr:cNvPr>
          <xdr:cNvSpPr/>
        </xdr:nvSpPr>
        <xdr:spPr>
          <a:xfrm>
            <a:off x="7658101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40" name="Oval 2039">
            <a:extLst>
              <a:ext uri="{FF2B5EF4-FFF2-40B4-BE49-F238E27FC236}">
                <a16:creationId xmlns:a16="http://schemas.microsoft.com/office/drawing/2014/main" id="{7E70311F-9C6F-2742-D852-1ABE0CAF4321}"/>
              </a:ext>
            </a:extLst>
          </xdr:cNvPr>
          <xdr:cNvSpPr/>
        </xdr:nvSpPr>
        <xdr:spPr>
          <a:xfrm>
            <a:off x="10248918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41" name="Straight Arrow Connector 2040">
            <a:extLst>
              <a:ext uri="{FF2B5EF4-FFF2-40B4-BE49-F238E27FC236}">
                <a16:creationId xmlns:a16="http://schemas.microsoft.com/office/drawing/2014/main" id="{44DE9C4C-159D-BD27-35E6-54AC7528D5BD}"/>
              </a:ext>
            </a:extLst>
          </xdr:cNvPr>
          <xdr:cNvCxnSpPr/>
        </xdr:nvCxnSpPr>
        <xdr:spPr>
          <a:xfrm>
            <a:off x="21050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2" name="Straight Arrow Connector 2041">
            <a:extLst>
              <a:ext uri="{FF2B5EF4-FFF2-40B4-BE49-F238E27FC236}">
                <a16:creationId xmlns:a16="http://schemas.microsoft.com/office/drawing/2014/main" id="{D4943F8E-6497-BA2E-9B5A-D3A860A8D981}"/>
              </a:ext>
            </a:extLst>
          </xdr:cNvPr>
          <xdr:cNvCxnSpPr/>
        </xdr:nvCxnSpPr>
        <xdr:spPr>
          <a:xfrm>
            <a:off x="22669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3" name="Straight Arrow Connector 2042">
            <a:extLst>
              <a:ext uri="{FF2B5EF4-FFF2-40B4-BE49-F238E27FC236}">
                <a16:creationId xmlns:a16="http://schemas.microsoft.com/office/drawing/2014/main" id="{140ABB02-ED94-1E1B-5F77-5298CCD47C33}"/>
              </a:ext>
            </a:extLst>
          </xdr:cNvPr>
          <xdr:cNvCxnSpPr/>
        </xdr:nvCxnSpPr>
        <xdr:spPr>
          <a:xfrm>
            <a:off x="24288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4" name="Straight Arrow Connector 2043">
            <a:extLst>
              <a:ext uri="{FF2B5EF4-FFF2-40B4-BE49-F238E27FC236}">
                <a16:creationId xmlns:a16="http://schemas.microsoft.com/office/drawing/2014/main" id="{64D89A4A-6E6D-A55E-3CAC-82E115944AE5}"/>
              </a:ext>
            </a:extLst>
          </xdr:cNvPr>
          <xdr:cNvCxnSpPr/>
        </xdr:nvCxnSpPr>
        <xdr:spPr>
          <a:xfrm>
            <a:off x="25907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5" name="Straight Arrow Connector 2044">
            <a:extLst>
              <a:ext uri="{FF2B5EF4-FFF2-40B4-BE49-F238E27FC236}">
                <a16:creationId xmlns:a16="http://schemas.microsoft.com/office/drawing/2014/main" id="{2DDB4254-A6C1-903B-6C6C-49318C6F8D3C}"/>
              </a:ext>
            </a:extLst>
          </xdr:cNvPr>
          <xdr:cNvCxnSpPr/>
        </xdr:nvCxnSpPr>
        <xdr:spPr>
          <a:xfrm>
            <a:off x="27527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6" name="Straight Arrow Connector 2045">
            <a:extLst>
              <a:ext uri="{FF2B5EF4-FFF2-40B4-BE49-F238E27FC236}">
                <a16:creationId xmlns:a16="http://schemas.microsoft.com/office/drawing/2014/main" id="{6DC22C00-58AA-573F-B6C5-7430F04DBAA4}"/>
              </a:ext>
            </a:extLst>
          </xdr:cNvPr>
          <xdr:cNvCxnSpPr/>
        </xdr:nvCxnSpPr>
        <xdr:spPr>
          <a:xfrm>
            <a:off x="29146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7" name="Straight Arrow Connector 2046">
            <a:extLst>
              <a:ext uri="{FF2B5EF4-FFF2-40B4-BE49-F238E27FC236}">
                <a16:creationId xmlns:a16="http://schemas.microsoft.com/office/drawing/2014/main" id="{9D6BD70C-A170-5ABB-D6ED-85B6A9A18471}"/>
              </a:ext>
            </a:extLst>
          </xdr:cNvPr>
          <xdr:cNvCxnSpPr/>
        </xdr:nvCxnSpPr>
        <xdr:spPr>
          <a:xfrm>
            <a:off x="30765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8" name="Straight Arrow Connector 2047">
            <a:extLst>
              <a:ext uri="{FF2B5EF4-FFF2-40B4-BE49-F238E27FC236}">
                <a16:creationId xmlns:a16="http://schemas.microsoft.com/office/drawing/2014/main" id="{54BF7B88-D263-EA74-0DAC-EB4965A3D83B}"/>
              </a:ext>
            </a:extLst>
          </xdr:cNvPr>
          <xdr:cNvCxnSpPr/>
        </xdr:nvCxnSpPr>
        <xdr:spPr>
          <a:xfrm>
            <a:off x="32384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9" name="Straight Arrow Connector 2048">
            <a:extLst>
              <a:ext uri="{FF2B5EF4-FFF2-40B4-BE49-F238E27FC236}">
                <a16:creationId xmlns:a16="http://schemas.microsoft.com/office/drawing/2014/main" id="{4ECA8CDA-A4E5-52DE-7FCF-DF4124375FE1}"/>
              </a:ext>
            </a:extLst>
          </xdr:cNvPr>
          <xdr:cNvCxnSpPr/>
        </xdr:nvCxnSpPr>
        <xdr:spPr>
          <a:xfrm>
            <a:off x="34004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0" name="Straight Arrow Connector 2049">
            <a:extLst>
              <a:ext uri="{FF2B5EF4-FFF2-40B4-BE49-F238E27FC236}">
                <a16:creationId xmlns:a16="http://schemas.microsoft.com/office/drawing/2014/main" id="{91322E40-6616-2D09-1F96-6FC9F38D9F9D}"/>
              </a:ext>
            </a:extLst>
          </xdr:cNvPr>
          <xdr:cNvCxnSpPr/>
        </xdr:nvCxnSpPr>
        <xdr:spPr>
          <a:xfrm>
            <a:off x="35623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1" name="Straight Arrow Connector 2050">
            <a:extLst>
              <a:ext uri="{FF2B5EF4-FFF2-40B4-BE49-F238E27FC236}">
                <a16:creationId xmlns:a16="http://schemas.microsoft.com/office/drawing/2014/main" id="{D4B19563-EEF6-5BBB-D294-8DE841908D84}"/>
              </a:ext>
            </a:extLst>
          </xdr:cNvPr>
          <xdr:cNvCxnSpPr/>
        </xdr:nvCxnSpPr>
        <xdr:spPr>
          <a:xfrm>
            <a:off x="37242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2" name="Straight Arrow Connector 2051">
            <a:extLst>
              <a:ext uri="{FF2B5EF4-FFF2-40B4-BE49-F238E27FC236}">
                <a16:creationId xmlns:a16="http://schemas.microsoft.com/office/drawing/2014/main" id="{84037185-B5D1-3882-BCAD-A1892A4ABCF2}"/>
              </a:ext>
            </a:extLst>
          </xdr:cNvPr>
          <xdr:cNvCxnSpPr/>
        </xdr:nvCxnSpPr>
        <xdr:spPr>
          <a:xfrm>
            <a:off x="38861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3" name="Straight Arrow Connector 2052">
            <a:extLst>
              <a:ext uri="{FF2B5EF4-FFF2-40B4-BE49-F238E27FC236}">
                <a16:creationId xmlns:a16="http://schemas.microsoft.com/office/drawing/2014/main" id="{D0DB77C9-176B-2465-A95B-546630B7AF1B}"/>
              </a:ext>
            </a:extLst>
          </xdr:cNvPr>
          <xdr:cNvCxnSpPr/>
        </xdr:nvCxnSpPr>
        <xdr:spPr>
          <a:xfrm>
            <a:off x="40481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4" name="Straight Arrow Connector 2053">
            <a:extLst>
              <a:ext uri="{FF2B5EF4-FFF2-40B4-BE49-F238E27FC236}">
                <a16:creationId xmlns:a16="http://schemas.microsoft.com/office/drawing/2014/main" id="{B9AD10A1-5385-AA58-C538-2D5CE140545F}"/>
              </a:ext>
            </a:extLst>
          </xdr:cNvPr>
          <xdr:cNvCxnSpPr/>
        </xdr:nvCxnSpPr>
        <xdr:spPr>
          <a:xfrm>
            <a:off x="42100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5" name="Straight Arrow Connector 2054">
            <a:extLst>
              <a:ext uri="{FF2B5EF4-FFF2-40B4-BE49-F238E27FC236}">
                <a16:creationId xmlns:a16="http://schemas.microsoft.com/office/drawing/2014/main" id="{46305FBC-FBB3-2FD7-0197-3685208A64FA}"/>
              </a:ext>
            </a:extLst>
          </xdr:cNvPr>
          <xdr:cNvCxnSpPr/>
        </xdr:nvCxnSpPr>
        <xdr:spPr>
          <a:xfrm>
            <a:off x="43719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6" name="Straight Arrow Connector 2055">
            <a:extLst>
              <a:ext uri="{FF2B5EF4-FFF2-40B4-BE49-F238E27FC236}">
                <a16:creationId xmlns:a16="http://schemas.microsoft.com/office/drawing/2014/main" id="{1A453CE0-6B40-86F3-3A50-1943B543EA56}"/>
              </a:ext>
            </a:extLst>
          </xdr:cNvPr>
          <xdr:cNvCxnSpPr/>
        </xdr:nvCxnSpPr>
        <xdr:spPr>
          <a:xfrm>
            <a:off x="45338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7" name="Straight Arrow Connector 2056">
            <a:extLst>
              <a:ext uri="{FF2B5EF4-FFF2-40B4-BE49-F238E27FC236}">
                <a16:creationId xmlns:a16="http://schemas.microsoft.com/office/drawing/2014/main" id="{008F6F03-9F49-1B83-0ED9-748ACB6C4C3F}"/>
              </a:ext>
            </a:extLst>
          </xdr:cNvPr>
          <xdr:cNvCxnSpPr/>
        </xdr:nvCxnSpPr>
        <xdr:spPr>
          <a:xfrm>
            <a:off x="46958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8" name="Straight Arrow Connector 2057">
            <a:extLst>
              <a:ext uri="{FF2B5EF4-FFF2-40B4-BE49-F238E27FC236}">
                <a16:creationId xmlns:a16="http://schemas.microsoft.com/office/drawing/2014/main" id="{DCEA8928-E9A6-2271-4E21-503F2B56DE9D}"/>
              </a:ext>
            </a:extLst>
          </xdr:cNvPr>
          <xdr:cNvCxnSpPr/>
        </xdr:nvCxnSpPr>
        <xdr:spPr>
          <a:xfrm>
            <a:off x="48577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9" name="Straight Arrow Connector 2058">
            <a:extLst>
              <a:ext uri="{FF2B5EF4-FFF2-40B4-BE49-F238E27FC236}">
                <a16:creationId xmlns:a16="http://schemas.microsoft.com/office/drawing/2014/main" id="{5C888151-74F6-D190-671F-DF785C5145FF}"/>
              </a:ext>
            </a:extLst>
          </xdr:cNvPr>
          <xdr:cNvCxnSpPr/>
        </xdr:nvCxnSpPr>
        <xdr:spPr>
          <a:xfrm>
            <a:off x="50196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0" name="Straight Arrow Connector 2059">
            <a:extLst>
              <a:ext uri="{FF2B5EF4-FFF2-40B4-BE49-F238E27FC236}">
                <a16:creationId xmlns:a16="http://schemas.microsoft.com/office/drawing/2014/main" id="{BC379E67-FF79-0354-4246-AC86A13F89BC}"/>
              </a:ext>
            </a:extLst>
          </xdr:cNvPr>
          <xdr:cNvCxnSpPr/>
        </xdr:nvCxnSpPr>
        <xdr:spPr>
          <a:xfrm>
            <a:off x="51815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1" name="Straight Arrow Connector 2060">
            <a:extLst>
              <a:ext uri="{FF2B5EF4-FFF2-40B4-BE49-F238E27FC236}">
                <a16:creationId xmlns:a16="http://schemas.microsoft.com/office/drawing/2014/main" id="{AD686A00-CAC8-47EB-BC92-940328CAB79A}"/>
              </a:ext>
            </a:extLst>
          </xdr:cNvPr>
          <xdr:cNvCxnSpPr/>
        </xdr:nvCxnSpPr>
        <xdr:spPr>
          <a:xfrm>
            <a:off x="53435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2" name="Straight Arrow Connector 2061">
            <a:extLst>
              <a:ext uri="{FF2B5EF4-FFF2-40B4-BE49-F238E27FC236}">
                <a16:creationId xmlns:a16="http://schemas.microsoft.com/office/drawing/2014/main" id="{9AA37A78-D75A-D102-59BC-4C95A06B48CE}"/>
              </a:ext>
            </a:extLst>
          </xdr:cNvPr>
          <xdr:cNvCxnSpPr/>
        </xdr:nvCxnSpPr>
        <xdr:spPr>
          <a:xfrm>
            <a:off x="55054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3" name="Straight Arrow Connector 2062">
            <a:extLst>
              <a:ext uri="{FF2B5EF4-FFF2-40B4-BE49-F238E27FC236}">
                <a16:creationId xmlns:a16="http://schemas.microsoft.com/office/drawing/2014/main" id="{013588B3-D30F-9428-DA53-FE4998332EE2}"/>
              </a:ext>
            </a:extLst>
          </xdr:cNvPr>
          <xdr:cNvCxnSpPr/>
        </xdr:nvCxnSpPr>
        <xdr:spPr>
          <a:xfrm>
            <a:off x="56673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4" name="Straight Arrow Connector 2063">
            <a:extLst>
              <a:ext uri="{FF2B5EF4-FFF2-40B4-BE49-F238E27FC236}">
                <a16:creationId xmlns:a16="http://schemas.microsoft.com/office/drawing/2014/main" id="{63E73DE7-1877-3F43-185C-1397D735205F}"/>
              </a:ext>
            </a:extLst>
          </xdr:cNvPr>
          <xdr:cNvCxnSpPr/>
        </xdr:nvCxnSpPr>
        <xdr:spPr>
          <a:xfrm>
            <a:off x="58292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5" name="Straight Arrow Connector 2064">
            <a:extLst>
              <a:ext uri="{FF2B5EF4-FFF2-40B4-BE49-F238E27FC236}">
                <a16:creationId xmlns:a16="http://schemas.microsoft.com/office/drawing/2014/main" id="{12C6CCE3-A1DD-F503-2970-8A51E9012DC9}"/>
              </a:ext>
            </a:extLst>
          </xdr:cNvPr>
          <xdr:cNvCxnSpPr/>
        </xdr:nvCxnSpPr>
        <xdr:spPr>
          <a:xfrm>
            <a:off x="59912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6" name="Straight Arrow Connector 2065">
            <a:extLst>
              <a:ext uri="{FF2B5EF4-FFF2-40B4-BE49-F238E27FC236}">
                <a16:creationId xmlns:a16="http://schemas.microsoft.com/office/drawing/2014/main" id="{AD69E4F7-E0B9-891D-13B6-3B22729E3D2A}"/>
              </a:ext>
            </a:extLst>
          </xdr:cNvPr>
          <xdr:cNvCxnSpPr/>
        </xdr:nvCxnSpPr>
        <xdr:spPr>
          <a:xfrm>
            <a:off x="61531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7" name="Straight Arrow Connector 2066">
            <a:extLst>
              <a:ext uri="{FF2B5EF4-FFF2-40B4-BE49-F238E27FC236}">
                <a16:creationId xmlns:a16="http://schemas.microsoft.com/office/drawing/2014/main" id="{0616EC2B-59F2-896E-1AC2-0E93543698DF}"/>
              </a:ext>
            </a:extLst>
          </xdr:cNvPr>
          <xdr:cNvCxnSpPr/>
        </xdr:nvCxnSpPr>
        <xdr:spPr>
          <a:xfrm>
            <a:off x="63150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8" name="Straight Arrow Connector 2067">
            <a:extLst>
              <a:ext uri="{FF2B5EF4-FFF2-40B4-BE49-F238E27FC236}">
                <a16:creationId xmlns:a16="http://schemas.microsoft.com/office/drawing/2014/main" id="{82B34BD8-162F-D08A-FED8-8A9491D73FD0}"/>
              </a:ext>
            </a:extLst>
          </xdr:cNvPr>
          <xdr:cNvCxnSpPr/>
        </xdr:nvCxnSpPr>
        <xdr:spPr>
          <a:xfrm>
            <a:off x="64769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9" name="Straight Arrow Connector 2068">
            <a:extLst>
              <a:ext uri="{FF2B5EF4-FFF2-40B4-BE49-F238E27FC236}">
                <a16:creationId xmlns:a16="http://schemas.microsoft.com/office/drawing/2014/main" id="{550C845F-FB0A-45D8-2453-BDEB4B9768E8}"/>
              </a:ext>
            </a:extLst>
          </xdr:cNvPr>
          <xdr:cNvCxnSpPr/>
        </xdr:nvCxnSpPr>
        <xdr:spPr>
          <a:xfrm>
            <a:off x="66389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0" name="Straight Arrow Connector 2069">
            <a:extLst>
              <a:ext uri="{FF2B5EF4-FFF2-40B4-BE49-F238E27FC236}">
                <a16:creationId xmlns:a16="http://schemas.microsoft.com/office/drawing/2014/main" id="{BA940391-1CF3-CF78-1CF1-6CEC6AD4EAAF}"/>
              </a:ext>
            </a:extLst>
          </xdr:cNvPr>
          <xdr:cNvCxnSpPr/>
        </xdr:nvCxnSpPr>
        <xdr:spPr>
          <a:xfrm>
            <a:off x="68008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1" name="Straight Arrow Connector 2070">
            <a:extLst>
              <a:ext uri="{FF2B5EF4-FFF2-40B4-BE49-F238E27FC236}">
                <a16:creationId xmlns:a16="http://schemas.microsoft.com/office/drawing/2014/main" id="{66F811AB-7738-0C8D-437F-48CDCA3659B1}"/>
              </a:ext>
            </a:extLst>
          </xdr:cNvPr>
          <xdr:cNvCxnSpPr/>
        </xdr:nvCxnSpPr>
        <xdr:spPr>
          <a:xfrm>
            <a:off x="69627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2" name="Straight Arrow Connector 2071">
            <a:extLst>
              <a:ext uri="{FF2B5EF4-FFF2-40B4-BE49-F238E27FC236}">
                <a16:creationId xmlns:a16="http://schemas.microsoft.com/office/drawing/2014/main" id="{61CDB921-0AC8-98D7-B84E-3DF1A4BFDF0C}"/>
              </a:ext>
            </a:extLst>
          </xdr:cNvPr>
          <xdr:cNvCxnSpPr/>
        </xdr:nvCxnSpPr>
        <xdr:spPr>
          <a:xfrm>
            <a:off x="7124696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3" name="Straight Arrow Connector 2072">
            <a:extLst>
              <a:ext uri="{FF2B5EF4-FFF2-40B4-BE49-F238E27FC236}">
                <a16:creationId xmlns:a16="http://schemas.microsoft.com/office/drawing/2014/main" id="{D1AF38DD-71EE-B98E-94AA-831DB598EB1C}"/>
              </a:ext>
            </a:extLst>
          </xdr:cNvPr>
          <xdr:cNvCxnSpPr/>
        </xdr:nvCxnSpPr>
        <xdr:spPr>
          <a:xfrm>
            <a:off x="72866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4" name="Straight Arrow Connector 2073">
            <a:extLst>
              <a:ext uri="{FF2B5EF4-FFF2-40B4-BE49-F238E27FC236}">
                <a16:creationId xmlns:a16="http://schemas.microsoft.com/office/drawing/2014/main" id="{3AD178C6-C782-36F3-B82F-F7F9F057EB1D}"/>
              </a:ext>
            </a:extLst>
          </xdr:cNvPr>
          <xdr:cNvCxnSpPr/>
        </xdr:nvCxnSpPr>
        <xdr:spPr>
          <a:xfrm>
            <a:off x="74485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5" name="Straight Arrow Connector 2074">
            <a:extLst>
              <a:ext uri="{FF2B5EF4-FFF2-40B4-BE49-F238E27FC236}">
                <a16:creationId xmlns:a16="http://schemas.microsoft.com/office/drawing/2014/main" id="{790BA1B8-D53C-648D-49D5-D2E76A2CCB3F}"/>
              </a:ext>
            </a:extLst>
          </xdr:cNvPr>
          <xdr:cNvCxnSpPr/>
        </xdr:nvCxnSpPr>
        <xdr:spPr>
          <a:xfrm>
            <a:off x="76104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6" name="Straight Arrow Connector 2075">
            <a:extLst>
              <a:ext uri="{FF2B5EF4-FFF2-40B4-BE49-F238E27FC236}">
                <a16:creationId xmlns:a16="http://schemas.microsoft.com/office/drawing/2014/main" id="{57578FDA-102E-9432-811C-BBED6C6EB947}"/>
              </a:ext>
            </a:extLst>
          </xdr:cNvPr>
          <xdr:cNvCxnSpPr/>
        </xdr:nvCxnSpPr>
        <xdr:spPr>
          <a:xfrm>
            <a:off x="77723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7" name="Straight Arrow Connector 2076">
            <a:extLst>
              <a:ext uri="{FF2B5EF4-FFF2-40B4-BE49-F238E27FC236}">
                <a16:creationId xmlns:a16="http://schemas.microsoft.com/office/drawing/2014/main" id="{A59CE2A1-FDE4-6FFB-4714-76527F32A550}"/>
              </a:ext>
            </a:extLst>
          </xdr:cNvPr>
          <xdr:cNvCxnSpPr/>
        </xdr:nvCxnSpPr>
        <xdr:spPr>
          <a:xfrm>
            <a:off x="79343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8" name="Straight Arrow Connector 2077">
            <a:extLst>
              <a:ext uri="{FF2B5EF4-FFF2-40B4-BE49-F238E27FC236}">
                <a16:creationId xmlns:a16="http://schemas.microsoft.com/office/drawing/2014/main" id="{261C7C87-10C6-83B1-96FC-F9B43176FDB9}"/>
              </a:ext>
            </a:extLst>
          </xdr:cNvPr>
          <xdr:cNvCxnSpPr/>
        </xdr:nvCxnSpPr>
        <xdr:spPr>
          <a:xfrm>
            <a:off x="80962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9" name="Straight Arrow Connector 2078">
            <a:extLst>
              <a:ext uri="{FF2B5EF4-FFF2-40B4-BE49-F238E27FC236}">
                <a16:creationId xmlns:a16="http://schemas.microsoft.com/office/drawing/2014/main" id="{DBC229A0-C07A-5AA7-2BDF-BA141384D607}"/>
              </a:ext>
            </a:extLst>
          </xdr:cNvPr>
          <xdr:cNvCxnSpPr/>
        </xdr:nvCxnSpPr>
        <xdr:spPr>
          <a:xfrm>
            <a:off x="82581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0" name="Straight Arrow Connector 2079">
            <a:extLst>
              <a:ext uri="{FF2B5EF4-FFF2-40B4-BE49-F238E27FC236}">
                <a16:creationId xmlns:a16="http://schemas.microsoft.com/office/drawing/2014/main" id="{A675B635-6F41-9E2E-4586-77B05D41E14E}"/>
              </a:ext>
            </a:extLst>
          </xdr:cNvPr>
          <xdr:cNvCxnSpPr/>
        </xdr:nvCxnSpPr>
        <xdr:spPr>
          <a:xfrm>
            <a:off x="84200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1" name="Straight Arrow Connector 2080">
            <a:extLst>
              <a:ext uri="{FF2B5EF4-FFF2-40B4-BE49-F238E27FC236}">
                <a16:creationId xmlns:a16="http://schemas.microsoft.com/office/drawing/2014/main" id="{71A74364-CC85-352A-6837-56CE094DDBAB}"/>
              </a:ext>
            </a:extLst>
          </xdr:cNvPr>
          <xdr:cNvCxnSpPr/>
        </xdr:nvCxnSpPr>
        <xdr:spPr>
          <a:xfrm>
            <a:off x="85820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2" name="Straight Arrow Connector 2081">
            <a:extLst>
              <a:ext uri="{FF2B5EF4-FFF2-40B4-BE49-F238E27FC236}">
                <a16:creationId xmlns:a16="http://schemas.microsoft.com/office/drawing/2014/main" id="{4FFC06F0-187B-8406-48E1-7C5E5EF2E82B}"/>
              </a:ext>
            </a:extLst>
          </xdr:cNvPr>
          <xdr:cNvCxnSpPr/>
        </xdr:nvCxnSpPr>
        <xdr:spPr>
          <a:xfrm>
            <a:off x="87439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3" name="Straight Arrow Connector 2082">
            <a:extLst>
              <a:ext uri="{FF2B5EF4-FFF2-40B4-BE49-F238E27FC236}">
                <a16:creationId xmlns:a16="http://schemas.microsoft.com/office/drawing/2014/main" id="{7F76CC46-1A97-BE62-3815-A755A7AE9C44}"/>
              </a:ext>
            </a:extLst>
          </xdr:cNvPr>
          <xdr:cNvCxnSpPr/>
        </xdr:nvCxnSpPr>
        <xdr:spPr>
          <a:xfrm>
            <a:off x="89058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4" name="Straight Arrow Connector 2083">
            <a:extLst>
              <a:ext uri="{FF2B5EF4-FFF2-40B4-BE49-F238E27FC236}">
                <a16:creationId xmlns:a16="http://schemas.microsoft.com/office/drawing/2014/main" id="{154F579A-0E98-402F-9F6B-FDCA56606A24}"/>
              </a:ext>
            </a:extLst>
          </xdr:cNvPr>
          <xdr:cNvCxnSpPr/>
        </xdr:nvCxnSpPr>
        <xdr:spPr>
          <a:xfrm>
            <a:off x="90677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5" name="Straight Arrow Connector 2084">
            <a:extLst>
              <a:ext uri="{FF2B5EF4-FFF2-40B4-BE49-F238E27FC236}">
                <a16:creationId xmlns:a16="http://schemas.microsoft.com/office/drawing/2014/main" id="{7E72E8BB-CA3B-D66E-D049-86F3BF472076}"/>
              </a:ext>
            </a:extLst>
          </xdr:cNvPr>
          <xdr:cNvCxnSpPr/>
        </xdr:nvCxnSpPr>
        <xdr:spPr>
          <a:xfrm>
            <a:off x="92297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6" name="Straight Arrow Connector 2085">
            <a:extLst>
              <a:ext uri="{FF2B5EF4-FFF2-40B4-BE49-F238E27FC236}">
                <a16:creationId xmlns:a16="http://schemas.microsoft.com/office/drawing/2014/main" id="{C9955CD3-93EB-3942-2219-3E3FC572EC12}"/>
              </a:ext>
            </a:extLst>
          </xdr:cNvPr>
          <xdr:cNvCxnSpPr/>
        </xdr:nvCxnSpPr>
        <xdr:spPr>
          <a:xfrm>
            <a:off x="93916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7" name="Straight Arrow Connector 2086">
            <a:extLst>
              <a:ext uri="{FF2B5EF4-FFF2-40B4-BE49-F238E27FC236}">
                <a16:creationId xmlns:a16="http://schemas.microsoft.com/office/drawing/2014/main" id="{36DA99AF-2A73-58E1-A021-68E17CFAED72}"/>
              </a:ext>
            </a:extLst>
          </xdr:cNvPr>
          <xdr:cNvCxnSpPr/>
        </xdr:nvCxnSpPr>
        <xdr:spPr>
          <a:xfrm>
            <a:off x="95535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8" name="Straight Arrow Connector 2087">
            <a:extLst>
              <a:ext uri="{FF2B5EF4-FFF2-40B4-BE49-F238E27FC236}">
                <a16:creationId xmlns:a16="http://schemas.microsoft.com/office/drawing/2014/main" id="{40DA57AF-3DF8-732D-8F98-10293D70DFA4}"/>
              </a:ext>
            </a:extLst>
          </xdr:cNvPr>
          <xdr:cNvCxnSpPr/>
        </xdr:nvCxnSpPr>
        <xdr:spPr>
          <a:xfrm>
            <a:off x="97154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9" name="Straight Arrow Connector 2088">
            <a:extLst>
              <a:ext uri="{FF2B5EF4-FFF2-40B4-BE49-F238E27FC236}">
                <a16:creationId xmlns:a16="http://schemas.microsoft.com/office/drawing/2014/main" id="{40778C2B-608E-2DA1-7C3D-F97C3ED48B80}"/>
              </a:ext>
            </a:extLst>
          </xdr:cNvPr>
          <xdr:cNvCxnSpPr/>
        </xdr:nvCxnSpPr>
        <xdr:spPr>
          <a:xfrm>
            <a:off x="98774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0" name="Straight Arrow Connector 2089">
            <a:extLst>
              <a:ext uri="{FF2B5EF4-FFF2-40B4-BE49-F238E27FC236}">
                <a16:creationId xmlns:a16="http://schemas.microsoft.com/office/drawing/2014/main" id="{CB415033-0D5A-1BD1-918C-A5824FDE4E8B}"/>
              </a:ext>
            </a:extLst>
          </xdr:cNvPr>
          <xdr:cNvCxnSpPr/>
        </xdr:nvCxnSpPr>
        <xdr:spPr>
          <a:xfrm>
            <a:off x="100393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1" name="Straight Arrow Connector 2090">
            <a:extLst>
              <a:ext uri="{FF2B5EF4-FFF2-40B4-BE49-F238E27FC236}">
                <a16:creationId xmlns:a16="http://schemas.microsoft.com/office/drawing/2014/main" id="{A9FA0069-1FE9-3174-6939-DAD1898A401A}"/>
              </a:ext>
            </a:extLst>
          </xdr:cNvPr>
          <xdr:cNvCxnSpPr/>
        </xdr:nvCxnSpPr>
        <xdr:spPr>
          <a:xfrm>
            <a:off x="10201272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2" name="Straight Arrow Connector 2091">
            <a:extLst>
              <a:ext uri="{FF2B5EF4-FFF2-40B4-BE49-F238E27FC236}">
                <a16:creationId xmlns:a16="http://schemas.microsoft.com/office/drawing/2014/main" id="{9C470334-E557-57FB-E632-375AE3464063}"/>
              </a:ext>
            </a:extLst>
          </xdr:cNvPr>
          <xdr:cNvCxnSpPr/>
        </xdr:nvCxnSpPr>
        <xdr:spPr>
          <a:xfrm>
            <a:off x="10363197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3" name="Straight Arrow Connector 2092">
            <a:extLst>
              <a:ext uri="{FF2B5EF4-FFF2-40B4-BE49-F238E27FC236}">
                <a16:creationId xmlns:a16="http://schemas.microsoft.com/office/drawing/2014/main" id="{611C1E9F-013C-D4A3-EDF7-21E31859B8EC}"/>
              </a:ext>
            </a:extLst>
          </xdr:cNvPr>
          <xdr:cNvCxnSpPr/>
        </xdr:nvCxnSpPr>
        <xdr:spPr>
          <a:xfrm>
            <a:off x="10525122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4" name="Straight Arrow Connector 2093">
            <a:extLst>
              <a:ext uri="{FF2B5EF4-FFF2-40B4-BE49-F238E27FC236}">
                <a16:creationId xmlns:a16="http://schemas.microsoft.com/office/drawing/2014/main" id="{BDBDFD3D-BC23-B722-0E4D-7E3F22F340A9}"/>
              </a:ext>
            </a:extLst>
          </xdr:cNvPr>
          <xdr:cNvCxnSpPr/>
        </xdr:nvCxnSpPr>
        <xdr:spPr>
          <a:xfrm>
            <a:off x="10687047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5" name="Straight Arrow Connector 2094">
            <a:extLst>
              <a:ext uri="{FF2B5EF4-FFF2-40B4-BE49-F238E27FC236}">
                <a16:creationId xmlns:a16="http://schemas.microsoft.com/office/drawing/2014/main" id="{F6A33F0A-36BA-CEDA-AD2A-26C1DFCAAAFC}"/>
              </a:ext>
            </a:extLst>
          </xdr:cNvPr>
          <xdr:cNvCxnSpPr/>
        </xdr:nvCxnSpPr>
        <xdr:spPr>
          <a:xfrm>
            <a:off x="10848971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6" name="Straight Arrow Connector 2095">
            <a:extLst>
              <a:ext uri="{FF2B5EF4-FFF2-40B4-BE49-F238E27FC236}">
                <a16:creationId xmlns:a16="http://schemas.microsoft.com/office/drawing/2014/main" id="{FEEECBB6-C6C7-AAE6-7184-2BE3F3734E0D}"/>
              </a:ext>
            </a:extLst>
          </xdr:cNvPr>
          <xdr:cNvCxnSpPr/>
        </xdr:nvCxnSpPr>
        <xdr:spPr>
          <a:xfrm>
            <a:off x="11010896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7" name="Straight Arrow Connector 2096">
            <a:extLst>
              <a:ext uri="{FF2B5EF4-FFF2-40B4-BE49-F238E27FC236}">
                <a16:creationId xmlns:a16="http://schemas.microsoft.com/office/drawing/2014/main" id="{1F5C4921-C6F1-EDDD-4DF1-5C46A6ADF7AC}"/>
              </a:ext>
            </a:extLst>
          </xdr:cNvPr>
          <xdr:cNvCxnSpPr/>
        </xdr:nvCxnSpPr>
        <xdr:spPr>
          <a:xfrm>
            <a:off x="111728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8" name="Straight Arrow Connector 2097">
            <a:extLst>
              <a:ext uri="{FF2B5EF4-FFF2-40B4-BE49-F238E27FC236}">
                <a16:creationId xmlns:a16="http://schemas.microsoft.com/office/drawing/2014/main" id="{188225CB-64FE-5E06-EB44-72AD7D5E505E}"/>
              </a:ext>
            </a:extLst>
          </xdr:cNvPr>
          <xdr:cNvCxnSpPr/>
        </xdr:nvCxnSpPr>
        <xdr:spPr>
          <a:xfrm>
            <a:off x="113347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9" name="Straight Connector 2098">
            <a:extLst>
              <a:ext uri="{FF2B5EF4-FFF2-40B4-BE49-F238E27FC236}">
                <a16:creationId xmlns:a16="http://schemas.microsoft.com/office/drawing/2014/main" id="{D48C37CD-CB0F-C05A-B70F-D0AC586A9920}"/>
              </a:ext>
            </a:extLst>
          </xdr:cNvPr>
          <xdr:cNvCxnSpPr/>
        </xdr:nvCxnSpPr>
        <xdr:spPr>
          <a:xfrm>
            <a:off x="2109788" y="7672387"/>
            <a:ext cx="9391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0" name="Straight Connector 2099">
            <a:extLst>
              <a:ext uri="{FF2B5EF4-FFF2-40B4-BE49-F238E27FC236}">
                <a16:creationId xmlns:a16="http://schemas.microsoft.com/office/drawing/2014/main" id="{63A3364A-13AD-2C6B-9225-09F577AC96C5}"/>
              </a:ext>
            </a:extLst>
          </xdr:cNvPr>
          <xdr:cNvCxnSpPr/>
        </xdr:nvCxnSpPr>
        <xdr:spPr>
          <a:xfrm>
            <a:off x="2105025" y="81819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1" name="Straight Connector 2100">
            <a:extLst>
              <a:ext uri="{FF2B5EF4-FFF2-40B4-BE49-F238E27FC236}">
                <a16:creationId xmlns:a16="http://schemas.microsoft.com/office/drawing/2014/main" id="{4F9305C5-8ABC-264A-C8A9-FF4A98DCEE5C}"/>
              </a:ext>
            </a:extLst>
          </xdr:cNvPr>
          <xdr:cNvCxnSpPr/>
        </xdr:nvCxnSpPr>
        <xdr:spPr>
          <a:xfrm>
            <a:off x="2019300" y="8334375"/>
            <a:ext cx="9553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2" name="Straight Connector 2101">
            <a:extLst>
              <a:ext uri="{FF2B5EF4-FFF2-40B4-BE49-F238E27FC236}">
                <a16:creationId xmlns:a16="http://schemas.microsoft.com/office/drawing/2014/main" id="{4EED9FA1-886C-4C32-94F1-FC7F03759CFE}"/>
              </a:ext>
            </a:extLst>
          </xdr:cNvPr>
          <xdr:cNvCxnSpPr/>
        </xdr:nvCxnSpPr>
        <xdr:spPr>
          <a:xfrm flipH="1">
            <a:off x="2062162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3" name="Straight Connector 2102">
            <a:extLst>
              <a:ext uri="{FF2B5EF4-FFF2-40B4-BE49-F238E27FC236}">
                <a16:creationId xmlns:a16="http://schemas.microsoft.com/office/drawing/2014/main" id="{ED9DF570-A6E4-744E-4853-FA4A65C1AEE4}"/>
              </a:ext>
            </a:extLst>
          </xdr:cNvPr>
          <xdr:cNvCxnSpPr/>
        </xdr:nvCxnSpPr>
        <xdr:spPr>
          <a:xfrm>
            <a:off x="5105396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4" name="Straight Connector 2103">
            <a:extLst>
              <a:ext uri="{FF2B5EF4-FFF2-40B4-BE49-F238E27FC236}">
                <a16:creationId xmlns:a16="http://schemas.microsoft.com/office/drawing/2014/main" id="{262B3A29-2180-96A4-74DD-425A5D102084}"/>
              </a:ext>
            </a:extLst>
          </xdr:cNvPr>
          <xdr:cNvCxnSpPr/>
        </xdr:nvCxnSpPr>
        <xdr:spPr>
          <a:xfrm flipH="1">
            <a:off x="5062533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5" name="Straight Connector 2104">
            <a:extLst>
              <a:ext uri="{FF2B5EF4-FFF2-40B4-BE49-F238E27FC236}">
                <a16:creationId xmlns:a16="http://schemas.microsoft.com/office/drawing/2014/main" id="{2DA9BED3-1E05-601F-D4D0-1323E88A164E}"/>
              </a:ext>
            </a:extLst>
          </xdr:cNvPr>
          <xdr:cNvCxnSpPr/>
        </xdr:nvCxnSpPr>
        <xdr:spPr>
          <a:xfrm>
            <a:off x="485774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6" name="Straight Connector 2105">
            <a:extLst>
              <a:ext uri="{FF2B5EF4-FFF2-40B4-BE49-F238E27FC236}">
                <a16:creationId xmlns:a16="http://schemas.microsoft.com/office/drawing/2014/main" id="{FB1C55C3-C782-50D8-D59D-3855B77C839A}"/>
              </a:ext>
            </a:extLst>
          </xdr:cNvPr>
          <xdr:cNvCxnSpPr/>
        </xdr:nvCxnSpPr>
        <xdr:spPr>
          <a:xfrm flipH="1">
            <a:off x="4814884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7" name="Straight Connector 2106">
            <a:extLst>
              <a:ext uri="{FF2B5EF4-FFF2-40B4-BE49-F238E27FC236}">
                <a16:creationId xmlns:a16="http://schemas.microsoft.com/office/drawing/2014/main" id="{679E1666-4314-8A3A-367C-76769DDDF237}"/>
              </a:ext>
            </a:extLst>
          </xdr:cNvPr>
          <xdr:cNvCxnSpPr/>
        </xdr:nvCxnSpPr>
        <xdr:spPr>
          <a:xfrm>
            <a:off x="59055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8" name="Straight Connector 2107">
            <a:extLst>
              <a:ext uri="{FF2B5EF4-FFF2-40B4-BE49-F238E27FC236}">
                <a16:creationId xmlns:a16="http://schemas.microsoft.com/office/drawing/2014/main" id="{8915EBDD-E2E4-B62F-9764-A5EEEFD5A495}"/>
              </a:ext>
            </a:extLst>
          </xdr:cNvPr>
          <xdr:cNvCxnSpPr/>
        </xdr:nvCxnSpPr>
        <xdr:spPr>
          <a:xfrm flipH="1">
            <a:off x="58626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9" name="Straight Connector 2108">
            <a:extLst>
              <a:ext uri="{FF2B5EF4-FFF2-40B4-BE49-F238E27FC236}">
                <a16:creationId xmlns:a16="http://schemas.microsoft.com/office/drawing/2014/main" id="{271B675D-7B89-0AF9-FA06-6F30AB79B3FA}"/>
              </a:ext>
            </a:extLst>
          </xdr:cNvPr>
          <xdr:cNvCxnSpPr/>
        </xdr:nvCxnSpPr>
        <xdr:spPr>
          <a:xfrm>
            <a:off x="61531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0" name="Straight Connector 2109">
            <a:extLst>
              <a:ext uri="{FF2B5EF4-FFF2-40B4-BE49-F238E27FC236}">
                <a16:creationId xmlns:a16="http://schemas.microsoft.com/office/drawing/2014/main" id="{58A2497B-C989-0114-693B-02B214E50B4A}"/>
              </a:ext>
            </a:extLst>
          </xdr:cNvPr>
          <xdr:cNvCxnSpPr/>
        </xdr:nvCxnSpPr>
        <xdr:spPr>
          <a:xfrm flipH="1">
            <a:off x="61102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1" name="Straight Connector 2110">
            <a:extLst>
              <a:ext uri="{FF2B5EF4-FFF2-40B4-BE49-F238E27FC236}">
                <a16:creationId xmlns:a16="http://schemas.microsoft.com/office/drawing/2014/main" id="{CB5C7F00-F8F8-A2AF-180B-CD1AF7D86C5E}"/>
              </a:ext>
            </a:extLst>
          </xdr:cNvPr>
          <xdr:cNvCxnSpPr/>
        </xdr:nvCxnSpPr>
        <xdr:spPr>
          <a:xfrm>
            <a:off x="744854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2" name="Straight Connector 2111">
            <a:extLst>
              <a:ext uri="{FF2B5EF4-FFF2-40B4-BE49-F238E27FC236}">
                <a16:creationId xmlns:a16="http://schemas.microsoft.com/office/drawing/2014/main" id="{9D3DA88A-94B1-AC44-6A7D-68904660A046}"/>
              </a:ext>
            </a:extLst>
          </xdr:cNvPr>
          <xdr:cNvCxnSpPr/>
        </xdr:nvCxnSpPr>
        <xdr:spPr>
          <a:xfrm flipH="1">
            <a:off x="7405684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3" name="Straight Connector 2112">
            <a:extLst>
              <a:ext uri="{FF2B5EF4-FFF2-40B4-BE49-F238E27FC236}">
                <a16:creationId xmlns:a16="http://schemas.microsoft.com/office/drawing/2014/main" id="{05A42BC9-F2EB-C192-8A41-4C919FED0C0C}"/>
              </a:ext>
            </a:extLst>
          </xdr:cNvPr>
          <xdr:cNvCxnSpPr/>
        </xdr:nvCxnSpPr>
        <xdr:spPr>
          <a:xfrm>
            <a:off x="7686668" y="818197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4" name="Straight Connector 2113">
            <a:extLst>
              <a:ext uri="{FF2B5EF4-FFF2-40B4-BE49-F238E27FC236}">
                <a16:creationId xmlns:a16="http://schemas.microsoft.com/office/drawing/2014/main" id="{B50227DD-C09C-5B2F-B9C6-2A1DA912D811}"/>
              </a:ext>
            </a:extLst>
          </xdr:cNvPr>
          <xdr:cNvCxnSpPr/>
        </xdr:nvCxnSpPr>
        <xdr:spPr>
          <a:xfrm flipH="1">
            <a:off x="7643805" y="82867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5" name="Straight Connector 2114">
            <a:extLst>
              <a:ext uri="{FF2B5EF4-FFF2-40B4-BE49-F238E27FC236}">
                <a16:creationId xmlns:a16="http://schemas.microsoft.com/office/drawing/2014/main" id="{9CA04BDB-0E77-205A-1183-F3EF6B62B118}"/>
              </a:ext>
            </a:extLst>
          </xdr:cNvPr>
          <xdr:cNvCxnSpPr/>
        </xdr:nvCxnSpPr>
        <xdr:spPr>
          <a:xfrm>
            <a:off x="10039349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6" name="Straight Connector 2115">
            <a:extLst>
              <a:ext uri="{FF2B5EF4-FFF2-40B4-BE49-F238E27FC236}">
                <a16:creationId xmlns:a16="http://schemas.microsoft.com/office/drawing/2014/main" id="{A04410DA-9A75-562C-9A88-9DF16B806CB3}"/>
              </a:ext>
            </a:extLst>
          </xdr:cNvPr>
          <xdr:cNvCxnSpPr/>
        </xdr:nvCxnSpPr>
        <xdr:spPr>
          <a:xfrm flipH="1">
            <a:off x="9996490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7" name="Straight Connector 2116">
            <a:extLst>
              <a:ext uri="{FF2B5EF4-FFF2-40B4-BE49-F238E27FC236}">
                <a16:creationId xmlns:a16="http://schemas.microsoft.com/office/drawing/2014/main" id="{38813283-87E0-E24E-FF32-E308300EE586}"/>
              </a:ext>
            </a:extLst>
          </xdr:cNvPr>
          <xdr:cNvCxnSpPr/>
        </xdr:nvCxnSpPr>
        <xdr:spPr>
          <a:xfrm>
            <a:off x="10272716" y="8181973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8" name="Straight Connector 2117">
            <a:extLst>
              <a:ext uri="{FF2B5EF4-FFF2-40B4-BE49-F238E27FC236}">
                <a16:creationId xmlns:a16="http://schemas.microsoft.com/office/drawing/2014/main" id="{0B156992-2799-AC43-7E80-8DFE99AC4FA9}"/>
              </a:ext>
            </a:extLst>
          </xdr:cNvPr>
          <xdr:cNvCxnSpPr/>
        </xdr:nvCxnSpPr>
        <xdr:spPr>
          <a:xfrm flipH="1">
            <a:off x="10229853" y="8286748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9" name="Straight Connector 2118">
            <a:extLst>
              <a:ext uri="{FF2B5EF4-FFF2-40B4-BE49-F238E27FC236}">
                <a16:creationId xmlns:a16="http://schemas.microsoft.com/office/drawing/2014/main" id="{ED01D95A-EF0D-A320-403B-EEFE2FA587AF}"/>
              </a:ext>
            </a:extLst>
          </xdr:cNvPr>
          <xdr:cNvCxnSpPr/>
        </xdr:nvCxnSpPr>
        <xdr:spPr>
          <a:xfrm>
            <a:off x="11496678" y="81867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0" name="Straight Connector 2119">
            <a:extLst>
              <a:ext uri="{FF2B5EF4-FFF2-40B4-BE49-F238E27FC236}">
                <a16:creationId xmlns:a16="http://schemas.microsoft.com/office/drawing/2014/main" id="{07DADC04-C380-C119-FC3F-379A581AC7F0}"/>
              </a:ext>
            </a:extLst>
          </xdr:cNvPr>
          <xdr:cNvCxnSpPr/>
        </xdr:nvCxnSpPr>
        <xdr:spPr>
          <a:xfrm flipH="1">
            <a:off x="11453815" y="82915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1" name="Straight Connector 2120">
            <a:extLst>
              <a:ext uri="{FF2B5EF4-FFF2-40B4-BE49-F238E27FC236}">
                <a16:creationId xmlns:a16="http://schemas.microsoft.com/office/drawing/2014/main" id="{36CB75D4-66B0-3E9C-0BD5-B37BD9F3C4FC}"/>
              </a:ext>
            </a:extLst>
          </xdr:cNvPr>
          <xdr:cNvCxnSpPr/>
        </xdr:nvCxnSpPr>
        <xdr:spPr>
          <a:xfrm>
            <a:off x="2014537" y="8620125"/>
            <a:ext cx="95440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2" name="Straight Connector 2121">
            <a:extLst>
              <a:ext uri="{FF2B5EF4-FFF2-40B4-BE49-F238E27FC236}">
                <a16:creationId xmlns:a16="http://schemas.microsoft.com/office/drawing/2014/main" id="{89F7F78B-4547-69E9-7426-D7BECD3CACF2}"/>
              </a:ext>
            </a:extLst>
          </xdr:cNvPr>
          <xdr:cNvCxnSpPr/>
        </xdr:nvCxnSpPr>
        <xdr:spPr>
          <a:xfrm flipH="1">
            <a:off x="2057399" y="857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3" name="Straight Connector 2122">
            <a:extLst>
              <a:ext uri="{FF2B5EF4-FFF2-40B4-BE49-F238E27FC236}">
                <a16:creationId xmlns:a16="http://schemas.microsoft.com/office/drawing/2014/main" id="{A2752E27-8E38-B55C-900D-0D5CB9671B30}"/>
              </a:ext>
            </a:extLst>
          </xdr:cNvPr>
          <xdr:cNvCxnSpPr/>
        </xdr:nvCxnSpPr>
        <xdr:spPr>
          <a:xfrm flipH="1">
            <a:off x="11449056" y="85772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4" name="Straight Connector 2123">
            <a:extLst>
              <a:ext uri="{FF2B5EF4-FFF2-40B4-BE49-F238E27FC236}">
                <a16:creationId xmlns:a16="http://schemas.microsoft.com/office/drawing/2014/main" id="{24943746-3D08-C923-6C6A-D9AC8611D553}"/>
              </a:ext>
            </a:extLst>
          </xdr:cNvPr>
          <xdr:cNvCxnSpPr/>
        </xdr:nvCxnSpPr>
        <xdr:spPr>
          <a:xfrm flipH="1" flipV="1">
            <a:off x="6353175" y="76009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25" name="Oval 2124">
            <a:extLst>
              <a:ext uri="{FF2B5EF4-FFF2-40B4-BE49-F238E27FC236}">
                <a16:creationId xmlns:a16="http://schemas.microsoft.com/office/drawing/2014/main" id="{E75D1D07-57D9-23BC-237A-4AEA64284030}"/>
              </a:ext>
            </a:extLst>
          </xdr:cNvPr>
          <xdr:cNvSpPr/>
        </xdr:nvSpPr>
        <xdr:spPr>
          <a:xfrm>
            <a:off x="5881674" y="78724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26" name="Isosceles Triangle 2125">
            <a:extLst>
              <a:ext uri="{FF2B5EF4-FFF2-40B4-BE49-F238E27FC236}">
                <a16:creationId xmlns:a16="http://schemas.microsoft.com/office/drawing/2014/main" id="{A9FD6A1B-209D-66BF-23A2-6B927CD12CAF}"/>
              </a:ext>
            </a:extLst>
          </xdr:cNvPr>
          <xdr:cNvSpPr/>
        </xdr:nvSpPr>
        <xdr:spPr>
          <a:xfrm>
            <a:off x="6076931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27" name="Straight Connector 2126">
            <a:extLst>
              <a:ext uri="{FF2B5EF4-FFF2-40B4-BE49-F238E27FC236}">
                <a16:creationId xmlns:a16="http://schemas.microsoft.com/office/drawing/2014/main" id="{2A7AB690-066B-91C7-27D3-95C0BC21B5CD}"/>
              </a:ext>
            </a:extLst>
          </xdr:cNvPr>
          <xdr:cNvCxnSpPr/>
        </xdr:nvCxnSpPr>
        <xdr:spPr>
          <a:xfrm>
            <a:off x="84963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8" name="Straight Connector 2127">
            <a:extLst>
              <a:ext uri="{FF2B5EF4-FFF2-40B4-BE49-F238E27FC236}">
                <a16:creationId xmlns:a16="http://schemas.microsoft.com/office/drawing/2014/main" id="{C23310E0-FE9B-DB18-98A9-70E327B7B6AC}"/>
              </a:ext>
            </a:extLst>
          </xdr:cNvPr>
          <xdr:cNvCxnSpPr/>
        </xdr:nvCxnSpPr>
        <xdr:spPr>
          <a:xfrm flipH="1">
            <a:off x="84534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9" name="Straight Connector 2128">
            <a:extLst>
              <a:ext uri="{FF2B5EF4-FFF2-40B4-BE49-F238E27FC236}">
                <a16:creationId xmlns:a16="http://schemas.microsoft.com/office/drawing/2014/main" id="{A0E99036-31A4-0440-B7BF-A54CDDAC2ACE}"/>
              </a:ext>
            </a:extLst>
          </xdr:cNvPr>
          <xdr:cNvCxnSpPr/>
        </xdr:nvCxnSpPr>
        <xdr:spPr>
          <a:xfrm>
            <a:off x="87439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0" name="Straight Connector 2129">
            <a:extLst>
              <a:ext uri="{FF2B5EF4-FFF2-40B4-BE49-F238E27FC236}">
                <a16:creationId xmlns:a16="http://schemas.microsoft.com/office/drawing/2014/main" id="{F38BA1B1-C8A5-888B-7C92-F29AA1844C06}"/>
              </a:ext>
            </a:extLst>
          </xdr:cNvPr>
          <xdr:cNvCxnSpPr/>
        </xdr:nvCxnSpPr>
        <xdr:spPr>
          <a:xfrm flipH="1">
            <a:off x="87010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31" name="Oval 2130">
            <a:extLst>
              <a:ext uri="{FF2B5EF4-FFF2-40B4-BE49-F238E27FC236}">
                <a16:creationId xmlns:a16="http://schemas.microsoft.com/office/drawing/2014/main" id="{E1137CBF-92BC-9C0E-D7A9-614D9D7D2640}"/>
              </a:ext>
            </a:extLst>
          </xdr:cNvPr>
          <xdr:cNvSpPr/>
        </xdr:nvSpPr>
        <xdr:spPr>
          <a:xfrm>
            <a:off x="8467725" y="7872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32" name="Isosceles Triangle 2131">
            <a:extLst>
              <a:ext uri="{FF2B5EF4-FFF2-40B4-BE49-F238E27FC236}">
                <a16:creationId xmlns:a16="http://schemas.microsoft.com/office/drawing/2014/main" id="{7F8ABD9F-548D-E208-CFE8-0F8E7C9525AB}"/>
              </a:ext>
            </a:extLst>
          </xdr:cNvPr>
          <xdr:cNvSpPr/>
        </xdr:nvSpPr>
        <xdr:spPr>
          <a:xfrm>
            <a:off x="9963150" y="79200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33" name="Straight Arrow Connector 2132">
            <a:extLst>
              <a:ext uri="{FF2B5EF4-FFF2-40B4-BE49-F238E27FC236}">
                <a16:creationId xmlns:a16="http://schemas.microsoft.com/office/drawing/2014/main" id="{23EF20EE-8231-E1F8-F12D-AD4D9CC50B1F}"/>
              </a:ext>
            </a:extLst>
          </xdr:cNvPr>
          <xdr:cNvCxnSpPr/>
        </xdr:nvCxnSpPr>
        <xdr:spPr>
          <a:xfrm>
            <a:off x="11496675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4" name="Straight Connector 2133">
            <a:extLst>
              <a:ext uri="{FF2B5EF4-FFF2-40B4-BE49-F238E27FC236}">
                <a16:creationId xmlns:a16="http://schemas.microsoft.com/office/drawing/2014/main" id="{88AF6B9D-D818-AF96-113B-97F77780D146}"/>
              </a:ext>
            </a:extLst>
          </xdr:cNvPr>
          <xdr:cNvCxnSpPr/>
        </xdr:nvCxnSpPr>
        <xdr:spPr>
          <a:xfrm>
            <a:off x="33147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5" name="Straight Connector 2134">
            <a:extLst>
              <a:ext uri="{FF2B5EF4-FFF2-40B4-BE49-F238E27FC236}">
                <a16:creationId xmlns:a16="http://schemas.microsoft.com/office/drawing/2014/main" id="{F8EEB7BB-493C-F0DB-E126-FEE3301A98B4}"/>
              </a:ext>
            </a:extLst>
          </xdr:cNvPr>
          <xdr:cNvCxnSpPr/>
        </xdr:nvCxnSpPr>
        <xdr:spPr>
          <a:xfrm flipH="1">
            <a:off x="32718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6" name="Straight Connector 2135">
            <a:extLst>
              <a:ext uri="{FF2B5EF4-FFF2-40B4-BE49-F238E27FC236}">
                <a16:creationId xmlns:a16="http://schemas.microsoft.com/office/drawing/2014/main" id="{9042A2DD-FA52-1017-9A9A-383F5225E5C4}"/>
              </a:ext>
            </a:extLst>
          </xdr:cNvPr>
          <xdr:cNvCxnSpPr/>
        </xdr:nvCxnSpPr>
        <xdr:spPr>
          <a:xfrm>
            <a:off x="35623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7" name="Straight Connector 2136">
            <a:extLst>
              <a:ext uri="{FF2B5EF4-FFF2-40B4-BE49-F238E27FC236}">
                <a16:creationId xmlns:a16="http://schemas.microsoft.com/office/drawing/2014/main" id="{6E1CA633-5D6A-7E15-462B-C32E2024BCBF}"/>
              </a:ext>
            </a:extLst>
          </xdr:cNvPr>
          <xdr:cNvCxnSpPr/>
        </xdr:nvCxnSpPr>
        <xdr:spPr>
          <a:xfrm flipH="1">
            <a:off x="35194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90488</xdr:colOff>
      <xdr:row>152</xdr:row>
      <xdr:rowOff>123825</xdr:rowOff>
    </xdr:from>
    <xdr:to>
      <xdr:col>20</xdr:col>
      <xdr:colOff>157163</xdr:colOff>
      <xdr:row>158</xdr:row>
      <xdr:rowOff>4762</xdr:rowOff>
    </xdr:to>
    <xdr:grpSp>
      <xdr:nvGrpSpPr>
        <xdr:cNvPr id="2138" name="Group 2137">
          <a:extLst>
            <a:ext uri="{FF2B5EF4-FFF2-40B4-BE49-F238E27FC236}">
              <a16:creationId xmlns:a16="http://schemas.microsoft.com/office/drawing/2014/main" id="{D914542B-A947-4D95-A15F-866AC41CFF27}"/>
            </a:ext>
          </a:extLst>
        </xdr:cNvPr>
        <xdr:cNvGrpSpPr/>
      </xdr:nvGrpSpPr>
      <xdr:grpSpPr>
        <a:xfrm>
          <a:off x="2033588" y="23088600"/>
          <a:ext cx="1362075" cy="738187"/>
          <a:chOff x="2033588" y="8886825"/>
          <a:chExt cx="1362075" cy="738187"/>
        </a:xfrm>
      </xdr:grpSpPr>
      <xdr:sp macro="" textlink="">
        <xdr:nvSpPr>
          <xdr:cNvPr id="2139" name="Isosceles Triangle 2138">
            <a:extLst>
              <a:ext uri="{FF2B5EF4-FFF2-40B4-BE49-F238E27FC236}">
                <a16:creationId xmlns:a16="http://schemas.microsoft.com/office/drawing/2014/main" id="{2A594832-D02A-A7D1-B5C7-B6C8D8ECAAB2}"/>
              </a:ext>
            </a:extLst>
          </xdr:cNvPr>
          <xdr:cNvSpPr/>
        </xdr:nvSpPr>
        <xdr:spPr>
          <a:xfrm>
            <a:off x="2033588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40" name="Isosceles Triangle 2139">
            <a:extLst>
              <a:ext uri="{FF2B5EF4-FFF2-40B4-BE49-F238E27FC236}">
                <a16:creationId xmlns:a16="http://schemas.microsoft.com/office/drawing/2014/main" id="{B64A5886-92D6-274D-0F68-C8D8929B81F3}"/>
              </a:ext>
            </a:extLst>
          </xdr:cNvPr>
          <xdr:cNvSpPr/>
        </xdr:nvSpPr>
        <xdr:spPr>
          <a:xfrm>
            <a:off x="3233725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41" name="Straight Connector 2140">
            <a:extLst>
              <a:ext uri="{FF2B5EF4-FFF2-40B4-BE49-F238E27FC236}">
                <a16:creationId xmlns:a16="http://schemas.microsoft.com/office/drawing/2014/main" id="{70599FAF-296B-D081-099C-AB43076E7066}"/>
              </a:ext>
            </a:extLst>
          </xdr:cNvPr>
          <xdr:cNvCxnSpPr/>
        </xdr:nvCxnSpPr>
        <xdr:spPr>
          <a:xfrm>
            <a:off x="2109789" y="9191624"/>
            <a:ext cx="120967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2" name="Straight Arrow Connector 2141">
            <a:extLst>
              <a:ext uri="{FF2B5EF4-FFF2-40B4-BE49-F238E27FC236}">
                <a16:creationId xmlns:a16="http://schemas.microsoft.com/office/drawing/2014/main" id="{5849F634-4E49-CAAB-1D2C-5F9DE798FA32}"/>
              </a:ext>
            </a:extLst>
          </xdr:cNvPr>
          <xdr:cNvCxnSpPr/>
        </xdr:nvCxnSpPr>
        <xdr:spPr>
          <a:xfrm>
            <a:off x="2105024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3" name="Straight Arrow Connector 2142">
            <a:extLst>
              <a:ext uri="{FF2B5EF4-FFF2-40B4-BE49-F238E27FC236}">
                <a16:creationId xmlns:a16="http://schemas.microsoft.com/office/drawing/2014/main" id="{4701C53A-59AC-A295-4532-6C3A0F192743}"/>
              </a:ext>
            </a:extLst>
          </xdr:cNvPr>
          <xdr:cNvCxnSpPr/>
        </xdr:nvCxnSpPr>
        <xdr:spPr>
          <a:xfrm>
            <a:off x="2266949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4" name="Straight Arrow Connector 2143">
            <a:extLst>
              <a:ext uri="{FF2B5EF4-FFF2-40B4-BE49-F238E27FC236}">
                <a16:creationId xmlns:a16="http://schemas.microsoft.com/office/drawing/2014/main" id="{53CCC24C-02AE-409A-BD98-5B7BB84340A6}"/>
              </a:ext>
            </a:extLst>
          </xdr:cNvPr>
          <xdr:cNvCxnSpPr/>
        </xdr:nvCxnSpPr>
        <xdr:spPr>
          <a:xfrm>
            <a:off x="2428873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5" name="Straight Arrow Connector 2144">
            <a:extLst>
              <a:ext uri="{FF2B5EF4-FFF2-40B4-BE49-F238E27FC236}">
                <a16:creationId xmlns:a16="http://schemas.microsoft.com/office/drawing/2014/main" id="{95CD4959-EC4E-B9A1-E3BE-05E078B9DD4A}"/>
              </a:ext>
            </a:extLst>
          </xdr:cNvPr>
          <xdr:cNvCxnSpPr/>
        </xdr:nvCxnSpPr>
        <xdr:spPr>
          <a:xfrm>
            <a:off x="2590798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6" name="Straight Arrow Connector 2145">
            <a:extLst>
              <a:ext uri="{FF2B5EF4-FFF2-40B4-BE49-F238E27FC236}">
                <a16:creationId xmlns:a16="http://schemas.microsoft.com/office/drawing/2014/main" id="{F42E1602-FEF0-3882-820B-ECE989E903BB}"/>
              </a:ext>
            </a:extLst>
          </xdr:cNvPr>
          <xdr:cNvCxnSpPr/>
        </xdr:nvCxnSpPr>
        <xdr:spPr>
          <a:xfrm>
            <a:off x="2752723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7" name="Straight Arrow Connector 2146">
            <a:extLst>
              <a:ext uri="{FF2B5EF4-FFF2-40B4-BE49-F238E27FC236}">
                <a16:creationId xmlns:a16="http://schemas.microsoft.com/office/drawing/2014/main" id="{8FBC8C4D-5C4D-31E7-FD22-1368815F5F1A}"/>
              </a:ext>
            </a:extLst>
          </xdr:cNvPr>
          <xdr:cNvCxnSpPr/>
        </xdr:nvCxnSpPr>
        <xdr:spPr>
          <a:xfrm>
            <a:off x="2914648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8" name="Straight Arrow Connector 2147">
            <a:extLst>
              <a:ext uri="{FF2B5EF4-FFF2-40B4-BE49-F238E27FC236}">
                <a16:creationId xmlns:a16="http://schemas.microsoft.com/office/drawing/2014/main" id="{06F9BB5B-1939-0632-45F7-7A8C93691F81}"/>
              </a:ext>
            </a:extLst>
          </xdr:cNvPr>
          <xdr:cNvCxnSpPr/>
        </xdr:nvCxnSpPr>
        <xdr:spPr>
          <a:xfrm>
            <a:off x="3076572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9" name="Straight Arrow Connector 2148">
            <a:extLst>
              <a:ext uri="{FF2B5EF4-FFF2-40B4-BE49-F238E27FC236}">
                <a16:creationId xmlns:a16="http://schemas.microsoft.com/office/drawing/2014/main" id="{3CACBCA8-BE49-5510-B00F-BDBEF2C863EC}"/>
              </a:ext>
            </a:extLst>
          </xdr:cNvPr>
          <xdr:cNvCxnSpPr/>
        </xdr:nvCxnSpPr>
        <xdr:spPr>
          <a:xfrm>
            <a:off x="3314701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0" name="Straight Connector 2149">
            <a:extLst>
              <a:ext uri="{FF2B5EF4-FFF2-40B4-BE49-F238E27FC236}">
                <a16:creationId xmlns:a16="http://schemas.microsoft.com/office/drawing/2014/main" id="{9F6A109C-524F-D38A-223D-05D891783F1B}"/>
              </a:ext>
            </a:extLst>
          </xdr:cNvPr>
          <xdr:cNvCxnSpPr/>
        </xdr:nvCxnSpPr>
        <xdr:spPr>
          <a:xfrm>
            <a:off x="2105026" y="8963025"/>
            <a:ext cx="12096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1" name="Straight Arrow Connector 2150">
            <a:extLst>
              <a:ext uri="{FF2B5EF4-FFF2-40B4-BE49-F238E27FC236}">
                <a16:creationId xmlns:a16="http://schemas.microsoft.com/office/drawing/2014/main" id="{3B91801A-FCAF-E03D-9208-C5375EA6A102}"/>
              </a:ext>
            </a:extLst>
          </xdr:cNvPr>
          <xdr:cNvCxnSpPr/>
        </xdr:nvCxnSpPr>
        <xdr:spPr>
          <a:xfrm flipV="1">
            <a:off x="2109788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2" name="Straight Connector 2151">
            <a:extLst>
              <a:ext uri="{FF2B5EF4-FFF2-40B4-BE49-F238E27FC236}">
                <a16:creationId xmlns:a16="http://schemas.microsoft.com/office/drawing/2014/main" id="{6CB74DC3-95F1-37E8-0C4E-B9AC857AAD83}"/>
              </a:ext>
            </a:extLst>
          </xdr:cNvPr>
          <xdr:cNvCxnSpPr/>
        </xdr:nvCxnSpPr>
        <xdr:spPr>
          <a:xfrm>
            <a:off x="2038351" y="9477375"/>
            <a:ext cx="1357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3" name="Straight Connector 2152">
            <a:extLst>
              <a:ext uri="{FF2B5EF4-FFF2-40B4-BE49-F238E27FC236}">
                <a16:creationId xmlns:a16="http://schemas.microsoft.com/office/drawing/2014/main" id="{33EF8321-BC70-DDC4-29EE-870EF8DE4FDF}"/>
              </a:ext>
            </a:extLst>
          </xdr:cNvPr>
          <xdr:cNvCxnSpPr/>
        </xdr:nvCxnSpPr>
        <xdr:spPr>
          <a:xfrm flipH="1">
            <a:off x="2047875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4" name="Straight Arrow Connector 2153">
            <a:extLst>
              <a:ext uri="{FF2B5EF4-FFF2-40B4-BE49-F238E27FC236}">
                <a16:creationId xmlns:a16="http://schemas.microsoft.com/office/drawing/2014/main" id="{EBAFA07F-AE2D-8579-5380-AB23A6B4F792}"/>
              </a:ext>
            </a:extLst>
          </xdr:cNvPr>
          <xdr:cNvCxnSpPr/>
        </xdr:nvCxnSpPr>
        <xdr:spPr>
          <a:xfrm flipV="1">
            <a:off x="3319455" y="93345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5" name="Straight Connector 2154">
            <a:extLst>
              <a:ext uri="{FF2B5EF4-FFF2-40B4-BE49-F238E27FC236}">
                <a16:creationId xmlns:a16="http://schemas.microsoft.com/office/drawing/2014/main" id="{9178BE3C-2566-1A5E-1A5B-18E029C655E2}"/>
              </a:ext>
            </a:extLst>
          </xdr:cNvPr>
          <xdr:cNvCxnSpPr/>
        </xdr:nvCxnSpPr>
        <xdr:spPr>
          <a:xfrm flipH="1">
            <a:off x="3271829" y="943451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6" name="Straight Connector 2155">
            <a:extLst>
              <a:ext uri="{FF2B5EF4-FFF2-40B4-BE49-F238E27FC236}">
                <a16:creationId xmlns:a16="http://schemas.microsoft.com/office/drawing/2014/main" id="{C758584B-9066-50EB-340F-0CEE694DC70D}"/>
              </a:ext>
            </a:extLst>
          </xdr:cNvPr>
          <xdr:cNvCxnSpPr/>
        </xdr:nvCxnSpPr>
        <xdr:spPr>
          <a:xfrm flipH="1" flipV="1">
            <a:off x="2947987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14288</xdr:colOff>
      <xdr:row>161</xdr:row>
      <xdr:rowOff>0</xdr:rowOff>
    </xdr:from>
    <xdr:to>
      <xdr:col>31</xdr:col>
      <xdr:colOff>138113</xdr:colOff>
      <xdr:row>167</xdr:row>
      <xdr:rowOff>14289</xdr:rowOff>
    </xdr:to>
    <xdr:grpSp>
      <xdr:nvGrpSpPr>
        <xdr:cNvPr id="2157" name="Group 2156">
          <a:extLst>
            <a:ext uri="{FF2B5EF4-FFF2-40B4-BE49-F238E27FC236}">
              <a16:creationId xmlns:a16="http://schemas.microsoft.com/office/drawing/2014/main" id="{B31F46F6-6096-434D-8724-92FCE240677D}"/>
            </a:ext>
          </a:extLst>
        </xdr:cNvPr>
        <xdr:cNvGrpSpPr/>
      </xdr:nvGrpSpPr>
      <xdr:grpSpPr>
        <a:xfrm>
          <a:off x="3252788" y="24250650"/>
          <a:ext cx="1905000" cy="871539"/>
          <a:chOff x="3252788" y="10048875"/>
          <a:chExt cx="1905000" cy="871539"/>
        </a:xfrm>
      </xdr:grpSpPr>
      <xdr:cxnSp macro="">
        <xdr:nvCxnSpPr>
          <xdr:cNvPr id="2158" name="Straight Connector 2157">
            <a:extLst>
              <a:ext uri="{FF2B5EF4-FFF2-40B4-BE49-F238E27FC236}">
                <a16:creationId xmlns:a16="http://schemas.microsoft.com/office/drawing/2014/main" id="{02464B12-A7A5-8293-2AD1-BB65D2852CDF}"/>
              </a:ext>
            </a:extLst>
          </xdr:cNvPr>
          <xdr:cNvCxnSpPr/>
        </xdr:nvCxnSpPr>
        <xdr:spPr>
          <a:xfrm>
            <a:off x="3319463" y="1047750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59" name="Isosceles Triangle 2158">
            <a:extLst>
              <a:ext uri="{FF2B5EF4-FFF2-40B4-BE49-F238E27FC236}">
                <a16:creationId xmlns:a16="http://schemas.microsoft.com/office/drawing/2014/main" id="{DB34FA7D-9DC4-94CE-D5B0-B04D7D4CB621}"/>
              </a:ext>
            </a:extLst>
          </xdr:cNvPr>
          <xdr:cNvSpPr/>
        </xdr:nvSpPr>
        <xdr:spPr>
          <a:xfrm>
            <a:off x="348138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60" name="Straight Arrow Connector 2159">
            <a:extLst>
              <a:ext uri="{FF2B5EF4-FFF2-40B4-BE49-F238E27FC236}">
                <a16:creationId xmlns:a16="http://schemas.microsoft.com/office/drawing/2014/main" id="{C6A12BB1-78EA-DECE-7874-DF16892B65AA}"/>
              </a:ext>
            </a:extLst>
          </xdr:cNvPr>
          <xdr:cNvCxnSpPr/>
        </xdr:nvCxnSpPr>
        <xdr:spPr>
          <a:xfrm flipV="1">
            <a:off x="356235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61" name="Isosceles Triangle 2160">
            <a:extLst>
              <a:ext uri="{FF2B5EF4-FFF2-40B4-BE49-F238E27FC236}">
                <a16:creationId xmlns:a16="http://schemas.microsoft.com/office/drawing/2014/main" id="{D0AE5CFC-396E-3AE1-F5FE-8C87C6814C5F}"/>
              </a:ext>
            </a:extLst>
          </xdr:cNvPr>
          <xdr:cNvSpPr/>
        </xdr:nvSpPr>
        <xdr:spPr>
          <a:xfrm>
            <a:off x="47767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62" name="Straight Arrow Connector 2161">
            <a:extLst>
              <a:ext uri="{FF2B5EF4-FFF2-40B4-BE49-F238E27FC236}">
                <a16:creationId xmlns:a16="http://schemas.microsoft.com/office/drawing/2014/main" id="{02891984-BD48-1ACF-5BD4-41E91C5CE64C}"/>
              </a:ext>
            </a:extLst>
          </xdr:cNvPr>
          <xdr:cNvCxnSpPr/>
        </xdr:nvCxnSpPr>
        <xdr:spPr>
          <a:xfrm flipV="1">
            <a:off x="48577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3" name="Straight Arrow Connector 2162">
            <a:extLst>
              <a:ext uri="{FF2B5EF4-FFF2-40B4-BE49-F238E27FC236}">
                <a16:creationId xmlns:a16="http://schemas.microsoft.com/office/drawing/2014/main" id="{321A4D40-7A6D-F3C0-B531-3E0B723FDCE7}"/>
              </a:ext>
            </a:extLst>
          </xdr:cNvPr>
          <xdr:cNvCxnSpPr/>
        </xdr:nvCxnSpPr>
        <xdr:spPr>
          <a:xfrm>
            <a:off x="332422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4" name="Straight Arrow Connector 2163">
            <a:extLst>
              <a:ext uri="{FF2B5EF4-FFF2-40B4-BE49-F238E27FC236}">
                <a16:creationId xmlns:a16="http://schemas.microsoft.com/office/drawing/2014/main" id="{A811F678-C6B4-EC53-C34C-B879A20CA004}"/>
              </a:ext>
            </a:extLst>
          </xdr:cNvPr>
          <xdr:cNvCxnSpPr/>
        </xdr:nvCxnSpPr>
        <xdr:spPr>
          <a:xfrm>
            <a:off x="352425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5" name="Straight Arrow Connector 2164">
            <a:extLst>
              <a:ext uri="{FF2B5EF4-FFF2-40B4-BE49-F238E27FC236}">
                <a16:creationId xmlns:a16="http://schemas.microsoft.com/office/drawing/2014/main" id="{7EFD9EC9-6422-3905-8441-20831071337C}"/>
              </a:ext>
            </a:extLst>
          </xdr:cNvPr>
          <xdr:cNvCxnSpPr/>
        </xdr:nvCxnSpPr>
        <xdr:spPr>
          <a:xfrm>
            <a:off x="372427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6" name="Straight Arrow Connector 2165">
            <a:extLst>
              <a:ext uri="{FF2B5EF4-FFF2-40B4-BE49-F238E27FC236}">
                <a16:creationId xmlns:a16="http://schemas.microsoft.com/office/drawing/2014/main" id="{A658ADBF-E115-660F-FF1F-E2B50157138B}"/>
              </a:ext>
            </a:extLst>
          </xdr:cNvPr>
          <xdr:cNvCxnSpPr/>
        </xdr:nvCxnSpPr>
        <xdr:spPr>
          <a:xfrm>
            <a:off x="388620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7" name="Straight Arrow Connector 2166">
            <a:extLst>
              <a:ext uri="{FF2B5EF4-FFF2-40B4-BE49-F238E27FC236}">
                <a16:creationId xmlns:a16="http://schemas.microsoft.com/office/drawing/2014/main" id="{FFCD329B-95FF-76FA-54CE-124F0F404042}"/>
              </a:ext>
            </a:extLst>
          </xdr:cNvPr>
          <xdr:cNvCxnSpPr/>
        </xdr:nvCxnSpPr>
        <xdr:spPr>
          <a:xfrm>
            <a:off x="404812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8" name="Straight Arrow Connector 2167">
            <a:extLst>
              <a:ext uri="{FF2B5EF4-FFF2-40B4-BE49-F238E27FC236}">
                <a16:creationId xmlns:a16="http://schemas.microsoft.com/office/drawing/2014/main" id="{77FB0393-8DFC-81F0-8480-559ADF366D68}"/>
              </a:ext>
            </a:extLst>
          </xdr:cNvPr>
          <xdr:cNvCxnSpPr/>
        </xdr:nvCxnSpPr>
        <xdr:spPr>
          <a:xfrm>
            <a:off x="421005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9" name="Straight Arrow Connector 2168">
            <a:extLst>
              <a:ext uri="{FF2B5EF4-FFF2-40B4-BE49-F238E27FC236}">
                <a16:creationId xmlns:a16="http://schemas.microsoft.com/office/drawing/2014/main" id="{A311EE0E-9C99-1A7C-2EB0-316A7C4E4785}"/>
              </a:ext>
            </a:extLst>
          </xdr:cNvPr>
          <xdr:cNvCxnSpPr/>
        </xdr:nvCxnSpPr>
        <xdr:spPr>
          <a:xfrm>
            <a:off x="437197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0" name="Straight Arrow Connector 2169">
            <a:extLst>
              <a:ext uri="{FF2B5EF4-FFF2-40B4-BE49-F238E27FC236}">
                <a16:creationId xmlns:a16="http://schemas.microsoft.com/office/drawing/2014/main" id="{305A04B6-CE2D-1333-32D4-E8BAAB3BB8D0}"/>
              </a:ext>
            </a:extLst>
          </xdr:cNvPr>
          <xdr:cNvCxnSpPr/>
        </xdr:nvCxnSpPr>
        <xdr:spPr>
          <a:xfrm>
            <a:off x="453390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1" name="Straight Arrow Connector 2170">
            <a:extLst>
              <a:ext uri="{FF2B5EF4-FFF2-40B4-BE49-F238E27FC236}">
                <a16:creationId xmlns:a16="http://schemas.microsoft.com/office/drawing/2014/main" id="{4010B1EA-240F-BF3E-F535-3BB7758C402E}"/>
              </a:ext>
            </a:extLst>
          </xdr:cNvPr>
          <xdr:cNvCxnSpPr/>
        </xdr:nvCxnSpPr>
        <xdr:spPr>
          <a:xfrm>
            <a:off x="472916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2" name="Straight Arrow Connector 2171">
            <a:extLst>
              <a:ext uri="{FF2B5EF4-FFF2-40B4-BE49-F238E27FC236}">
                <a16:creationId xmlns:a16="http://schemas.microsoft.com/office/drawing/2014/main" id="{66B51D4E-E220-513C-D251-6AC83C0423A3}"/>
              </a:ext>
            </a:extLst>
          </xdr:cNvPr>
          <xdr:cNvCxnSpPr/>
        </xdr:nvCxnSpPr>
        <xdr:spPr>
          <a:xfrm>
            <a:off x="490538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3" name="Straight Connector 2172">
            <a:extLst>
              <a:ext uri="{FF2B5EF4-FFF2-40B4-BE49-F238E27FC236}">
                <a16:creationId xmlns:a16="http://schemas.microsoft.com/office/drawing/2014/main" id="{7DE90578-504C-A134-816E-3710D320E0AB}"/>
              </a:ext>
            </a:extLst>
          </xdr:cNvPr>
          <xdr:cNvCxnSpPr/>
        </xdr:nvCxnSpPr>
        <xdr:spPr>
          <a:xfrm>
            <a:off x="3324227" y="1023938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4" name="Straight Connector 2173">
            <a:extLst>
              <a:ext uri="{FF2B5EF4-FFF2-40B4-BE49-F238E27FC236}">
                <a16:creationId xmlns:a16="http://schemas.microsoft.com/office/drawing/2014/main" id="{D8C957BE-AB70-2D43-45CB-6E2AD7856995}"/>
              </a:ext>
            </a:extLst>
          </xdr:cNvPr>
          <xdr:cNvCxnSpPr/>
        </xdr:nvCxnSpPr>
        <xdr:spPr>
          <a:xfrm flipH="1" flipV="1">
            <a:off x="4238627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5" name="Straight Arrow Connector 2174">
            <a:extLst>
              <a:ext uri="{FF2B5EF4-FFF2-40B4-BE49-F238E27FC236}">
                <a16:creationId xmlns:a16="http://schemas.microsoft.com/office/drawing/2014/main" id="{3F9613C2-5915-E7E2-3072-9654CDFFA773}"/>
              </a:ext>
            </a:extLst>
          </xdr:cNvPr>
          <xdr:cNvCxnSpPr/>
        </xdr:nvCxnSpPr>
        <xdr:spPr>
          <a:xfrm>
            <a:off x="50958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6" name="Straight Arrow Connector 2175">
            <a:extLst>
              <a:ext uri="{FF2B5EF4-FFF2-40B4-BE49-F238E27FC236}">
                <a16:creationId xmlns:a16="http://schemas.microsoft.com/office/drawing/2014/main" id="{DB6670B6-7A91-83D0-2657-84AB9CCFBB9E}"/>
              </a:ext>
            </a:extLst>
          </xdr:cNvPr>
          <xdr:cNvCxnSpPr/>
        </xdr:nvCxnSpPr>
        <xdr:spPr>
          <a:xfrm>
            <a:off x="331946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7" name="Straight Arrow Connector 2176">
            <a:extLst>
              <a:ext uri="{FF2B5EF4-FFF2-40B4-BE49-F238E27FC236}">
                <a16:creationId xmlns:a16="http://schemas.microsoft.com/office/drawing/2014/main" id="{9A252053-BD89-BCEC-95C3-75DC1629D53A}"/>
              </a:ext>
            </a:extLst>
          </xdr:cNvPr>
          <xdr:cNvCxnSpPr/>
        </xdr:nvCxnSpPr>
        <xdr:spPr>
          <a:xfrm>
            <a:off x="50958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8" name="Straight Connector 2177">
            <a:extLst>
              <a:ext uri="{FF2B5EF4-FFF2-40B4-BE49-F238E27FC236}">
                <a16:creationId xmlns:a16="http://schemas.microsoft.com/office/drawing/2014/main" id="{4F5D0970-09F4-826B-A67D-A6E2CB842880}"/>
              </a:ext>
            </a:extLst>
          </xdr:cNvPr>
          <xdr:cNvCxnSpPr/>
        </xdr:nvCxnSpPr>
        <xdr:spPr>
          <a:xfrm>
            <a:off x="3252788" y="10763251"/>
            <a:ext cx="1905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9" name="Straight Connector 2178">
            <a:extLst>
              <a:ext uri="{FF2B5EF4-FFF2-40B4-BE49-F238E27FC236}">
                <a16:creationId xmlns:a16="http://schemas.microsoft.com/office/drawing/2014/main" id="{03B4206A-78D2-9E04-A712-AAC4138A0B27}"/>
              </a:ext>
            </a:extLst>
          </xdr:cNvPr>
          <xdr:cNvCxnSpPr/>
        </xdr:nvCxnSpPr>
        <xdr:spPr>
          <a:xfrm flipH="1">
            <a:off x="350519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0" name="Straight Connector 2179">
            <a:extLst>
              <a:ext uri="{FF2B5EF4-FFF2-40B4-BE49-F238E27FC236}">
                <a16:creationId xmlns:a16="http://schemas.microsoft.com/office/drawing/2014/main" id="{85B9A07D-183B-867F-2894-38736981CE13}"/>
              </a:ext>
            </a:extLst>
          </xdr:cNvPr>
          <xdr:cNvCxnSpPr/>
        </xdr:nvCxnSpPr>
        <xdr:spPr>
          <a:xfrm flipH="1">
            <a:off x="48005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1" name="Straight Connector 2180">
            <a:extLst>
              <a:ext uri="{FF2B5EF4-FFF2-40B4-BE49-F238E27FC236}">
                <a16:creationId xmlns:a16="http://schemas.microsoft.com/office/drawing/2014/main" id="{5D81CC5A-32D1-17AC-13D7-F5D2D8A287B0}"/>
              </a:ext>
            </a:extLst>
          </xdr:cNvPr>
          <xdr:cNvCxnSpPr/>
        </xdr:nvCxnSpPr>
        <xdr:spPr>
          <a:xfrm>
            <a:off x="331946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2" name="Straight Connector 2181">
            <a:extLst>
              <a:ext uri="{FF2B5EF4-FFF2-40B4-BE49-F238E27FC236}">
                <a16:creationId xmlns:a16="http://schemas.microsoft.com/office/drawing/2014/main" id="{7B8FEB5F-7F0C-C412-EE49-7CBF3F71F0E1}"/>
              </a:ext>
            </a:extLst>
          </xdr:cNvPr>
          <xdr:cNvCxnSpPr/>
        </xdr:nvCxnSpPr>
        <xdr:spPr>
          <a:xfrm flipH="1">
            <a:off x="327660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3" name="Straight Connector 2182">
            <a:extLst>
              <a:ext uri="{FF2B5EF4-FFF2-40B4-BE49-F238E27FC236}">
                <a16:creationId xmlns:a16="http://schemas.microsoft.com/office/drawing/2014/main" id="{F3269DD2-B588-705D-2BC9-978EBDC7B490}"/>
              </a:ext>
            </a:extLst>
          </xdr:cNvPr>
          <xdr:cNvCxnSpPr/>
        </xdr:nvCxnSpPr>
        <xdr:spPr>
          <a:xfrm>
            <a:off x="50911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4" name="Straight Connector 2183">
            <a:extLst>
              <a:ext uri="{FF2B5EF4-FFF2-40B4-BE49-F238E27FC236}">
                <a16:creationId xmlns:a16="http://schemas.microsoft.com/office/drawing/2014/main" id="{EDD49D31-AC27-535A-D2AB-848B5239974E}"/>
              </a:ext>
            </a:extLst>
          </xdr:cNvPr>
          <xdr:cNvCxnSpPr/>
        </xdr:nvCxnSpPr>
        <xdr:spPr>
          <a:xfrm flipH="1">
            <a:off x="50482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5</xdr:colOff>
      <xdr:row>152</xdr:row>
      <xdr:rowOff>133350</xdr:rowOff>
    </xdr:from>
    <xdr:to>
      <xdr:col>36</xdr:col>
      <xdr:colOff>157153</xdr:colOff>
      <xdr:row>158</xdr:row>
      <xdr:rowOff>9525</xdr:rowOff>
    </xdr:to>
    <xdr:grpSp>
      <xdr:nvGrpSpPr>
        <xdr:cNvPr id="2185" name="Group 2184">
          <a:extLst>
            <a:ext uri="{FF2B5EF4-FFF2-40B4-BE49-F238E27FC236}">
              <a16:creationId xmlns:a16="http://schemas.microsoft.com/office/drawing/2014/main" id="{2C6672ED-556C-46C1-8AAE-BDE93ADCBC5E}"/>
            </a:ext>
          </a:extLst>
        </xdr:cNvPr>
        <xdr:cNvGrpSpPr/>
      </xdr:nvGrpSpPr>
      <xdr:grpSpPr>
        <a:xfrm>
          <a:off x="5019680" y="23098125"/>
          <a:ext cx="966773" cy="733425"/>
          <a:chOff x="5019680" y="8896350"/>
          <a:chExt cx="966773" cy="733425"/>
        </a:xfrm>
      </xdr:grpSpPr>
      <xdr:sp macro="" textlink="">
        <xdr:nvSpPr>
          <xdr:cNvPr id="2186" name="Isosceles Triangle 2185">
            <a:extLst>
              <a:ext uri="{FF2B5EF4-FFF2-40B4-BE49-F238E27FC236}">
                <a16:creationId xmlns:a16="http://schemas.microsoft.com/office/drawing/2014/main" id="{6FD8F4B9-531C-1085-6F41-44106B84050E}"/>
              </a:ext>
            </a:extLst>
          </xdr:cNvPr>
          <xdr:cNvSpPr/>
        </xdr:nvSpPr>
        <xdr:spPr>
          <a:xfrm>
            <a:off x="5019680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87" name="Isosceles Triangle 2186">
            <a:extLst>
              <a:ext uri="{FF2B5EF4-FFF2-40B4-BE49-F238E27FC236}">
                <a16:creationId xmlns:a16="http://schemas.microsoft.com/office/drawing/2014/main" id="{1FE7B476-8E47-C082-9746-5C77C606391B}"/>
              </a:ext>
            </a:extLst>
          </xdr:cNvPr>
          <xdr:cNvSpPr/>
        </xdr:nvSpPr>
        <xdr:spPr>
          <a:xfrm>
            <a:off x="5824528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88" name="Straight Connector 2187">
            <a:extLst>
              <a:ext uri="{FF2B5EF4-FFF2-40B4-BE49-F238E27FC236}">
                <a16:creationId xmlns:a16="http://schemas.microsoft.com/office/drawing/2014/main" id="{91C37A67-D52F-9603-3C51-6462C14B77DC}"/>
              </a:ext>
            </a:extLst>
          </xdr:cNvPr>
          <xdr:cNvCxnSpPr/>
        </xdr:nvCxnSpPr>
        <xdr:spPr>
          <a:xfrm>
            <a:off x="5091113" y="9191624"/>
            <a:ext cx="81438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9" name="Straight Arrow Connector 2188">
            <a:extLst>
              <a:ext uri="{FF2B5EF4-FFF2-40B4-BE49-F238E27FC236}">
                <a16:creationId xmlns:a16="http://schemas.microsoft.com/office/drawing/2014/main" id="{3F8FE4E3-58E9-2559-EDFE-0F1B174F170E}"/>
              </a:ext>
            </a:extLst>
          </xdr:cNvPr>
          <xdr:cNvCxnSpPr/>
        </xdr:nvCxnSpPr>
        <xdr:spPr>
          <a:xfrm>
            <a:off x="5091111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0" name="Straight Arrow Connector 2189">
            <a:extLst>
              <a:ext uri="{FF2B5EF4-FFF2-40B4-BE49-F238E27FC236}">
                <a16:creationId xmlns:a16="http://schemas.microsoft.com/office/drawing/2014/main" id="{0339175E-3189-C84A-87BB-68EB9214F4E6}"/>
              </a:ext>
            </a:extLst>
          </xdr:cNvPr>
          <xdr:cNvCxnSpPr/>
        </xdr:nvCxnSpPr>
        <xdr:spPr>
          <a:xfrm>
            <a:off x="5253035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1" name="Straight Arrow Connector 2190">
            <a:extLst>
              <a:ext uri="{FF2B5EF4-FFF2-40B4-BE49-F238E27FC236}">
                <a16:creationId xmlns:a16="http://schemas.microsoft.com/office/drawing/2014/main" id="{421BB82C-52ED-F478-DE7A-A14EB5161F3E}"/>
              </a:ext>
            </a:extLst>
          </xdr:cNvPr>
          <xdr:cNvCxnSpPr/>
        </xdr:nvCxnSpPr>
        <xdr:spPr>
          <a:xfrm>
            <a:off x="5414960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2" name="Straight Arrow Connector 2191">
            <a:extLst>
              <a:ext uri="{FF2B5EF4-FFF2-40B4-BE49-F238E27FC236}">
                <a16:creationId xmlns:a16="http://schemas.microsoft.com/office/drawing/2014/main" id="{79D864CE-778F-FF15-CF51-E922711C7341}"/>
              </a:ext>
            </a:extLst>
          </xdr:cNvPr>
          <xdr:cNvCxnSpPr/>
        </xdr:nvCxnSpPr>
        <xdr:spPr>
          <a:xfrm>
            <a:off x="5576885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3" name="Straight Arrow Connector 2192">
            <a:extLst>
              <a:ext uri="{FF2B5EF4-FFF2-40B4-BE49-F238E27FC236}">
                <a16:creationId xmlns:a16="http://schemas.microsoft.com/office/drawing/2014/main" id="{4646A816-EED5-5F4D-457B-382289162380}"/>
              </a:ext>
            </a:extLst>
          </xdr:cNvPr>
          <xdr:cNvCxnSpPr/>
        </xdr:nvCxnSpPr>
        <xdr:spPr>
          <a:xfrm>
            <a:off x="5738810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4" name="Straight Arrow Connector 2193">
            <a:extLst>
              <a:ext uri="{FF2B5EF4-FFF2-40B4-BE49-F238E27FC236}">
                <a16:creationId xmlns:a16="http://schemas.microsoft.com/office/drawing/2014/main" id="{4FBD733E-70D0-51E5-30AE-D2160340B81F}"/>
              </a:ext>
            </a:extLst>
          </xdr:cNvPr>
          <xdr:cNvCxnSpPr/>
        </xdr:nvCxnSpPr>
        <xdr:spPr>
          <a:xfrm>
            <a:off x="5900734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5" name="Straight Connector 2194">
            <a:extLst>
              <a:ext uri="{FF2B5EF4-FFF2-40B4-BE49-F238E27FC236}">
                <a16:creationId xmlns:a16="http://schemas.microsoft.com/office/drawing/2014/main" id="{2034D349-4897-298E-85A9-54FC0DB3BDB9}"/>
              </a:ext>
            </a:extLst>
          </xdr:cNvPr>
          <xdr:cNvCxnSpPr/>
        </xdr:nvCxnSpPr>
        <xdr:spPr>
          <a:xfrm>
            <a:off x="5086350" y="8963025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6" name="Straight Arrow Connector 2195">
            <a:extLst>
              <a:ext uri="{FF2B5EF4-FFF2-40B4-BE49-F238E27FC236}">
                <a16:creationId xmlns:a16="http://schemas.microsoft.com/office/drawing/2014/main" id="{01D03355-E83C-BE6B-6DB1-AB8396709F0E}"/>
              </a:ext>
            </a:extLst>
          </xdr:cNvPr>
          <xdr:cNvCxnSpPr/>
        </xdr:nvCxnSpPr>
        <xdr:spPr>
          <a:xfrm flipV="1">
            <a:off x="5095880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7" name="Straight Arrow Connector 2196">
            <a:extLst>
              <a:ext uri="{FF2B5EF4-FFF2-40B4-BE49-F238E27FC236}">
                <a16:creationId xmlns:a16="http://schemas.microsoft.com/office/drawing/2014/main" id="{69EF9552-CF0D-D763-9324-DFB9024375CF}"/>
              </a:ext>
            </a:extLst>
          </xdr:cNvPr>
          <xdr:cNvCxnSpPr/>
        </xdr:nvCxnSpPr>
        <xdr:spPr>
          <a:xfrm flipV="1">
            <a:off x="5905493" y="933926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8" name="Straight Connector 2197">
            <a:extLst>
              <a:ext uri="{FF2B5EF4-FFF2-40B4-BE49-F238E27FC236}">
                <a16:creationId xmlns:a16="http://schemas.microsoft.com/office/drawing/2014/main" id="{2E44C0A8-433B-8DB0-3CF1-E09F5C0EA7CC}"/>
              </a:ext>
            </a:extLst>
          </xdr:cNvPr>
          <xdr:cNvCxnSpPr/>
        </xdr:nvCxnSpPr>
        <xdr:spPr>
          <a:xfrm>
            <a:off x="5033963" y="9477375"/>
            <a:ext cx="9429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9" name="Straight Connector 2198">
            <a:extLst>
              <a:ext uri="{FF2B5EF4-FFF2-40B4-BE49-F238E27FC236}">
                <a16:creationId xmlns:a16="http://schemas.microsoft.com/office/drawing/2014/main" id="{09BF594A-75CC-4325-DFFC-4B1B39087EA6}"/>
              </a:ext>
            </a:extLst>
          </xdr:cNvPr>
          <xdr:cNvCxnSpPr/>
        </xdr:nvCxnSpPr>
        <xdr:spPr>
          <a:xfrm flipH="1">
            <a:off x="5033967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0" name="Straight Connector 2199">
            <a:extLst>
              <a:ext uri="{FF2B5EF4-FFF2-40B4-BE49-F238E27FC236}">
                <a16:creationId xmlns:a16="http://schemas.microsoft.com/office/drawing/2014/main" id="{554BF2E0-C37E-18A8-AAE8-469848902CFC}"/>
              </a:ext>
            </a:extLst>
          </xdr:cNvPr>
          <xdr:cNvCxnSpPr/>
        </xdr:nvCxnSpPr>
        <xdr:spPr>
          <a:xfrm flipH="1">
            <a:off x="5848342" y="9434512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1" name="Straight Connector 2200">
            <a:extLst>
              <a:ext uri="{FF2B5EF4-FFF2-40B4-BE49-F238E27FC236}">
                <a16:creationId xmlns:a16="http://schemas.microsoft.com/office/drawing/2014/main" id="{A2259F1D-281A-1603-D132-F2B56C07F040}"/>
              </a:ext>
            </a:extLst>
          </xdr:cNvPr>
          <xdr:cNvCxnSpPr/>
        </xdr:nvCxnSpPr>
        <xdr:spPr>
          <a:xfrm flipH="1" flipV="1">
            <a:off x="5448300" y="88963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14288</xdr:colOff>
      <xdr:row>161</xdr:row>
      <xdr:rowOff>0</xdr:rowOff>
    </xdr:from>
    <xdr:to>
      <xdr:col>47</xdr:col>
      <xdr:colOff>138113</xdr:colOff>
      <xdr:row>167</xdr:row>
      <xdr:rowOff>14289</xdr:rowOff>
    </xdr:to>
    <xdr:grpSp>
      <xdr:nvGrpSpPr>
        <xdr:cNvPr id="2202" name="Group 2201">
          <a:extLst>
            <a:ext uri="{FF2B5EF4-FFF2-40B4-BE49-F238E27FC236}">
              <a16:creationId xmlns:a16="http://schemas.microsoft.com/office/drawing/2014/main" id="{163BB1FF-9B18-4308-832E-3F35B97B2F9A}"/>
            </a:ext>
          </a:extLst>
        </xdr:cNvPr>
        <xdr:cNvGrpSpPr/>
      </xdr:nvGrpSpPr>
      <xdr:grpSpPr>
        <a:xfrm>
          <a:off x="5843588" y="24250650"/>
          <a:ext cx="1905000" cy="871539"/>
          <a:chOff x="3252788" y="10048875"/>
          <a:chExt cx="1905000" cy="871539"/>
        </a:xfrm>
      </xdr:grpSpPr>
      <xdr:cxnSp macro="">
        <xdr:nvCxnSpPr>
          <xdr:cNvPr id="2203" name="Straight Connector 2202">
            <a:extLst>
              <a:ext uri="{FF2B5EF4-FFF2-40B4-BE49-F238E27FC236}">
                <a16:creationId xmlns:a16="http://schemas.microsoft.com/office/drawing/2014/main" id="{5B4B6120-04B7-78C0-D8CB-EFE89B6EC716}"/>
              </a:ext>
            </a:extLst>
          </xdr:cNvPr>
          <xdr:cNvCxnSpPr/>
        </xdr:nvCxnSpPr>
        <xdr:spPr>
          <a:xfrm>
            <a:off x="3319463" y="1047750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04" name="Isosceles Triangle 2203">
            <a:extLst>
              <a:ext uri="{FF2B5EF4-FFF2-40B4-BE49-F238E27FC236}">
                <a16:creationId xmlns:a16="http://schemas.microsoft.com/office/drawing/2014/main" id="{EE1B2522-C35B-BD10-E223-9033E6F9E9B4}"/>
              </a:ext>
            </a:extLst>
          </xdr:cNvPr>
          <xdr:cNvSpPr/>
        </xdr:nvSpPr>
        <xdr:spPr>
          <a:xfrm>
            <a:off x="348138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05" name="Straight Arrow Connector 2204">
            <a:extLst>
              <a:ext uri="{FF2B5EF4-FFF2-40B4-BE49-F238E27FC236}">
                <a16:creationId xmlns:a16="http://schemas.microsoft.com/office/drawing/2014/main" id="{B7025438-A8D6-D1E9-6227-CB98F135776B}"/>
              </a:ext>
            </a:extLst>
          </xdr:cNvPr>
          <xdr:cNvCxnSpPr/>
        </xdr:nvCxnSpPr>
        <xdr:spPr>
          <a:xfrm flipV="1">
            <a:off x="356235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06" name="Isosceles Triangle 2205">
            <a:extLst>
              <a:ext uri="{FF2B5EF4-FFF2-40B4-BE49-F238E27FC236}">
                <a16:creationId xmlns:a16="http://schemas.microsoft.com/office/drawing/2014/main" id="{5BB0B399-C727-2F66-16B7-D1465F1F4DEC}"/>
              </a:ext>
            </a:extLst>
          </xdr:cNvPr>
          <xdr:cNvSpPr/>
        </xdr:nvSpPr>
        <xdr:spPr>
          <a:xfrm>
            <a:off x="47767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07" name="Straight Arrow Connector 2206">
            <a:extLst>
              <a:ext uri="{FF2B5EF4-FFF2-40B4-BE49-F238E27FC236}">
                <a16:creationId xmlns:a16="http://schemas.microsoft.com/office/drawing/2014/main" id="{EBC74D75-91E0-93AE-2BF8-8A4D0BAD3C61}"/>
              </a:ext>
            </a:extLst>
          </xdr:cNvPr>
          <xdr:cNvCxnSpPr/>
        </xdr:nvCxnSpPr>
        <xdr:spPr>
          <a:xfrm flipV="1">
            <a:off x="48577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8" name="Straight Arrow Connector 2207">
            <a:extLst>
              <a:ext uri="{FF2B5EF4-FFF2-40B4-BE49-F238E27FC236}">
                <a16:creationId xmlns:a16="http://schemas.microsoft.com/office/drawing/2014/main" id="{5DE7F126-E26D-EF0A-9308-983FF731233D}"/>
              </a:ext>
            </a:extLst>
          </xdr:cNvPr>
          <xdr:cNvCxnSpPr/>
        </xdr:nvCxnSpPr>
        <xdr:spPr>
          <a:xfrm>
            <a:off x="332422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9" name="Straight Arrow Connector 2208">
            <a:extLst>
              <a:ext uri="{FF2B5EF4-FFF2-40B4-BE49-F238E27FC236}">
                <a16:creationId xmlns:a16="http://schemas.microsoft.com/office/drawing/2014/main" id="{26F80A97-0012-9E98-6093-0EF9811FB9CD}"/>
              </a:ext>
            </a:extLst>
          </xdr:cNvPr>
          <xdr:cNvCxnSpPr/>
        </xdr:nvCxnSpPr>
        <xdr:spPr>
          <a:xfrm>
            <a:off x="352425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0" name="Straight Arrow Connector 2209">
            <a:extLst>
              <a:ext uri="{FF2B5EF4-FFF2-40B4-BE49-F238E27FC236}">
                <a16:creationId xmlns:a16="http://schemas.microsoft.com/office/drawing/2014/main" id="{D9F6B993-D123-138D-EEF5-A4BCE589C39E}"/>
              </a:ext>
            </a:extLst>
          </xdr:cNvPr>
          <xdr:cNvCxnSpPr/>
        </xdr:nvCxnSpPr>
        <xdr:spPr>
          <a:xfrm>
            <a:off x="372427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1" name="Straight Arrow Connector 2210">
            <a:extLst>
              <a:ext uri="{FF2B5EF4-FFF2-40B4-BE49-F238E27FC236}">
                <a16:creationId xmlns:a16="http://schemas.microsoft.com/office/drawing/2014/main" id="{4369B3BC-BF9C-AECC-956C-D3E22FD5AA38}"/>
              </a:ext>
            </a:extLst>
          </xdr:cNvPr>
          <xdr:cNvCxnSpPr/>
        </xdr:nvCxnSpPr>
        <xdr:spPr>
          <a:xfrm>
            <a:off x="388620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2" name="Straight Arrow Connector 2211">
            <a:extLst>
              <a:ext uri="{FF2B5EF4-FFF2-40B4-BE49-F238E27FC236}">
                <a16:creationId xmlns:a16="http://schemas.microsoft.com/office/drawing/2014/main" id="{15F45D32-6654-9626-919D-16304D3F6293}"/>
              </a:ext>
            </a:extLst>
          </xdr:cNvPr>
          <xdr:cNvCxnSpPr/>
        </xdr:nvCxnSpPr>
        <xdr:spPr>
          <a:xfrm>
            <a:off x="404812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3" name="Straight Arrow Connector 2212">
            <a:extLst>
              <a:ext uri="{FF2B5EF4-FFF2-40B4-BE49-F238E27FC236}">
                <a16:creationId xmlns:a16="http://schemas.microsoft.com/office/drawing/2014/main" id="{F4185013-4766-BCD1-9C98-006183442E8F}"/>
              </a:ext>
            </a:extLst>
          </xdr:cNvPr>
          <xdr:cNvCxnSpPr/>
        </xdr:nvCxnSpPr>
        <xdr:spPr>
          <a:xfrm>
            <a:off x="421005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4" name="Straight Arrow Connector 2213">
            <a:extLst>
              <a:ext uri="{FF2B5EF4-FFF2-40B4-BE49-F238E27FC236}">
                <a16:creationId xmlns:a16="http://schemas.microsoft.com/office/drawing/2014/main" id="{9263049F-C4EC-98E8-6457-DF4A889E42F4}"/>
              </a:ext>
            </a:extLst>
          </xdr:cNvPr>
          <xdr:cNvCxnSpPr/>
        </xdr:nvCxnSpPr>
        <xdr:spPr>
          <a:xfrm>
            <a:off x="437197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5" name="Straight Arrow Connector 2214">
            <a:extLst>
              <a:ext uri="{FF2B5EF4-FFF2-40B4-BE49-F238E27FC236}">
                <a16:creationId xmlns:a16="http://schemas.microsoft.com/office/drawing/2014/main" id="{6BA466A4-066F-3C55-55D1-7D8FA9B91431}"/>
              </a:ext>
            </a:extLst>
          </xdr:cNvPr>
          <xdr:cNvCxnSpPr/>
        </xdr:nvCxnSpPr>
        <xdr:spPr>
          <a:xfrm>
            <a:off x="453390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6" name="Straight Arrow Connector 2215">
            <a:extLst>
              <a:ext uri="{FF2B5EF4-FFF2-40B4-BE49-F238E27FC236}">
                <a16:creationId xmlns:a16="http://schemas.microsoft.com/office/drawing/2014/main" id="{32DD7B5D-EC87-8DDE-5429-9347C935D8BA}"/>
              </a:ext>
            </a:extLst>
          </xdr:cNvPr>
          <xdr:cNvCxnSpPr/>
        </xdr:nvCxnSpPr>
        <xdr:spPr>
          <a:xfrm>
            <a:off x="472916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7" name="Straight Arrow Connector 2216">
            <a:extLst>
              <a:ext uri="{FF2B5EF4-FFF2-40B4-BE49-F238E27FC236}">
                <a16:creationId xmlns:a16="http://schemas.microsoft.com/office/drawing/2014/main" id="{2A87D3D2-000D-9C5B-F803-3F37B49CC654}"/>
              </a:ext>
            </a:extLst>
          </xdr:cNvPr>
          <xdr:cNvCxnSpPr/>
        </xdr:nvCxnSpPr>
        <xdr:spPr>
          <a:xfrm>
            <a:off x="490538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8" name="Straight Connector 2217">
            <a:extLst>
              <a:ext uri="{FF2B5EF4-FFF2-40B4-BE49-F238E27FC236}">
                <a16:creationId xmlns:a16="http://schemas.microsoft.com/office/drawing/2014/main" id="{791BE259-419B-8056-FFAB-A94B1D613F2C}"/>
              </a:ext>
            </a:extLst>
          </xdr:cNvPr>
          <xdr:cNvCxnSpPr/>
        </xdr:nvCxnSpPr>
        <xdr:spPr>
          <a:xfrm>
            <a:off x="3324227" y="1023938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9" name="Straight Connector 2218">
            <a:extLst>
              <a:ext uri="{FF2B5EF4-FFF2-40B4-BE49-F238E27FC236}">
                <a16:creationId xmlns:a16="http://schemas.microsoft.com/office/drawing/2014/main" id="{A73B530A-6308-345C-C89E-278C0FBE9398}"/>
              </a:ext>
            </a:extLst>
          </xdr:cNvPr>
          <xdr:cNvCxnSpPr/>
        </xdr:nvCxnSpPr>
        <xdr:spPr>
          <a:xfrm flipH="1" flipV="1">
            <a:off x="4238627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0" name="Straight Arrow Connector 2219">
            <a:extLst>
              <a:ext uri="{FF2B5EF4-FFF2-40B4-BE49-F238E27FC236}">
                <a16:creationId xmlns:a16="http://schemas.microsoft.com/office/drawing/2014/main" id="{406BE119-5561-CE37-F4EF-68D0D327D1D5}"/>
              </a:ext>
            </a:extLst>
          </xdr:cNvPr>
          <xdr:cNvCxnSpPr/>
        </xdr:nvCxnSpPr>
        <xdr:spPr>
          <a:xfrm>
            <a:off x="50958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1" name="Straight Arrow Connector 2220">
            <a:extLst>
              <a:ext uri="{FF2B5EF4-FFF2-40B4-BE49-F238E27FC236}">
                <a16:creationId xmlns:a16="http://schemas.microsoft.com/office/drawing/2014/main" id="{BF2E45D6-1AC5-CD77-F02C-9D68CCB87C7A}"/>
              </a:ext>
            </a:extLst>
          </xdr:cNvPr>
          <xdr:cNvCxnSpPr/>
        </xdr:nvCxnSpPr>
        <xdr:spPr>
          <a:xfrm>
            <a:off x="331946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2" name="Straight Arrow Connector 2221">
            <a:extLst>
              <a:ext uri="{FF2B5EF4-FFF2-40B4-BE49-F238E27FC236}">
                <a16:creationId xmlns:a16="http://schemas.microsoft.com/office/drawing/2014/main" id="{4E5E04CB-7411-59C0-706A-10DD263EE07F}"/>
              </a:ext>
            </a:extLst>
          </xdr:cNvPr>
          <xdr:cNvCxnSpPr/>
        </xdr:nvCxnSpPr>
        <xdr:spPr>
          <a:xfrm>
            <a:off x="50958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3" name="Straight Connector 2222">
            <a:extLst>
              <a:ext uri="{FF2B5EF4-FFF2-40B4-BE49-F238E27FC236}">
                <a16:creationId xmlns:a16="http://schemas.microsoft.com/office/drawing/2014/main" id="{17DEBF49-1E65-C75A-8F50-9C86C3FDF84F}"/>
              </a:ext>
            </a:extLst>
          </xdr:cNvPr>
          <xdr:cNvCxnSpPr/>
        </xdr:nvCxnSpPr>
        <xdr:spPr>
          <a:xfrm>
            <a:off x="3252788" y="10763251"/>
            <a:ext cx="1905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4" name="Straight Connector 2223">
            <a:extLst>
              <a:ext uri="{FF2B5EF4-FFF2-40B4-BE49-F238E27FC236}">
                <a16:creationId xmlns:a16="http://schemas.microsoft.com/office/drawing/2014/main" id="{FEB699EC-E90E-2468-C7E3-74361578820C}"/>
              </a:ext>
            </a:extLst>
          </xdr:cNvPr>
          <xdr:cNvCxnSpPr/>
        </xdr:nvCxnSpPr>
        <xdr:spPr>
          <a:xfrm flipH="1">
            <a:off x="350519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5" name="Straight Connector 2224">
            <a:extLst>
              <a:ext uri="{FF2B5EF4-FFF2-40B4-BE49-F238E27FC236}">
                <a16:creationId xmlns:a16="http://schemas.microsoft.com/office/drawing/2014/main" id="{67460CB4-AC05-FD27-0B48-60B8CBA007AE}"/>
              </a:ext>
            </a:extLst>
          </xdr:cNvPr>
          <xdr:cNvCxnSpPr/>
        </xdr:nvCxnSpPr>
        <xdr:spPr>
          <a:xfrm flipH="1">
            <a:off x="48005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6" name="Straight Connector 2225">
            <a:extLst>
              <a:ext uri="{FF2B5EF4-FFF2-40B4-BE49-F238E27FC236}">
                <a16:creationId xmlns:a16="http://schemas.microsoft.com/office/drawing/2014/main" id="{FE344ACD-33FE-CA8F-A86A-4927904E163B}"/>
              </a:ext>
            </a:extLst>
          </xdr:cNvPr>
          <xdr:cNvCxnSpPr/>
        </xdr:nvCxnSpPr>
        <xdr:spPr>
          <a:xfrm>
            <a:off x="331946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7" name="Straight Connector 2226">
            <a:extLst>
              <a:ext uri="{FF2B5EF4-FFF2-40B4-BE49-F238E27FC236}">
                <a16:creationId xmlns:a16="http://schemas.microsoft.com/office/drawing/2014/main" id="{B9DAE5C8-B776-BFA8-9240-9736530742F3}"/>
              </a:ext>
            </a:extLst>
          </xdr:cNvPr>
          <xdr:cNvCxnSpPr/>
        </xdr:nvCxnSpPr>
        <xdr:spPr>
          <a:xfrm flipH="1">
            <a:off x="327660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8" name="Straight Connector 2227">
            <a:extLst>
              <a:ext uri="{FF2B5EF4-FFF2-40B4-BE49-F238E27FC236}">
                <a16:creationId xmlns:a16="http://schemas.microsoft.com/office/drawing/2014/main" id="{28B07A0C-059C-FE79-BB27-79D09D451AB0}"/>
              </a:ext>
            </a:extLst>
          </xdr:cNvPr>
          <xdr:cNvCxnSpPr/>
        </xdr:nvCxnSpPr>
        <xdr:spPr>
          <a:xfrm>
            <a:off x="50911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9" name="Straight Connector 2228">
            <a:extLst>
              <a:ext uri="{FF2B5EF4-FFF2-40B4-BE49-F238E27FC236}">
                <a16:creationId xmlns:a16="http://schemas.microsoft.com/office/drawing/2014/main" id="{83810BE0-6131-2805-7E52-524354E1E5E9}"/>
              </a:ext>
            </a:extLst>
          </xdr:cNvPr>
          <xdr:cNvCxnSpPr/>
        </xdr:nvCxnSpPr>
        <xdr:spPr>
          <a:xfrm flipH="1">
            <a:off x="50482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5</xdr:colOff>
      <xdr:row>152</xdr:row>
      <xdr:rowOff>133350</xdr:rowOff>
    </xdr:from>
    <xdr:to>
      <xdr:col>52</xdr:col>
      <xdr:colOff>157153</xdr:colOff>
      <xdr:row>158</xdr:row>
      <xdr:rowOff>9525</xdr:rowOff>
    </xdr:to>
    <xdr:grpSp>
      <xdr:nvGrpSpPr>
        <xdr:cNvPr id="2230" name="Group 2229">
          <a:extLst>
            <a:ext uri="{FF2B5EF4-FFF2-40B4-BE49-F238E27FC236}">
              <a16:creationId xmlns:a16="http://schemas.microsoft.com/office/drawing/2014/main" id="{C34C870B-1D49-4A09-A1DF-2964191C0EEA}"/>
            </a:ext>
          </a:extLst>
        </xdr:cNvPr>
        <xdr:cNvGrpSpPr/>
      </xdr:nvGrpSpPr>
      <xdr:grpSpPr>
        <a:xfrm>
          <a:off x="7610480" y="23098125"/>
          <a:ext cx="966773" cy="733425"/>
          <a:chOff x="7610480" y="8896350"/>
          <a:chExt cx="966773" cy="733425"/>
        </a:xfrm>
      </xdr:grpSpPr>
      <xdr:sp macro="" textlink="">
        <xdr:nvSpPr>
          <xdr:cNvPr id="2231" name="Isosceles Triangle 2230">
            <a:extLst>
              <a:ext uri="{FF2B5EF4-FFF2-40B4-BE49-F238E27FC236}">
                <a16:creationId xmlns:a16="http://schemas.microsoft.com/office/drawing/2014/main" id="{7C5D0AA5-3A74-DD4A-26E3-BE4B772AB068}"/>
              </a:ext>
            </a:extLst>
          </xdr:cNvPr>
          <xdr:cNvSpPr/>
        </xdr:nvSpPr>
        <xdr:spPr>
          <a:xfrm>
            <a:off x="7610480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32" name="Isosceles Triangle 2231">
            <a:extLst>
              <a:ext uri="{FF2B5EF4-FFF2-40B4-BE49-F238E27FC236}">
                <a16:creationId xmlns:a16="http://schemas.microsoft.com/office/drawing/2014/main" id="{62248559-C3E9-08C5-EAF8-16BFB92E0118}"/>
              </a:ext>
            </a:extLst>
          </xdr:cNvPr>
          <xdr:cNvSpPr/>
        </xdr:nvSpPr>
        <xdr:spPr>
          <a:xfrm>
            <a:off x="8415328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33" name="Straight Connector 2232">
            <a:extLst>
              <a:ext uri="{FF2B5EF4-FFF2-40B4-BE49-F238E27FC236}">
                <a16:creationId xmlns:a16="http://schemas.microsoft.com/office/drawing/2014/main" id="{BD146A59-094B-FE3F-1008-8B934434D86F}"/>
              </a:ext>
            </a:extLst>
          </xdr:cNvPr>
          <xdr:cNvCxnSpPr/>
        </xdr:nvCxnSpPr>
        <xdr:spPr>
          <a:xfrm>
            <a:off x="7681913" y="9191624"/>
            <a:ext cx="81438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4" name="Straight Arrow Connector 2233">
            <a:extLst>
              <a:ext uri="{FF2B5EF4-FFF2-40B4-BE49-F238E27FC236}">
                <a16:creationId xmlns:a16="http://schemas.microsoft.com/office/drawing/2014/main" id="{222B606C-D67D-C86E-4246-DB297DAC1F24}"/>
              </a:ext>
            </a:extLst>
          </xdr:cNvPr>
          <xdr:cNvCxnSpPr/>
        </xdr:nvCxnSpPr>
        <xdr:spPr>
          <a:xfrm>
            <a:off x="7681911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5" name="Straight Arrow Connector 2234">
            <a:extLst>
              <a:ext uri="{FF2B5EF4-FFF2-40B4-BE49-F238E27FC236}">
                <a16:creationId xmlns:a16="http://schemas.microsoft.com/office/drawing/2014/main" id="{64F5CDA0-08EB-5A84-96C4-36674FBC3677}"/>
              </a:ext>
            </a:extLst>
          </xdr:cNvPr>
          <xdr:cNvCxnSpPr/>
        </xdr:nvCxnSpPr>
        <xdr:spPr>
          <a:xfrm>
            <a:off x="7843835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6" name="Straight Arrow Connector 2235">
            <a:extLst>
              <a:ext uri="{FF2B5EF4-FFF2-40B4-BE49-F238E27FC236}">
                <a16:creationId xmlns:a16="http://schemas.microsoft.com/office/drawing/2014/main" id="{89B73A48-B464-2D98-77D7-4D83E516A016}"/>
              </a:ext>
            </a:extLst>
          </xdr:cNvPr>
          <xdr:cNvCxnSpPr/>
        </xdr:nvCxnSpPr>
        <xdr:spPr>
          <a:xfrm>
            <a:off x="8005760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7" name="Straight Arrow Connector 2236">
            <a:extLst>
              <a:ext uri="{FF2B5EF4-FFF2-40B4-BE49-F238E27FC236}">
                <a16:creationId xmlns:a16="http://schemas.microsoft.com/office/drawing/2014/main" id="{24F3F0E8-3B96-15EE-EDB3-1F91BC1AC858}"/>
              </a:ext>
            </a:extLst>
          </xdr:cNvPr>
          <xdr:cNvCxnSpPr/>
        </xdr:nvCxnSpPr>
        <xdr:spPr>
          <a:xfrm>
            <a:off x="8167685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8" name="Straight Arrow Connector 2237">
            <a:extLst>
              <a:ext uri="{FF2B5EF4-FFF2-40B4-BE49-F238E27FC236}">
                <a16:creationId xmlns:a16="http://schemas.microsoft.com/office/drawing/2014/main" id="{BDA12C4C-0416-845C-95E3-D4AD70EDAEDF}"/>
              </a:ext>
            </a:extLst>
          </xdr:cNvPr>
          <xdr:cNvCxnSpPr/>
        </xdr:nvCxnSpPr>
        <xdr:spPr>
          <a:xfrm>
            <a:off x="8329610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9" name="Straight Arrow Connector 2238">
            <a:extLst>
              <a:ext uri="{FF2B5EF4-FFF2-40B4-BE49-F238E27FC236}">
                <a16:creationId xmlns:a16="http://schemas.microsoft.com/office/drawing/2014/main" id="{269D2348-01B5-65AC-B2EA-B33441CA85B3}"/>
              </a:ext>
            </a:extLst>
          </xdr:cNvPr>
          <xdr:cNvCxnSpPr/>
        </xdr:nvCxnSpPr>
        <xdr:spPr>
          <a:xfrm>
            <a:off x="8491534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0" name="Straight Connector 2239">
            <a:extLst>
              <a:ext uri="{FF2B5EF4-FFF2-40B4-BE49-F238E27FC236}">
                <a16:creationId xmlns:a16="http://schemas.microsoft.com/office/drawing/2014/main" id="{AA4085EA-A3B6-27A6-1417-4E9D2CB9D727}"/>
              </a:ext>
            </a:extLst>
          </xdr:cNvPr>
          <xdr:cNvCxnSpPr/>
        </xdr:nvCxnSpPr>
        <xdr:spPr>
          <a:xfrm>
            <a:off x="7677150" y="8963025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1" name="Straight Arrow Connector 2240">
            <a:extLst>
              <a:ext uri="{FF2B5EF4-FFF2-40B4-BE49-F238E27FC236}">
                <a16:creationId xmlns:a16="http://schemas.microsoft.com/office/drawing/2014/main" id="{42152667-F413-BBC1-566F-A1EE9DFC5656}"/>
              </a:ext>
            </a:extLst>
          </xdr:cNvPr>
          <xdr:cNvCxnSpPr/>
        </xdr:nvCxnSpPr>
        <xdr:spPr>
          <a:xfrm flipV="1">
            <a:off x="7686680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2" name="Straight Arrow Connector 2241">
            <a:extLst>
              <a:ext uri="{FF2B5EF4-FFF2-40B4-BE49-F238E27FC236}">
                <a16:creationId xmlns:a16="http://schemas.microsoft.com/office/drawing/2014/main" id="{48B45D31-10F6-CC70-ADDA-70124C10ED22}"/>
              </a:ext>
            </a:extLst>
          </xdr:cNvPr>
          <xdr:cNvCxnSpPr/>
        </xdr:nvCxnSpPr>
        <xdr:spPr>
          <a:xfrm flipV="1">
            <a:off x="8496293" y="933926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3" name="Straight Connector 2242">
            <a:extLst>
              <a:ext uri="{FF2B5EF4-FFF2-40B4-BE49-F238E27FC236}">
                <a16:creationId xmlns:a16="http://schemas.microsoft.com/office/drawing/2014/main" id="{79FD5648-DF02-B54E-6DDC-0D29E49D434E}"/>
              </a:ext>
            </a:extLst>
          </xdr:cNvPr>
          <xdr:cNvCxnSpPr/>
        </xdr:nvCxnSpPr>
        <xdr:spPr>
          <a:xfrm>
            <a:off x="7624763" y="9477375"/>
            <a:ext cx="9429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4" name="Straight Connector 2243">
            <a:extLst>
              <a:ext uri="{FF2B5EF4-FFF2-40B4-BE49-F238E27FC236}">
                <a16:creationId xmlns:a16="http://schemas.microsoft.com/office/drawing/2014/main" id="{D490DF61-592C-9D2B-3FE1-228CED3351E8}"/>
              </a:ext>
            </a:extLst>
          </xdr:cNvPr>
          <xdr:cNvCxnSpPr/>
        </xdr:nvCxnSpPr>
        <xdr:spPr>
          <a:xfrm flipH="1">
            <a:off x="7624767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5" name="Straight Connector 2244">
            <a:extLst>
              <a:ext uri="{FF2B5EF4-FFF2-40B4-BE49-F238E27FC236}">
                <a16:creationId xmlns:a16="http://schemas.microsoft.com/office/drawing/2014/main" id="{D1D412D6-4A7C-4AA2-72C9-31D3A5BA10A7}"/>
              </a:ext>
            </a:extLst>
          </xdr:cNvPr>
          <xdr:cNvCxnSpPr/>
        </xdr:nvCxnSpPr>
        <xdr:spPr>
          <a:xfrm flipH="1">
            <a:off x="8439142" y="9434512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6" name="Straight Connector 2245">
            <a:extLst>
              <a:ext uri="{FF2B5EF4-FFF2-40B4-BE49-F238E27FC236}">
                <a16:creationId xmlns:a16="http://schemas.microsoft.com/office/drawing/2014/main" id="{2DFA8E10-0766-6497-6336-2EF2E01E629A}"/>
              </a:ext>
            </a:extLst>
          </xdr:cNvPr>
          <xdr:cNvCxnSpPr/>
        </xdr:nvCxnSpPr>
        <xdr:spPr>
          <a:xfrm flipH="1" flipV="1">
            <a:off x="8039100" y="88963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52</xdr:col>
      <xdr:colOff>14288</xdr:colOff>
      <xdr:row>161</xdr:row>
      <xdr:rowOff>0</xdr:rowOff>
    </xdr:from>
    <xdr:to>
      <xdr:col>63</xdr:col>
      <xdr:colOff>138113</xdr:colOff>
      <xdr:row>167</xdr:row>
      <xdr:rowOff>14289</xdr:rowOff>
    </xdr:to>
    <xdr:grpSp>
      <xdr:nvGrpSpPr>
        <xdr:cNvPr id="2247" name="Group 2246">
          <a:extLst>
            <a:ext uri="{FF2B5EF4-FFF2-40B4-BE49-F238E27FC236}">
              <a16:creationId xmlns:a16="http://schemas.microsoft.com/office/drawing/2014/main" id="{3ADC6BAA-E61E-437C-9923-776F4F73FA32}"/>
            </a:ext>
          </a:extLst>
        </xdr:cNvPr>
        <xdr:cNvGrpSpPr/>
      </xdr:nvGrpSpPr>
      <xdr:grpSpPr>
        <a:xfrm>
          <a:off x="8434388" y="24250650"/>
          <a:ext cx="1905000" cy="871539"/>
          <a:chOff x="3252788" y="10048875"/>
          <a:chExt cx="1905000" cy="871539"/>
        </a:xfrm>
      </xdr:grpSpPr>
      <xdr:cxnSp macro="">
        <xdr:nvCxnSpPr>
          <xdr:cNvPr id="2248" name="Straight Connector 2247">
            <a:extLst>
              <a:ext uri="{FF2B5EF4-FFF2-40B4-BE49-F238E27FC236}">
                <a16:creationId xmlns:a16="http://schemas.microsoft.com/office/drawing/2014/main" id="{76729910-9211-32C2-D10F-2146E391CB97}"/>
              </a:ext>
            </a:extLst>
          </xdr:cNvPr>
          <xdr:cNvCxnSpPr/>
        </xdr:nvCxnSpPr>
        <xdr:spPr>
          <a:xfrm>
            <a:off x="3319463" y="1047750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49" name="Isosceles Triangle 2248">
            <a:extLst>
              <a:ext uri="{FF2B5EF4-FFF2-40B4-BE49-F238E27FC236}">
                <a16:creationId xmlns:a16="http://schemas.microsoft.com/office/drawing/2014/main" id="{5291A405-0D29-7C92-1070-A6FAF3DA323E}"/>
              </a:ext>
            </a:extLst>
          </xdr:cNvPr>
          <xdr:cNvSpPr/>
        </xdr:nvSpPr>
        <xdr:spPr>
          <a:xfrm>
            <a:off x="348138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50" name="Straight Arrow Connector 2249">
            <a:extLst>
              <a:ext uri="{FF2B5EF4-FFF2-40B4-BE49-F238E27FC236}">
                <a16:creationId xmlns:a16="http://schemas.microsoft.com/office/drawing/2014/main" id="{34B2FE4F-FE22-CCA6-C1F8-3186BE954D38}"/>
              </a:ext>
            </a:extLst>
          </xdr:cNvPr>
          <xdr:cNvCxnSpPr/>
        </xdr:nvCxnSpPr>
        <xdr:spPr>
          <a:xfrm flipV="1">
            <a:off x="356235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51" name="Isosceles Triangle 2250">
            <a:extLst>
              <a:ext uri="{FF2B5EF4-FFF2-40B4-BE49-F238E27FC236}">
                <a16:creationId xmlns:a16="http://schemas.microsoft.com/office/drawing/2014/main" id="{57F8EFDE-8865-4946-64E3-4C77A74CBA86}"/>
              </a:ext>
            </a:extLst>
          </xdr:cNvPr>
          <xdr:cNvSpPr/>
        </xdr:nvSpPr>
        <xdr:spPr>
          <a:xfrm>
            <a:off x="47767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52" name="Straight Arrow Connector 2251">
            <a:extLst>
              <a:ext uri="{FF2B5EF4-FFF2-40B4-BE49-F238E27FC236}">
                <a16:creationId xmlns:a16="http://schemas.microsoft.com/office/drawing/2014/main" id="{CE5C1A7B-B1A8-8E2D-D858-2DFC34830540}"/>
              </a:ext>
            </a:extLst>
          </xdr:cNvPr>
          <xdr:cNvCxnSpPr/>
        </xdr:nvCxnSpPr>
        <xdr:spPr>
          <a:xfrm flipV="1">
            <a:off x="48577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3" name="Straight Arrow Connector 2252">
            <a:extLst>
              <a:ext uri="{FF2B5EF4-FFF2-40B4-BE49-F238E27FC236}">
                <a16:creationId xmlns:a16="http://schemas.microsoft.com/office/drawing/2014/main" id="{851F4230-D0F1-6651-1301-D022CA617155}"/>
              </a:ext>
            </a:extLst>
          </xdr:cNvPr>
          <xdr:cNvCxnSpPr/>
        </xdr:nvCxnSpPr>
        <xdr:spPr>
          <a:xfrm>
            <a:off x="332422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4" name="Straight Arrow Connector 2253">
            <a:extLst>
              <a:ext uri="{FF2B5EF4-FFF2-40B4-BE49-F238E27FC236}">
                <a16:creationId xmlns:a16="http://schemas.microsoft.com/office/drawing/2014/main" id="{FAB425FF-C6A8-4245-395C-FB042FCBBC2F}"/>
              </a:ext>
            </a:extLst>
          </xdr:cNvPr>
          <xdr:cNvCxnSpPr/>
        </xdr:nvCxnSpPr>
        <xdr:spPr>
          <a:xfrm>
            <a:off x="352425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5" name="Straight Arrow Connector 2254">
            <a:extLst>
              <a:ext uri="{FF2B5EF4-FFF2-40B4-BE49-F238E27FC236}">
                <a16:creationId xmlns:a16="http://schemas.microsoft.com/office/drawing/2014/main" id="{51667C65-4A1C-134A-44B8-E479F89FCA24}"/>
              </a:ext>
            </a:extLst>
          </xdr:cNvPr>
          <xdr:cNvCxnSpPr/>
        </xdr:nvCxnSpPr>
        <xdr:spPr>
          <a:xfrm>
            <a:off x="372427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6" name="Straight Arrow Connector 2255">
            <a:extLst>
              <a:ext uri="{FF2B5EF4-FFF2-40B4-BE49-F238E27FC236}">
                <a16:creationId xmlns:a16="http://schemas.microsoft.com/office/drawing/2014/main" id="{C1C55DDE-A6CC-B075-3066-421F854DE162}"/>
              </a:ext>
            </a:extLst>
          </xdr:cNvPr>
          <xdr:cNvCxnSpPr/>
        </xdr:nvCxnSpPr>
        <xdr:spPr>
          <a:xfrm>
            <a:off x="388620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7" name="Straight Arrow Connector 2256">
            <a:extLst>
              <a:ext uri="{FF2B5EF4-FFF2-40B4-BE49-F238E27FC236}">
                <a16:creationId xmlns:a16="http://schemas.microsoft.com/office/drawing/2014/main" id="{F70C0B76-F4EB-DFC6-C711-0047555DCE9F}"/>
              </a:ext>
            </a:extLst>
          </xdr:cNvPr>
          <xdr:cNvCxnSpPr/>
        </xdr:nvCxnSpPr>
        <xdr:spPr>
          <a:xfrm>
            <a:off x="404812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8" name="Straight Arrow Connector 2257">
            <a:extLst>
              <a:ext uri="{FF2B5EF4-FFF2-40B4-BE49-F238E27FC236}">
                <a16:creationId xmlns:a16="http://schemas.microsoft.com/office/drawing/2014/main" id="{916A4B93-F18A-DAAE-9357-40A58D66D851}"/>
              </a:ext>
            </a:extLst>
          </xdr:cNvPr>
          <xdr:cNvCxnSpPr/>
        </xdr:nvCxnSpPr>
        <xdr:spPr>
          <a:xfrm>
            <a:off x="421005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9" name="Straight Arrow Connector 2258">
            <a:extLst>
              <a:ext uri="{FF2B5EF4-FFF2-40B4-BE49-F238E27FC236}">
                <a16:creationId xmlns:a16="http://schemas.microsoft.com/office/drawing/2014/main" id="{3818EE95-D297-D99F-7207-6165C3030F90}"/>
              </a:ext>
            </a:extLst>
          </xdr:cNvPr>
          <xdr:cNvCxnSpPr/>
        </xdr:nvCxnSpPr>
        <xdr:spPr>
          <a:xfrm>
            <a:off x="437197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0" name="Straight Arrow Connector 2259">
            <a:extLst>
              <a:ext uri="{FF2B5EF4-FFF2-40B4-BE49-F238E27FC236}">
                <a16:creationId xmlns:a16="http://schemas.microsoft.com/office/drawing/2014/main" id="{C286C68C-0655-4850-9521-CB4967FEEAAB}"/>
              </a:ext>
            </a:extLst>
          </xdr:cNvPr>
          <xdr:cNvCxnSpPr/>
        </xdr:nvCxnSpPr>
        <xdr:spPr>
          <a:xfrm>
            <a:off x="453390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1" name="Straight Arrow Connector 2260">
            <a:extLst>
              <a:ext uri="{FF2B5EF4-FFF2-40B4-BE49-F238E27FC236}">
                <a16:creationId xmlns:a16="http://schemas.microsoft.com/office/drawing/2014/main" id="{2F95BE25-42F8-76D6-120C-834C1064ABFA}"/>
              </a:ext>
            </a:extLst>
          </xdr:cNvPr>
          <xdr:cNvCxnSpPr/>
        </xdr:nvCxnSpPr>
        <xdr:spPr>
          <a:xfrm>
            <a:off x="472916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2" name="Straight Arrow Connector 2261">
            <a:extLst>
              <a:ext uri="{FF2B5EF4-FFF2-40B4-BE49-F238E27FC236}">
                <a16:creationId xmlns:a16="http://schemas.microsoft.com/office/drawing/2014/main" id="{6D8C8039-B39C-6DA2-2A1C-F91808C9FDA3}"/>
              </a:ext>
            </a:extLst>
          </xdr:cNvPr>
          <xdr:cNvCxnSpPr/>
        </xdr:nvCxnSpPr>
        <xdr:spPr>
          <a:xfrm>
            <a:off x="490538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3" name="Straight Connector 2262">
            <a:extLst>
              <a:ext uri="{FF2B5EF4-FFF2-40B4-BE49-F238E27FC236}">
                <a16:creationId xmlns:a16="http://schemas.microsoft.com/office/drawing/2014/main" id="{0E1157B9-9220-8B50-FD09-A048B8D74966}"/>
              </a:ext>
            </a:extLst>
          </xdr:cNvPr>
          <xdr:cNvCxnSpPr/>
        </xdr:nvCxnSpPr>
        <xdr:spPr>
          <a:xfrm>
            <a:off x="3324227" y="1023938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4" name="Straight Connector 2263">
            <a:extLst>
              <a:ext uri="{FF2B5EF4-FFF2-40B4-BE49-F238E27FC236}">
                <a16:creationId xmlns:a16="http://schemas.microsoft.com/office/drawing/2014/main" id="{1ADF3871-026C-57B5-6C65-2EE907E5F67A}"/>
              </a:ext>
            </a:extLst>
          </xdr:cNvPr>
          <xdr:cNvCxnSpPr/>
        </xdr:nvCxnSpPr>
        <xdr:spPr>
          <a:xfrm flipH="1" flipV="1">
            <a:off x="4238627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5" name="Straight Arrow Connector 2264">
            <a:extLst>
              <a:ext uri="{FF2B5EF4-FFF2-40B4-BE49-F238E27FC236}">
                <a16:creationId xmlns:a16="http://schemas.microsoft.com/office/drawing/2014/main" id="{AAE54F5A-71C7-99CB-1127-E2C18FE27DBC}"/>
              </a:ext>
            </a:extLst>
          </xdr:cNvPr>
          <xdr:cNvCxnSpPr/>
        </xdr:nvCxnSpPr>
        <xdr:spPr>
          <a:xfrm>
            <a:off x="50958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6" name="Straight Arrow Connector 2265">
            <a:extLst>
              <a:ext uri="{FF2B5EF4-FFF2-40B4-BE49-F238E27FC236}">
                <a16:creationId xmlns:a16="http://schemas.microsoft.com/office/drawing/2014/main" id="{B2702E32-5C80-773E-11D0-24B9F4486304}"/>
              </a:ext>
            </a:extLst>
          </xdr:cNvPr>
          <xdr:cNvCxnSpPr/>
        </xdr:nvCxnSpPr>
        <xdr:spPr>
          <a:xfrm>
            <a:off x="331946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7" name="Straight Arrow Connector 2266">
            <a:extLst>
              <a:ext uri="{FF2B5EF4-FFF2-40B4-BE49-F238E27FC236}">
                <a16:creationId xmlns:a16="http://schemas.microsoft.com/office/drawing/2014/main" id="{DE5296D0-864A-3061-2D47-8F03374DB2BF}"/>
              </a:ext>
            </a:extLst>
          </xdr:cNvPr>
          <xdr:cNvCxnSpPr/>
        </xdr:nvCxnSpPr>
        <xdr:spPr>
          <a:xfrm>
            <a:off x="50958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8" name="Straight Connector 2267">
            <a:extLst>
              <a:ext uri="{FF2B5EF4-FFF2-40B4-BE49-F238E27FC236}">
                <a16:creationId xmlns:a16="http://schemas.microsoft.com/office/drawing/2014/main" id="{EC786B40-E797-590D-0C89-51E2C9EEC851}"/>
              </a:ext>
            </a:extLst>
          </xdr:cNvPr>
          <xdr:cNvCxnSpPr/>
        </xdr:nvCxnSpPr>
        <xdr:spPr>
          <a:xfrm>
            <a:off x="3252788" y="10763251"/>
            <a:ext cx="1905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9" name="Straight Connector 2268">
            <a:extLst>
              <a:ext uri="{FF2B5EF4-FFF2-40B4-BE49-F238E27FC236}">
                <a16:creationId xmlns:a16="http://schemas.microsoft.com/office/drawing/2014/main" id="{5C84214B-5755-4A07-887C-EED4A2D8D128}"/>
              </a:ext>
            </a:extLst>
          </xdr:cNvPr>
          <xdr:cNvCxnSpPr/>
        </xdr:nvCxnSpPr>
        <xdr:spPr>
          <a:xfrm flipH="1">
            <a:off x="350519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0" name="Straight Connector 2269">
            <a:extLst>
              <a:ext uri="{FF2B5EF4-FFF2-40B4-BE49-F238E27FC236}">
                <a16:creationId xmlns:a16="http://schemas.microsoft.com/office/drawing/2014/main" id="{CCD75811-7A1F-4DE6-E570-78D3257DADEA}"/>
              </a:ext>
            </a:extLst>
          </xdr:cNvPr>
          <xdr:cNvCxnSpPr/>
        </xdr:nvCxnSpPr>
        <xdr:spPr>
          <a:xfrm flipH="1">
            <a:off x="48005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1" name="Straight Connector 2270">
            <a:extLst>
              <a:ext uri="{FF2B5EF4-FFF2-40B4-BE49-F238E27FC236}">
                <a16:creationId xmlns:a16="http://schemas.microsoft.com/office/drawing/2014/main" id="{68B96B81-E01F-F17E-2811-5D430ECC294C}"/>
              </a:ext>
            </a:extLst>
          </xdr:cNvPr>
          <xdr:cNvCxnSpPr/>
        </xdr:nvCxnSpPr>
        <xdr:spPr>
          <a:xfrm>
            <a:off x="331946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2" name="Straight Connector 2271">
            <a:extLst>
              <a:ext uri="{FF2B5EF4-FFF2-40B4-BE49-F238E27FC236}">
                <a16:creationId xmlns:a16="http://schemas.microsoft.com/office/drawing/2014/main" id="{E9106806-B8AB-7B9B-04B2-94386E8D11EA}"/>
              </a:ext>
            </a:extLst>
          </xdr:cNvPr>
          <xdr:cNvCxnSpPr/>
        </xdr:nvCxnSpPr>
        <xdr:spPr>
          <a:xfrm flipH="1">
            <a:off x="327660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3" name="Straight Connector 2272">
            <a:extLst>
              <a:ext uri="{FF2B5EF4-FFF2-40B4-BE49-F238E27FC236}">
                <a16:creationId xmlns:a16="http://schemas.microsoft.com/office/drawing/2014/main" id="{634F989E-26C8-B139-841E-A4B2BA7A4C41}"/>
              </a:ext>
            </a:extLst>
          </xdr:cNvPr>
          <xdr:cNvCxnSpPr/>
        </xdr:nvCxnSpPr>
        <xdr:spPr>
          <a:xfrm>
            <a:off x="50911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4" name="Straight Connector 2273">
            <a:extLst>
              <a:ext uri="{FF2B5EF4-FFF2-40B4-BE49-F238E27FC236}">
                <a16:creationId xmlns:a16="http://schemas.microsoft.com/office/drawing/2014/main" id="{4F7926C2-604B-1AF9-00DC-CE5A3751C54F}"/>
              </a:ext>
            </a:extLst>
          </xdr:cNvPr>
          <xdr:cNvCxnSpPr/>
        </xdr:nvCxnSpPr>
        <xdr:spPr>
          <a:xfrm flipH="1">
            <a:off x="50482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62</xdr:col>
      <xdr:colOff>152400</xdr:colOff>
      <xdr:row>152</xdr:row>
      <xdr:rowOff>123825</xdr:rowOff>
    </xdr:from>
    <xdr:to>
      <xdr:col>71</xdr:col>
      <xdr:colOff>85725</xdr:colOff>
      <xdr:row>158</xdr:row>
      <xdr:rowOff>9524</xdr:rowOff>
    </xdr:to>
    <xdr:grpSp>
      <xdr:nvGrpSpPr>
        <xdr:cNvPr id="2275" name="Group 2274">
          <a:extLst>
            <a:ext uri="{FF2B5EF4-FFF2-40B4-BE49-F238E27FC236}">
              <a16:creationId xmlns:a16="http://schemas.microsoft.com/office/drawing/2014/main" id="{7C2B0FE5-AC52-48D7-A735-99334CD7ECFA}"/>
            </a:ext>
          </a:extLst>
        </xdr:cNvPr>
        <xdr:cNvGrpSpPr/>
      </xdr:nvGrpSpPr>
      <xdr:grpSpPr>
        <a:xfrm>
          <a:off x="10191750" y="23088600"/>
          <a:ext cx="1390650" cy="742949"/>
          <a:chOff x="10191750" y="8886825"/>
          <a:chExt cx="1390650" cy="742949"/>
        </a:xfrm>
      </xdr:grpSpPr>
      <xdr:cxnSp macro="">
        <xdr:nvCxnSpPr>
          <xdr:cNvPr id="2276" name="Straight Connector 2275">
            <a:extLst>
              <a:ext uri="{FF2B5EF4-FFF2-40B4-BE49-F238E27FC236}">
                <a16:creationId xmlns:a16="http://schemas.microsoft.com/office/drawing/2014/main" id="{3AF641A9-3D34-C7F2-E38C-EF0E25011848}"/>
              </a:ext>
            </a:extLst>
          </xdr:cNvPr>
          <xdr:cNvCxnSpPr/>
        </xdr:nvCxnSpPr>
        <xdr:spPr>
          <a:xfrm flipH="1">
            <a:off x="10277475" y="9191625"/>
            <a:ext cx="12192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77" name="Isosceles Triangle 2276">
            <a:extLst>
              <a:ext uri="{FF2B5EF4-FFF2-40B4-BE49-F238E27FC236}">
                <a16:creationId xmlns:a16="http://schemas.microsoft.com/office/drawing/2014/main" id="{E20A8D07-16B5-54E1-77B8-CC1C45ABA417}"/>
              </a:ext>
            </a:extLst>
          </xdr:cNvPr>
          <xdr:cNvSpPr/>
        </xdr:nvSpPr>
        <xdr:spPr>
          <a:xfrm>
            <a:off x="10201292" y="92106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78" name="Isosceles Triangle 2277">
            <a:extLst>
              <a:ext uri="{FF2B5EF4-FFF2-40B4-BE49-F238E27FC236}">
                <a16:creationId xmlns:a16="http://schemas.microsoft.com/office/drawing/2014/main" id="{32D8AB91-00A8-F84E-6483-1E930511A33A}"/>
              </a:ext>
            </a:extLst>
          </xdr:cNvPr>
          <xdr:cNvSpPr/>
        </xdr:nvSpPr>
        <xdr:spPr>
          <a:xfrm>
            <a:off x="11420475" y="92059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79" name="Straight Arrow Connector 2278">
            <a:extLst>
              <a:ext uri="{FF2B5EF4-FFF2-40B4-BE49-F238E27FC236}">
                <a16:creationId xmlns:a16="http://schemas.microsoft.com/office/drawing/2014/main" id="{8E6475E0-7A9E-BE50-C1D9-C32E7797D9CD}"/>
              </a:ext>
            </a:extLst>
          </xdr:cNvPr>
          <xdr:cNvCxnSpPr/>
        </xdr:nvCxnSpPr>
        <xdr:spPr>
          <a:xfrm>
            <a:off x="10282234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0" name="Straight Arrow Connector 2279">
            <a:extLst>
              <a:ext uri="{FF2B5EF4-FFF2-40B4-BE49-F238E27FC236}">
                <a16:creationId xmlns:a16="http://schemas.microsoft.com/office/drawing/2014/main" id="{E34A2278-0197-CCF9-AA16-097430138F59}"/>
              </a:ext>
            </a:extLst>
          </xdr:cNvPr>
          <xdr:cNvCxnSpPr/>
        </xdr:nvCxnSpPr>
        <xdr:spPr>
          <a:xfrm>
            <a:off x="10525126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1" name="Straight Arrow Connector 2280">
            <a:extLst>
              <a:ext uri="{FF2B5EF4-FFF2-40B4-BE49-F238E27FC236}">
                <a16:creationId xmlns:a16="http://schemas.microsoft.com/office/drawing/2014/main" id="{8A08D0A8-6258-8AE7-D6EB-AF2407A953D9}"/>
              </a:ext>
            </a:extLst>
          </xdr:cNvPr>
          <xdr:cNvCxnSpPr/>
        </xdr:nvCxnSpPr>
        <xdr:spPr>
          <a:xfrm>
            <a:off x="10687051" y="89582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2" name="Straight Arrow Connector 2281">
            <a:extLst>
              <a:ext uri="{FF2B5EF4-FFF2-40B4-BE49-F238E27FC236}">
                <a16:creationId xmlns:a16="http://schemas.microsoft.com/office/drawing/2014/main" id="{FDDE372C-CB95-D423-2376-FD5057BE23FB}"/>
              </a:ext>
            </a:extLst>
          </xdr:cNvPr>
          <xdr:cNvCxnSpPr/>
        </xdr:nvCxnSpPr>
        <xdr:spPr>
          <a:xfrm>
            <a:off x="10848976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3" name="Straight Arrow Connector 2282">
            <a:extLst>
              <a:ext uri="{FF2B5EF4-FFF2-40B4-BE49-F238E27FC236}">
                <a16:creationId xmlns:a16="http://schemas.microsoft.com/office/drawing/2014/main" id="{24879FF0-41F6-0894-E2DA-CE1F61D9B061}"/>
              </a:ext>
            </a:extLst>
          </xdr:cNvPr>
          <xdr:cNvCxnSpPr/>
        </xdr:nvCxnSpPr>
        <xdr:spPr>
          <a:xfrm>
            <a:off x="11010900" y="8958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4" name="Straight Arrow Connector 2283">
            <a:extLst>
              <a:ext uri="{FF2B5EF4-FFF2-40B4-BE49-F238E27FC236}">
                <a16:creationId xmlns:a16="http://schemas.microsoft.com/office/drawing/2014/main" id="{475E97BA-3A91-46DF-D3AA-E1E18E6C8647}"/>
              </a:ext>
            </a:extLst>
          </xdr:cNvPr>
          <xdr:cNvCxnSpPr/>
        </xdr:nvCxnSpPr>
        <xdr:spPr>
          <a:xfrm>
            <a:off x="11172825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5" name="Straight Arrow Connector 2284">
            <a:extLst>
              <a:ext uri="{FF2B5EF4-FFF2-40B4-BE49-F238E27FC236}">
                <a16:creationId xmlns:a16="http://schemas.microsoft.com/office/drawing/2014/main" id="{84BE2966-1343-8F30-6B3B-F655D22A8833}"/>
              </a:ext>
            </a:extLst>
          </xdr:cNvPr>
          <xdr:cNvCxnSpPr/>
        </xdr:nvCxnSpPr>
        <xdr:spPr>
          <a:xfrm>
            <a:off x="11334752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6" name="Straight Arrow Connector 2285">
            <a:extLst>
              <a:ext uri="{FF2B5EF4-FFF2-40B4-BE49-F238E27FC236}">
                <a16:creationId xmlns:a16="http://schemas.microsoft.com/office/drawing/2014/main" id="{9C5474EC-AEEF-7060-2229-3EFA303CC382}"/>
              </a:ext>
            </a:extLst>
          </xdr:cNvPr>
          <xdr:cNvCxnSpPr/>
        </xdr:nvCxnSpPr>
        <xdr:spPr>
          <a:xfrm>
            <a:off x="11496677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7" name="Straight Connector 2286">
            <a:extLst>
              <a:ext uri="{FF2B5EF4-FFF2-40B4-BE49-F238E27FC236}">
                <a16:creationId xmlns:a16="http://schemas.microsoft.com/office/drawing/2014/main" id="{917C37D7-FD79-24DA-F31F-F92800A5BC19}"/>
              </a:ext>
            </a:extLst>
          </xdr:cNvPr>
          <xdr:cNvCxnSpPr/>
        </xdr:nvCxnSpPr>
        <xdr:spPr>
          <a:xfrm>
            <a:off x="10282238" y="8963024"/>
            <a:ext cx="12096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8" name="Straight Connector 2287">
            <a:extLst>
              <a:ext uri="{FF2B5EF4-FFF2-40B4-BE49-F238E27FC236}">
                <a16:creationId xmlns:a16="http://schemas.microsoft.com/office/drawing/2014/main" id="{9C6A7DC6-56A4-A05B-F621-ED408D91A284}"/>
              </a:ext>
            </a:extLst>
          </xdr:cNvPr>
          <xdr:cNvCxnSpPr/>
        </xdr:nvCxnSpPr>
        <xdr:spPr>
          <a:xfrm flipH="1" flipV="1">
            <a:off x="10715625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9" name="Straight Arrow Connector 2288">
            <a:extLst>
              <a:ext uri="{FF2B5EF4-FFF2-40B4-BE49-F238E27FC236}">
                <a16:creationId xmlns:a16="http://schemas.microsoft.com/office/drawing/2014/main" id="{168A582B-E7F1-8DF0-AABF-E8AB8EE8CC17}"/>
              </a:ext>
            </a:extLst>
          </xdr:cNvPr>
          <xdr:cNvCxnSpPr/>
        </xdr:nvCxnSpPr>
        <xdr:spPr>
          <a:xfrm flipV="1">
            <a:off x="10282249" y="93297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0" name="Straight Arrow Connector 2289">
            <a:extLst>
              <a:ext uri="{FF2B5EF4-FFF2-40B4-BE49-F238E27FC236}">
                <a16:creationId xmlns:a16="http://schemas.microsoft.com/office/drawing/2014/main" id="{A08BBB50-3285-20FD-4C4D-BDBD1B01E2DF}"/>
              </a:ext>
            </a:extLst>
          </xdr:cNvPr>
          <xdr:cNvCxnSpPr/>
        </xdr:nvCxnSpPr>
        <xdr:spPr>
          <a:xfrm flipV="1">
            <a:off x="11496674" y="933926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1" name="Straight Connector 2290">
            <a:extLst>
              <a:ext uri="{FF2B5EF4-FFF2-40B4-BE49-F238E27FC236}">
                <a16:creationId xmlns:a16="http://schemas.microsoft.com/office/drawing/2014/main" id="{9F3BC918-58D8-3E39-3BC1-B5D426B3D63E}"/>
              </a:ext>
            </a:extLst>
          </xdr:cNvPr>
          <xdr:cNvCxnSpPr/>
        </xdr:nvCxnSpPr>
        <xdr:spPr>
          <a:xfrm>
            <a:off x="10191750" y="9477374"/>
            <a:ext cx="13763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2" name="Straight Connector 2291">
            <a:extLst>
              <a:ext uri="{FF2B5EF4-FFF2-40B4-BE49-F238E27FC236}">
                <a16:creationId xmlns:a16="http://schemas.microsoft.com/office/drawing/2014/main" id="{359AD488-A011-6005-B570-6C312C212A9F}"/>
              </a:ext>
            </a:extLst>
          </xdr:cNvPr>
          <xdr:cNvCxnSpPr/>
        </xdr:nvCxnSpPr>
        <xdr:spPr>
          <a:xfrm flipH="1">
            <a:off x="10220336" y="9439274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3" name="Straight Connector 2292">
            <a:extLst>
              <a:ext uri="{FF2B5EF4-FFF2-40B4-BE49-F238E27FC236}">
                <a16:creationId xmlns:a16="http://schemas.microsoft.com/office/drawing/2014/main" id="{F94E7E4E-7995-DD9E-0B6E-5D1D2EE9FAA4}"/>
              </a:ext>
            </a:extLst>
          </xdr:cNvPr>
          <xdr:cNvCxnSpPr/>
        </xdr:nvCxnSpPr>
        <xdr:spPr>
          <a:xfrm flipH="1">
            <a:off x="11439523" y="943451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151</xdr:row>
      <xdr:rowOff>114300</xdr:rowOff>
    </xdr:from>
    <xdr:to>
      <xdr:col>71</xdr:col>
      <xdr:colOff>0</xdr:colOff>
      <xdr:row>153</xdr:row>
      <xdr:rowOff>0</xdr:rowOff>
    </xdr:to>
    <xdr:cxnSp macro="">
      <xdr:nvCxnSpPr>
        <xdr:cNvPr id="2294" name="Straight Connector 2293">
          <a:extLst>
            <a:ext uri="{FF2B5EF4-FFF2-40B4-BE49-F238E27FC236}">
              <a16:creationId xmlns:a16="http://schemas.microsoft.com/office/drawing/2014/main" id="{EF73E927-0145-499E-893B-FB3DCE4EE952}"/>
            </a:ext>
          </a:extLst>
        </xdr:cNvPr>
        <xdr:cNvCxnSpPr/>
      </xdr:nvCxnSpPr>
      <xdr:spPr>
        <a:xfrm>
          <a:off x="11496675" y="22936200"/>
          <a:ext cx="0" cy="1714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180</xdr:row>
      <xdr:rowOff>76200</xdr:rowOff>
    </xdr:from>
    <xdr:to>
      <xdr:col>13</xdr:col>
      <xdr:colOff>0</xdr:colOff>
      <xdr:row>184</xdr:row>
      <xdr:rowOff>76200</xdr:rowOff>
    </xdr:to>
    <xdr:cxnSp macro="">
      <xdr:nvCxnSpPr>
        <xdr:cNvPr id="2325" name="Straight Connector 2324">
          <a:extLst>
            <a:ext uri="{FF2B5EF4-FFF2-40B4-BE49-F238E27FC236}">
              <a16:creationId xmlns:a16="http://schemas.microsoft.com/office/drawing/2014/main" id="{BB71B41D-2A4E-47F9-BA1F-AD7608051043}"/>
            </a:ext>
          </a:extLst>
        </xdr:cNvPr>
        <xdr:cNvCxnSpPr/>
      </xdr:nvCxnSpPr>
      <xdr:spPr>
        <a:xfrm>
          <a:off x="2105025" y="27041475"/>
          <a:ext cx="0" cy="571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0</xdr:colOff>
      <xdr:row>180</xdr:row>
      <xdr:rowOff>95250</xdr:rowOff>
    </xdr:from>
    <xdr:to>
      <xdr:col>71</xdr:col>
      <xdr:colOff>0</xdr:colOff>
      <xdr:row>184</xdr:row>
      <xdr:rowOff>95250</xdr:rowOff>
    </xdr:to>
    <xdr:cxnSp macro="">
      <xdr:nvCxnSpPr>
        <xdr:cNvPr id="2326" name="Straight Connector 2325">
          <a:extLst>
            <a:ext uri="{FF2B5EF4-FFF2-40B4-BE49-F238E27FC236}">
              <a16:creationId xmlns:a16="http://schemas.microsoft.com/office/drawing/2014/main" id="{CE2E5121-F1CC-491F-A9B3-65D123B604C6}"/>
            </a:ext>
          </a:extLst>
        </xdr:cNvPr>
        <xdr:cNvCxnSpPr/>
      </xdr:nvCxnSpPr>
      <xdr:spPr>
        <a:xfrm>
          <a:off x="11496675" y="27060525"/>
          <a:ext cx="0" cy="571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166</xdr:row>
      <xdr:rowOff>133350</xdr:rowOff>
    </xdr:from>
    <xdr:to>
      <xdr:col>20</xdr:col>
      <xdr:colOff>85725</xdr:colOff>
      <xdr:row>173</xdr:row>
      <xdr:rowOff>95250</xdr:rowOff>
    </xdr:to>
    <xdr:cxnSp macro="">
      <xdr:nvCxnSpPr>
        <xdr:cNvPr id="2327" name="Straight Connector 2326">
          <a:extLst>
            <a:ext uri="{FF2B5EF4-FFF2-40B4-BE49-F238E27FC236}">
              <a16:creationId xmlns:a16="http://schemas.microsoft.com/office/drawing/2014/main" id="{318892A1-C5EA-4483-829A-AA9AF17FC6AB}"/>
            </a:ext>
          </a:extLst>
        </xdr:cNvPr>
        <xdr:cNvCxnSpPr/>
      </xdr:nvCxnSpPr>
      <xdr:spPr>
        <a:xfrm>
          <a:off x="3324225" y="25098375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166</xdr:row>
      <xdr:rowOff>104775</xdr:rowOff>
    </xdr:from>
    <xdr:to>
      <xdr:col>31</xdr:col>
      <xdr:colOff>76200</xdr:colOff>
      <xdr:row>172</xdr:row>
      <xdr:rowOff>0</xdr:rowOff>
    </xdr:to>
    <xdr:cxnSp macro="">
      <xdr:nvCxnSpPr>
        <xdr:cNvPr id="2328" name="Straight Connector 2327">
          <a:extLst>
            <a:ext uri="{FF2B5EF4-FFF2-40B4-BE49-F238E27FC236}">
              <a16:creationId xmlns:a16="http://schemas.microsoft.com/office/drawing/2014/main" id="{92CB3BFA-C588-4AF4-8AB7-6BC6D3929AB8}"/>
            </a:ext>
          </a:extLst>
        </xdr:cNvPr>
        <xdr:cNvCxnSpPr/>
      </xdr:nvCxnSpPr>
      <xdr:spPr>
        <a:xfrm>
          <a:off x="5095875" y="25069800"/>
          <a:ext cx="0" cy="7524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85725</xdr:colOff>
      <xdr:row>166</xdr:row>
      <xdr:rowOff>114300</xdr:rowOff>
    </xdr:from>
    <xdr:to>
      <xdr:col>36</xdr:col>
      <xdr:colOff>85725</xdr:colOff>
      <xdr:row>173</xdr:row>
      <xdr:rowOff>85725</xdr:rowOff>
    </xdr:to>
    <xdr:cxnSp macro="">
      <xdr:nvCxnSpPr>
        <xdr:cNvPr id="2329" name="Straight Connector 2328">
          <a:extLst>
            <a:ext uri="{FF2B5EF4-FFF2-40B4-BE49-F238E27FC236}">
              <a16:creationId xmlns:a16="http://schemas.microsoft.com/office/drawing/2014/main" id="{9DCA35F7-C51E-4443-8AEA-EFB505C50F31}"/>
            </a:ext>
          </a:extLst>
        </xdr:cNvPr>
        <xdr:cNvCxnSpPr/>
      </xdr:nvCxnSpPr>
      <xdr:spPr>
        <a:xfrm>
          <a:off x="5915025" y="25079325"/>
          <a:ext cx="0" cy="9715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167</xdr:row>
      <xdr:rowOff>47625</xdr:rowOff>
    </xdr:from>
    <xdr:to>
      <xdr:col>47</xdr:col>
      <xdr:colOff>76200</xdr:colOff>
      <xdr:row>171</xdr:row>
      <xdr:rowOff>76200</xdr:rowOff>
    </xdr:to>
    <xdr:cxnSp macro="">
      <xdr:nvCxnSpPr>
        <xdr:cNvPr id="2330" name="Straight Connector 2329">
          <a:extLst>
            <a:ext uri="{FF2B5EF4-FFF2-40B4-BE49-F238E27FC236}">
              <a16:creationId xmlns:a16="http://schemas.microsoft.com/office/drawing/2014/main" id="{8FEDD5FD-714D-4AB7-A687-55DECA1E7CA5}"/>
            </a:ext>
          </a:extLst>
        </xdr:cNvPr>
        <xdr:cNvCxnSpPr/>
      </xdr:nvCxnSpPr>
      <xdr:spPr>
        <a:xfrm>
          <a:off x="7686675" y="25155525"/>
          <a:ext cx="0" cy="6000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85725</xdr:colOff>
      <xdr:row>167</xdr:row>
      <xdr:rowOff>9525</xdr:rowOff>
    </xdr:from>
    <xdr:to>
      <xdr:col>52</xdr:col>
      <xdr:colOff>85725</xdr:colOff>
      <xdr:row>173</xdr:row>
      <xdr:rowOff>57150</xdr:rowOff>
    </xdr:to>
    <xdr:cxnSp macro="">
      <xdr:nvCxnSpPr>
        <xdr:cNvPr id="2331" name="Straight Connector 2330">
          <a:extLst>
            <a:ext uri="{FF2B5EF4-FFF2-40B4-BE49-F238E27FC236}">
              <a16:creationId xmlns:a16="http://schemas.microsoft.com/office/drawing/2014/main" id="{AB824BFB-A4C7-4C00-8BDF-9173D3CB57AE}"/>
            </a:ext>
          </a:extLst>
        </xdr:cNvPr>
        <xdr:cNvCxnSpPr/>
      </xdr:nvCxnSpPr>
      <xdr:spPr>
        <a:xfrm>
          <a:off x="8505825" y="25117425"/>
          <a:ext cx="0" cy="9048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168</xdr:row>
      <xdr:rowOff>9525</xdr:rowOff>
    </xdr:from>
    <xdr:to>
      <xdr:col>63</xdr:col>
      <xdr:colOff>85725</xdr:colOff>
      <xdr:row>171</xdr:row>
      <xdr:rowOff>104775</xdr:rowOff>
    </xdr:to>
    <xdr:cxnSp macro="">
      <xdr:nvCxnSpPr>
        <xdr:cNvPr id="2332" name="Straight Connector 2331">
          <a:extLst>
            <a:ext uri="{FF2B5EF4-FFF2-40B4-BE49-F238E27FC236}">
              <a16:creationId xmlns:a16="http://schemas.microsoft.com/office/drawing/2014/main" id="{C0E76B1B-3CF0-4D69-AD80-6BDD56567E27}"/>
            </a:ext>
          </a:extLst>
        </xdr:cNvPr>
        <xdr:cNvCxnSpPr/>
      </xdr:nvCxnSpPr>
      <xdr:spPr>
        <a:xfrm>
          <a:off x="10287000" y="25260300"/>
          <a:ext cx="0" cy="5238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170</xdr:row>
      <xdr:rowOff>139700</xdr:rowOff>
    </xdr:from>
    <xdr:to>
      <xdr:col>71</xdr:col>
      <xdr:colOff>80969</xdr:colOff>
      <xdr:row>179</xdr:row>
      <xdr:rowOff>95250</xdr:rowOff>
    </xdr:to>
    <xdr:grpSp>
      <xdr:nvGrpSpPr>
        <xdr:cNvPr id="2333" name="Group 2332">
          <a:extLst>
            <a:ext uri="{FF2B5EF4-FFF2-40B4-BE49-F238E27FC236}">
              <a16:creationId xmlns:a16="http://schemas.microsoft.com/office/drawing/2014/main" id="{079376CD-076F-4CA4-A659-167C1C4055BA}"/>
            </a:ext>
          </a:extLst>
        </xdr:cNvPr>
        <xdr:cNvGrpSpPr/>
      </xdr:nvGrpSpPr>
      <xdr:grpSpPr>
        <a:xfrm>
          <a:off x="2024063" y="25676225"/>
          <a:ext cx="9553581" cy="1241425"/>
          <a:chOff x="2024063" y="11474450"/>
          <a:chExt cx="9553581" cy="1241425"/>
        </a:xfrm>
      </xdr:grpSpPr>
      <xdr:sp macro="" textlink="">
        <xdr:nvSpPr>
          <xdr:cNvPr id="2334" name="Isosceles Triangle 2333">
            <a:extLst>
              <a:ext uri="{FF2B5EF4-FFF2-40B4-BE49-F238E27FC236}">
                <a16:creationId xmlns:a16="http://schemas.microsoft.com/office/drawing/2014/main" id="{D74354DB-09C3-0408-6297-35B874407CC2}"/>
              </a:ext>
            </a:extLst>
          </xdr:cNvPr>
          <xdr:cNvSpPr/>
        </xdr:nvSpPr>
        <xdr:spPr>
          <a:xfrm>
            <a:off x="2024063" y="119110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36" name="Straight Connector 2335">
            <a:extLst>
              <a:ext uri="{FF2B5EF4-FFF2-40B4-BE49-F238E27FC236}">
                <a16:creationId xmlns:a16="http://schemas.microsoft.com/office/drawing/2014/main" id="{E8B897EE-20F6-7568-0368-CB56AED1B5EF}"/>
              </a:ext>
            </a:extLst>
          </xdr:cNvPr>
          <xdr:cNvCxnSpPr/>
        </xdr:nvCxnSpPr>
        <xdr:spPr>
          <a:xfrm>
            <a:off x="2100262" y="119062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40" name="Oval 2339">
            <a:extLst>
              <a:ext uri="{FF2B5EF4-FFF2-40B4-BE49-F238E27FC236}">
                <a16:creationId xmlns:a16="http://schemas.microsoft.com/office/drawing/2014/main" id="{1B8511F5-7267-90CE-3827-43DB0F9FB5C2}"/>
              </a:ext>
            </a:extLst>
          </xdr:cNvPr>
          <xdr:cNvSpPr/>
        </xdr:nvSpPr>
        <xdr:spPr>
          <a:xfrm>
            <a:off x="3290867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1" name="Oval 2340">
            <a:extLst>
              <a:ext uri="{FF2B5EF4-FFF2-40B4-BE49-F238E27FC236}">
                <a16:creationId xmlns:a16="http://schemas.microsoft.com/office/drawing/2014/main" id="{0C326369-76B4-7D65-D6F3-F4B04B5944C9}"/>
              </a:ext>
            </a:extLst>
          </xdr:cNvPr>
          <xdr:cNvSpPr/>
        </xdr:nvSpPr>
        <xdr:spPr>
          <a:xfrm>
            <a:off x="5072053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2" name="Oval 2341">
            <a:extLst>
              <a:ext uri="{FF2B5EF4-FFF2-40B4-BE49-F238E27FC236}">
                <a16:creationId xmlns:a16="http://schemas.microsoft.com/office/drawing/2014/main" id="{5E6B3ACA-23C5-D5AE-E27A-4669AF205910}"/>
              </a:ext>
            </a:extLst>
          </xdr:cNvPr>
          <xdr:cNvSpPr/>
        </xdr:nvSpPr>
        <xdr:spPr>
          <a:xfrm>
            <a:off x="7658101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3" name="Oval 2342">
            <a:extLst>
              <a:ext uri="{FF2B5EF4-FFF2-40B4-BE49-F238E27FC236}">
                <a16:creationId xmlns:a16="http://schemas.microsoft.com/office/drawing/2014/main" id="{A0AA4BDF-8794-0FB0-6F49-A2A188B8F10F}"/>
              </a:ext>
            </a:extLst>
          </xdr:cNvPr>
          <xdr:cNvSpPr/>
        </xdr:nvSpPr>
        <xdr:spPr>
          <a:xfrm>
            <a:off x="10248918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4" name="Oval 2343">
            <a:extLst>
              <a:ext uri="{FF2B5EF4-FFF2-40B4-BE49-F238E27FC236}">
                <a16:creationId xmlns:a16="http://schemas.microsoft.com/office/drawing/2014/main" id="{909BBC77-8737-A7BB-ACA2-177C45A313C3}"/>
              </a:ext>
            </a:extLst>
          </xdr:cNvPr>
          <xdr:cNvSpPr/>
        </xdr:nvSpPr>
        <xdr:spPr>
          <a:xfrm>
            <a:off x="5881674" y="118729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6" name="Oval 2345">
            <a:extLst>
              <a:ext uri="{FF2B5EF4-FFF2-40B4-BE49-F238E27FC236}">
                <a16:creationId xmlns:a16="http://schemas.microsoft.com/office/drawing/2014/main" id="{8F3B88BD-2CE9-CB65-52D5-DBD1EF175E59}"/>
              </a:ext>
            </a:extLst>
          </xdr:cNvPr>
          <xdr:cNvSpPr/>
        </xdr:nvSpPr>
        <xdr:spPr>
          <a:xfrm>
            <a:off x="8467725" y="11872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9" name="Freeform: Shape 2348">
            <a:extLst>
              <a:ext uri="{FF2B5EF4-FFF2-40B4-BE49-F238E27FC236}">
                <a16:creationId xmlns:a16="http://schemas.microsoft.com/office/drawing/2014/main" id="{6C72C440-AE24-BBD4-9B0A-3448C9BFD38D}"/>
              </a:ext>
            </a:extLst>
          </xdr:cNvPr>
          <xdr:cNvSpPr/>
        </xdr:nvSpPr>
        <xdr:spPr>
          <a:xfrm>
            <a:off x="2101850" y="11474450"/>
            <a:ext cx="9394825" cy="866775"/>
          </a:xfrm>
          <a:custGeom>
            <a:avLst/>
            <a:gdLst>
              <a:gd name="connsiteX0" fmla="*/ 0 w 9582150"/>
              <a:gd name="connsiteY0" fmla="*/ 438150 h 889000"/>
              <a:gd name="connsiteX1" fmla="*/ 0 w 9582150"/>
              <a:gd name="connsiteY1" fmla="*/ 0 h 889000"/>
              <a:gd name="connsiteX2" fmla="*/ 1492250 w 9582150"/>
              <a:gd name="connsiteY2" fmla="*/ 889000 h 889000"/>
              <a:gd name="connsiteX3" fmla="*/ 1492250 w 9582150"/>
              <a:gd name="connsiteY3" fmla="*/ 12700 h 889000"/>
              <a:gd name="connsiteX4" fmla="*/ 2819400 w 9582150"/>
              <a:gd name="connsiteY4" fmla="*/ 882650 h 889000"/>
              <a:gd name="connsiteX5" fmla="*/ 2819400 w 9582150"/>
              <a:gd name="connsiteY5" fmla="*/ 12700 h 889000"/>
              <a:gd name="connsiteX6" fmla="*/ 4133850 w 9582150"/>
              <a:gd name="connsiteY6" fmla="*/ 889000 h 889000"/>
              <a:gd name="connsiteX7" fmla="*/ 4133850 w 9582150"/>
              <a:gd name="connsiteY7" fmla="*/ 12700 h 889000"/>
              <a:gd name="connsiteX8" fmla="*/ 5461000 w 9582150"/>
              <a:gd name="connsiteY8" fmla="*/ 882650 h 889000"/>
              <a:gd name="connsiteX9" fmla="*/ 5461000 w 9582150"/>
              <a:gd name="connsiteY9" fmla="*/ 12700 h 889000"/>
              <a:gd name="connsiteX10" fmla="*/ 6781800 w 9582150"/>
              <a:gd name="connsiteY10" fmla="*/ 876300 h 889000"/>
              <a:gd name="connsiteX11" fmla="*/ 6781800 w 9582150"/>
              <a:gd name="connsiteY11" fmla="*/ 12700 h 889000"/>
              <a:gd name="connsiteX12" fmla="*/ 8102600 w 9582150"/>
              <a:gd name="connsiteY12" fmla="*/ 876300 h 889000"/>
              <a:gd name="connsiteX13" fmla="*/ 8102600 w 9582150"/>
              <a:gd name="connsiteY13" fmla="*/ 19050 h 889000"/>
              <a:gd name="connsiteX14" fmla="*/ 9582150 w 9582150"/>
              <a:gd name="connsiteY14" fmla="*/ 889000 h 889000"/>
              <a:gd name="connsiteX15" fmla="*/ 9582150 w 9582150"/>
              <a:gd name="connsiteY15" fmla="*/ 438150 h 889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9582150" h="889000">
                <a:moveTo>
                  <a:pt x="0" y="438150"/>
                </a:moveTo>
                <a:lnTo>
                  <a:pt x="0" y="0"/>
                </a:lnTo>
                <a:lnTo>
                  <a:pt x="1492250" y="889000"/>
                </a:lnTo>
                <a:lnTo>
                  <a:pt x="1492250" y="12700"/>
                </a:lnTo>
                <a:lnTo>
                  <a:pt x="2819400" y="882650"/>
                </a:lnTo>
                <a:lnTo>
                  <a:pt x="2819400" y="12700"/>
                </a:lnTo>
                <a:lnTo>
                  <a:pt x="4133850" y="889000"/>
                </a:lnTo>
                <a:lnTo>
                  <a:pt x="4133850" y="12700"/>
                </a:lnTo>
                <a:lnTo>
                  <a:pt x="5461000" y="882650"/>
                </a:lnTo>
                <a:lnTo>
                  <a:pt x="5461000" y="12700"/>
                </a:lnTo>
                <a:lnTo>
                  <a:pt x="6781800" y="876300"/>
                </a:lnTo>
                <a:lnTo>
                  <a:pt x="6781800" y="12700"/>
                </a:lnTo>
                <a:lnTo>
                  <a:pt x="8102600" y="876300"/>
                </a:lnTo>
                <a:lnTo>
                  <a:pt x="8102600" y="19050"/>
                </a:lnTo>
                <a:lnTo>
                  <a:pt x="9582150" y="889000"/>
                </a:lnTo>
                <a:lnTo>
                  <a:pt x="958215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50" name="Straight Connector 2349">
            <a:extLst>
              <a:ext uri="{FF2B5EF4-FFF2-40B4-BE49-F238E27FC236}">
                <a16:creationId xmlns:a16="http://schemas.microsoft.com/office/drawing/2014/main" id="{06638875-DBDE-8C21-0564-1C537CC1C02A}"/>
              </a:ext>
            </a:extLst>
          </xdr:cNvPr>
          <xdr:cNvCxnSpPr/>
        </xdr:nvCxnSpPr>
        <xdr:spPr>
          <a:xfrm>
            <a:off x="2025650" y="12620625"/>
            <a:ext cx="95472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1" name="Straight Connector 2350">
            <a:extLst>
              <a:ext uri="{FF2B5EF4-FFF2-40B4-BE49-F238E27FC236}">
                <a16:creationId xmlns:a16="http://schemas.microsoft.com/office/drawing/2014/main" id="{9859635B-30EB-DB8E-933F-4BF387518CDA}"/>
              </a:ext>
            </a:extLst>
          </xdr:cNvPr>
          <xdr:cNvCxnSpPr/>
        </xdr:nvCxnSpPr>
        <xdr:spPr>
          <a:xfrm>
            <a:off x="2105025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2" name="Straight Connector 2351">
            <a:extLst>
              <a:ext uri="{FF2B5EF4-FFF2-40B4-BE49-F238E27FC236}">
                <a16:creationId xmlns:a16="http://schemas.microsoft.com/office/drawing/2014/main" id="{D3BD805D-9962-C7D6-1B8F-118BD3E02872}"/>
              </a:ext>
            </a:extLst>
          </xdr:cNvPr>
          <xdr:cNvCxnSpPr/>
        </xdr:nvCxnSpPr>
        <xdr:spPr>
          <a:xfrm flipH="1">
            <a:off x="2057400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3" name="Straight Connector 2352">
            <a:extLst>
              <a:ext uri="{FF2B5EF4-FFF2-40B4-BE49-F238E27FC236}">
                <a16:creationId xmlns:a16="http://schemas.microsoft.com/office/drawing/2014/main" id="{77F348F8-8198-3C3A-D5E5-68DB77D648AB}"/>
              </a:ext>
            </a:extLst>
          </xdr:cNvPr>
          <xdr:cNvCxnSpPr/>
        </xdr:nvCxnSpPr>
        <xdr:spPr>
          <a:xfrm>
            <a:off x="2822575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4" name="Straight Connector 2353">
            <a:extLst>
              <a:ext uri="{FF2B5EF4-FFF2-40B4-BE49-F238E27FC236}">
                <a16:creationId xmlns:a16="http://schemas.microsoft.com/office/drawing/2014/main" id="{BD86DD91-0C09-201D-9C41-561B230BEEC2}"/>
              </a:ext>
            </a:extLst>
          </xdr:cNvPr>
          <xdr:cNvCxnSpPr/>
        </xdr:nvCxnSpPr>
        <xdr:spPr>
          <a:xfrm flipH="1">
            <a:off x="2771775" y="12573000"/>
            <a:ext cx="101600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5" name="Straight Connector 2354">
            <a:extLst>
              <a:ext uri="{FF2B5EF4-FFF2-40B4-BE49-F238E27FC236}">
                <a16:creationId xmlns:a16="http://schemas.microsoft.com/office/drawing/2014/main" id="{F5574F8B-3211-6B55-CD2A-1229834E05E0}"/>
              </a:ext>
            </a:extLst>
          </xdr:cNvPr>
          <xdr:cNvCxnSpPr/>
        </xdr:nvCxnSpPr>
        <xdr:spPr>
          <a:xfrm>
            <a:off x="3562350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6" name="Straight Connector 2355">
            <a:extLst>
              <a:ext uri="{FF2B5EF4-FFF2-40B4-BE49-F238E27FC236}">
                <a16:creationId xmlns:a16="http://schemas.microsoft.com/office/drawing/2014/main" id="{E6BE7887-8F4D-4FDE-D00B-1022D5B74751}"/>
              </a:ext>
            </a:extLst>
          </xdr:cNvPr>
          <xdr:cNvCxnSpPr/>
        </xdr:nvCxnSpPr>
        <xdr:spPr>
          <a:xfrm flipH="1">
            <a:off x="35147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7" name="Straight Connector 2356">
            <a:extLst>
              <a:ext uri="{FF2B5EF4-FFF2-40B4-BE49-F238E27FC236}">
                <a16:creationId xmlns:a16="http://schemas.microsoft.com/office/drawing/2014/main" id="{F28F15AF-FBD8-3FFD-BE83-EE82F520210B}"/>
              </a:ext>
            </a:extLst>
          </xdr:cNvPr>
          <xdr:cNvCxnSpPr/>
        </xdr:nvCxnSpPr>
        <xdr:spPr>
          <a:xfrm>
            <a:off x="4210050" y="1216977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8" name="Straight Connector 2357">
            <a:extLst>
              <a:ext uri="{FF2B5EF4-FFF2-40B4-BE49-F238E27FC236}">
                <a16:creationId xmlns:a16="http://schemas.microsoft.com/office/drawing/2014/main" id="{D463BE25-5C67-AFD5-6CB5-70A200E9F92A}"/>
              </a:ext>
            </a:extLst>
          </xdr:cNvPr>
          <xdr:cNvCxnSpPr/>
        </xdr:nvCxnSpPr>
        <xdr:spPr>
          <a:xfrm flipH="1">
            <a:off x="41624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9" name="Straight Connector 2358">
            <a:extLst>
              <a:ext uri="{FF2B5EF4-FFF2-40B4-BE49-F238E27FC236}">
                <a16:creationId xmlns:a16="http://schemas.microsoft.com/office/drawing/2014/main" id="{100588B2-012E-1DC4-B914-95C498551F36}"/>
              </a:ext>
            </a:extLst>
          </xdr:cNvPr>
          <xdr:cNvCxnSpPr/>
        </xdr:nvCxnSpPr>
        <xdr:spPr>
          <a:xfrm>
            <a:off x="4857750" y="1250315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0" name="Straight Connector 2359">
            <a:extLst>
              <a:ext uri="{FF2B5EF4-FFF2-40B4-BE49-F238E27FC236}">
                <a16:creationId xmlns:a16="http://schemas.microsoft.com/office/drawing/2014/main" id="{8E93119F-3077-C477-1501-1E19037AAD15}"/>
              </a:ext>
            </a:extLst>
          </xdr:cNvPr>
          <xdr:cNvCxnSpPr/>
        </xdr:nvCxnSpPr>
        <xdr:spPr>
          <a:xfrm flipH="1">
            <a:off x="48101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1" name="Straight Connector 2360">
            <a:extLst>
              <a:ext uri="{FF2B5EF4-FFF2-40B4-BE49-F238E27FC236}">
                <a16:creationId xmlns:a16="http://schemas.microsoft.com/office/drawing/2014/main" id="{83978792-6CA5-5AEA-EF39-9F369F3BAB03}"/>
              </a:ext>
            </a:extLst>
          </xdr:cNvPr>
          <xdr:cNvCxnSpPr/>
        </xdr:nvCxnSpPr>
        <xdr:spPr>
          <a:xfrm>
            <a:off x="5505450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2" name="Straight Connector 2361">
            <a:extLst>
              <a:ext uri="{FF2B5EF4-FFF2-40B4-BE49-F238E27FC236}">
                <a16:creationId xmlns:a16="http://schemas.microsoft.com/office/drawing/2014/main" id="{F8672658-021D-6F8D-5279-667C44483BA6}"/>
              </a:ext>
            </a:extLst>
          </xdr:cNvPr>
          <xdr:cNvCxnSpPr/>
        </xdr:nvCxnSpPr>
        <xdr:spPr>
          <a:xfrm flipH="1">
            <a:off x="54578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3" name="Straight Connector 2362">
            <a:extLst>
              <a:ext uri="{FF2B5EF4-FFF2-40B4-BE49-F238E27FC236}">
                <a16:creationId xmlns:a16="http://schemas.microsoft.com/office/drawing/2014/main" id="{BAFCCDE3-5F16-6845-160A-7C4CD743142E}"/>
              </a:ext>
            </a:extLst>
          </xdr:cNvPr>
          <xdr:cNvCxnSpPr/>
        </xdr:nvCxnSpPr>
        <xdr:spPr>
          <a:xfrm>
            <a:off x="6153150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4" name="Straight Connector 2363">
            <a:extLst>
              <a:ext uri="{FF2B5EF4-FFF2-40B4-BE49-F238E27FC236}">
                <a16:creationId xmlns:a16="http://schemas.microsoft.com/office/drawing/2014/main" id="{D9681719-AB77-05B0-E041-A620D3D0A770}"/>
              </a:ext>
            </a:extLst>
          </xdr:cNvPr>
          <xdr:cNvCxnSpPr/>
        </xdr:nvCxnSpPr>
        <xdr:spPr>
          <a:xfrm flipH="1">
            <a:off x="61055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5" name="Straight Connector 2364">
            <a:extLst>
              <a:ext uri="{FF2B5EF4-FFF2-40B4-BE49-F238E27FC236}">
                <a16:creationId xmlns:a16="http://schemas.microsoft.com/office/drawing/2014/main" id="{0F6906F9-AFC4-BB2D-ABF6-6A5C51DD0779}"/>
              </a:ext>
            </a:extLst>
          </xdr:cNvPr>
          <xdr:cNvCxnSpPr/>
        </xdr:nvCxnSpPr>
        <xdr:spPr>
          <a:xfrm>
            <a:off x="6800850" y="1216977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6" name="Straight Connector 2365">
            <a:extLst>
              <a:ext uri="{FF2B5EF4-FFF2-40B4-BE49-F238E27FC236}">
                <a16:creationId xmlns:a16="http://schemas.microsoft.com/office/drawing/2014/main" id="{B8597A30-BE96-F73C-8097-96535E9444FA}"/>
              </a:ext>
            </a:extLst>
          </xdr:cNvPr>
          <xdr:cNvCxnSpPr/>
        </xdr:nvCxnSpPr>
        <xdr:spPr>
          <a:xfrm flipH="1">
            <a:off x="67532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7" name="Straight Connector 2366">
            <a:extLst>
              <a:ext uri="{FF2B5EF4-FFF2-40B4-BE49-F238E27FC236}">
                <a16:creationId xmlns:a16="http://schemas.microsoft.com/office/drawing/2014/main" id="{E2C11255-BBAD-058B-37BA-88C22B385047}"/>
              </a:ext>
            </a:extLst>
          </xdr:cNvPr>
          <xdr:cNvCxnSpPr/>
        </xdr:nvCxnSpPr>
        <xdr:spPr>
          <a:xfrm>
            <a:off x="7448550" y="1250315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8" name="Straight Connector 2367">
            <a:extLst>
              <a:ext uri="{FF2B5EF4-FFF2-40B4-BE49-F238E27FC236}">
                <a16:creationId xmlns:a16="http://schemas.microsoft.com/office/drawing/2014/main" id="{F4796131-57C4-7386-4173-E5C98E227B91}"/>
              </a:ext>
            </a:extLst>
          </xdr:cNvPr>
          <xdr:cNvCxnSpPr/>
        </xdr:nvCxnSpPr>
        <xdr:spPr>
          <a:xfrm flipH="1">
            <a:off x="74009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9" name="Straight Connector 2368">
            <a:extLst>
              <a:ext uri="{FF2B5EF4-FFF2-40B4-BE49-F238E27FC236}">
                <a16:creationId xmlns:a16="http://schemas.microsoft.com/office/drawing/2014/main" id="{F3AEA772-E7E0-59DA-5A65-1DFC721D8F50}"/>
              </a:ext>
            </a:extLst>
          </xdr:cNvPr>
          <xdr:cNvCxnSpPr/>
        </xdr:nvCxnSpPr>
        <xdr:spPr>
          <a:xfrm>
            <a:off x="8743950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0" name="Straight Connector 2369">
            <a:extLst>
              <a:ext uri="{FF2B5EF4-FFF2-40B4-BE49-F238E27FC236}">
                <a16:creationId xmlns:a16="http://schemas.microsoft.com/office/drawing/2014/main" id="{848B48D5-E6BC-183E-9699-AD57763CB07D}"/>
              </a:ext>
            </a:extLst>
          </xdr:cNvPr>
          <xdr:cNvCxnSpPr/>
        </xdr:nvCxnSpPr>
        <xdr:spPr>
          <a:xfrm flipH="1">
            <a:off x="86963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1" name="Straight Connector 2370">
            <a:extLst>
              <a:ext uri="{FF2B5EF4-FFF2-40B4-BE49-F238E27FC236}">
                <a16:creationId xmlns:a16="http://schemas.microsoft.com/office/drawing/2014/main" id="{2E55C4ED-F615-927C-651C-A9EB524C9EC8}"/>
              </a:ext>
            </a:extLst>
          </xdr:cNvPr>
          <xdr:cNvCxnSpPr/>
        </xdr:nvCxnSpPr>
        <xdr:spPr>
          <a:xfrm>
            <a:off x="10039350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2" name="Straight Connector 2371">
            <a:extLst>
              <a:ext uri="{FF2B5EF4-FFF2-40B4-BE49-F238E27FC236}">
                <a16:creationId xmlns:a16="http://schemas.microsoft.com/office/drawing/2014/main" id="{0642F610-7A0B-8980-05D4-E661B2DC94E6}"/>
              </a:ext>
            </a:extLst>
          </xdr:cNvPr>
          <xdr:cNvCxnSpPr/>
        </xdr:nvCxnSpPr>
        <xdr:spPr>
          <a:xfrm flipH="1">
            <a:off x="99917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3" name="Straight Connector 2372">
            <a:extLst>
              <a:ext uri="{FF2B5EF4-FFF2-40B4-BE49-F238E27FC236}">
                <a16:creationId xmlns:a16="http://schemas.microsoft.com/office/drawing/2014/main" id="{CBBDEB34-0DEA-2C8D-B144-ABD093502CD6}"/>
              </a:ext>
            </a:extLst>
          </xdr:cNvPr>
          <xdr:cNvCxnSpPr/>
        </xdr:nvCxnSpPr>
        <xdr:spPr>
          <a:xfrm>
            <a:off x="11496675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4" name="Straight Connector 2373">
            <a:extLst>
              <a:ext uri="{FF2B5EF4-FFF2-40B4-BE49-F238E27FC236}">
                <a16:creationId xmlns:a16="http://schemas.microsoft.com/office/drawing/2014/main" id="{A1916EF5-944C-AE8A-9B17-693957B9C61D}"/>
              </a:ext>
            </a:extLst>
          </xdr:cNvPr>
          <xdr:cNvCxnSpPr/>
        </xdr:nvCxnSpPr>
        <xdr:spPr>
          <a:xfrm flipH="1">
            <a:off x="11449050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5" name="Straight Connector 2374">
            <a:extLst>
              <a:ext uri="{FF2B5EF4-FFF2-40B4-BE49-F238E27FC236}">
                <a16:creationId xmlns:a16="http://schemas.microsoft.com/office/drawing/2014/main" id="{6AEADFAA-EF2E-6B2B-9C8D-D9A3572B8392}"/>
              </a:ext>
            </a:extLst>
          </xdr:cNvPr>
          <xdr:cNvCxnSpPr/>
        </xdr:nvCxnSpPr>
        <xdr:spPr>
          <a:xfrm>
            <a:off x="8096250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6" name="Straight Connector 2375">
            <a:extLst>
              <a:ext uri="{FF2B5EF4-FFF2-40B4-BE49-F238E27FC236}">
                <a16:creationId xmlns:a16="http://schemas.microsoft.com/office/drawing/2014/main" id="{E84D028C-9C36-C45F-6818-0E9E7AC87FB2}"/>
              </a:ext>
            </a:extLst>
          </xdr:cNvPr>
          <xdr:cNvCxnSpPr/>
        </xdr:nvCxnSpPr>
        <xdr:spPr>
          <a:xfrm flipH="1">
            <a:off x="80486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7" name="Straight Connector 2376">
            <a:extLst>
              <a:ext uri="{FF2B5EF4-FFF2-40B4-BE49-F238E27FC236}">
                <a16:creationId xmlns:a16="http://schemas.microsoft.com/office/drawing/2014/main" id="{F53B574F-E653-82EB-5FBD-9EEBA88A1434}"/>
              </a:ext>
            </a:extLst>
          </xdr:cNvPr>
          <xdr:cNvCxnSpPr/>
        </xdr:nvCxnSpPr>
        <xdr:spPr>
          <a:xfrm>
            <a:off x="9391650" y="1216977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8" name="Straight Connector 2377">
            <a:extLst>
              <a:ext uri="{FF2B5EF4-FFF2-40B4-BE49-F238E27FC236}">
                <a16:creationId xmlns:a16="http://schemas.microsoft.com/office/drawing/2014/main" id="{8A98AAE8-6D9F-81B4-98F8-EC70BB776D96}"/>
              </a:ext>
            </a:extLst>
          </xdr:cNvPr>
          <xdr:cNvCxnSpPr/>
        </xdr:nvCxnSpPr>
        <xdr:spPr>
          <a:xfrm flipH="1">
            <a:off x="93440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9" name="Straight Connector 2378">
            <a:extLst>
              <a:ext uri="{FF2B5EF4-FFF2-40B4-BE49-F238E27FC236}">
                <a16:creationId xmlns:a16="http://schemas.microsoft.com/office/drawing/2014/main" id="{D80BEBBB-1C97-9C7F-D11B-FAF54F5235C3}"/>
              </a:ext>
            </a:extLst>
          </xdr:cNvPr>
          <xdr:cNvCxnSpPr/>
        </xdr:nvCxnSpPr>
        <xdr:spPr>
          <a:xfrm>
            <a:off x="10737850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0" name="Straight Connector 2379">
            <a:extLst>
              <a:ext uri="{FF2B5EF4-FFF2-40B4-BE49-F238E27FC236}">
                <a16:creationId xmlns:a16="http://schemas.microsoft.com/office/drawing/2014/main" id="{0FA42692-D088-7C65-12EA-0E86669C225C}"/>
              </a:ext>
            </a:extLst>
          </xdr:cNvPr>
          <xdr:cNvCxnSpPr/>
        </xdr:nvCxnSpPr>
        <xdr:spPr>
          <a:xfrm flipH="1">
            <a:off x="10687050" y="12573000"/>
            <a:ext cx="101600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1" name="Straight Connector 2380">
            <a:extLst>
              <a:ext uri="{FF2B5EF4-FFF2-40B4-BE49-F238E27FC236}">
                <a16:creationId xmlns:a16="http://schemas.microsoft.com/office/drawing/2014/main" id="{B5BC4F78-E231-0213-B5CF-DECAB76412A6}"/>
              </a:ext>
            </a:extLst>
          </xdr:cNvPr>
          <xdr:cNvCxnSpPr/>
        </xdr:nvCxnSpPr>
        <xdr:spPr>
          <a:xfrm>
            <a:off x="3328987" y="11930061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2" name="Straight Connector 2381">
            <a:extLst>
              <a:ext uri="{FF2B5EF4-FFF2-40B4-BE49-F238E27FC236}">
                <a16:creationId xmlns:a16="http://schemas.microsoft.com/office/drawing/2014/main" id="{5B9AA9DA-8950-92C5-16E0-9A50C36AA91B}"/>
              </a:ext>
            </a:extLst>
          </xdr:cNvPr>
          <xdr:cNvCxnSpPr/>
        </xdr:nvCxnSpPr>
        <xdr:spPr>
          <a:xfrm flipV="1">
            <a:off x="3143250" y="12049125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3" name="Straight Connector 2382">
            <a:extLst>
              <a:ext uri="{FF2B5EF4-FFF2-40B4-BE49-F238E27FC236}">
                <a16:creationId xmlns:a16="http://schemas.microsoft.com/office/drawing/2014/main" id="{3C9FAFD3-10F1-68AE-005C-0892190B4948}"/>
              </a:ext>
            </a:extLst>
          </xdr:cNvPr>
          <xdr:cNvCxnSpPr/>
        </xdr:nvCxnSpPr>
        <xdr:spPr>
          <a:xfrm>
            <a:off x="5919787" y="11949112"/>
            <a:ext cx="0" cy="238126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4" name="Straight Connector 2383">
            <a:extLst>
              <a:ext uri="{FF2B5EF4-FFF2-40B4-BE49-F238E27FC236}">
                <a16:creationId xmlns:a16="http://schemas.microsoft.com/office/drawing/2014/main" id="{8A2EFC5F-3DDD-6337-1EBC-12B75B26C743}"/>
              </a:ext>
            </a:extLst>
          </xdr:cNvPr>
          <xdr:cNvCxnSpPr/>
        </xdr:nvCxnSpPr>
        <xdr:spPr>
          <a:xfrm flipV="1">
            <a:off x="5734050" y="12068176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5" name="Straight Connector 2384">
            <a:extLst>
              <a:ext uri="{FF2B5EF4-FFF2-40B4-BE49-F238E27FC236}">
                <a16:creationId xmlns:a16="http://schemas.microsoft.com/office/drawing/2014/main" id="{D083CF5E-90B1-BFD4-BF70-0679C105929C}"/>
              </a:ext>
            </a:extLst>
          </xdr:cNvPr>
          <xdr:cNvCxnSpPr/>
        </xdr:nvCxnSpPr>
        <xdr:spPr>
          <a:xfrm>
            <a:off x="5105400" y="11639550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6" name="Straight Connector 2385">
            <a:extLst>
              <a:ext uri="{FF2B5EF4-FFF2-40B4-BE49-F238E27FC236}">
                <a16:creationId xmlns:a16="http://schemas.microsoft.com/office/drawing/2014/main" id="{371DCA52-B039-4248-6744-FD390E8497A5}"/>
              </a:ext>
            </a:extLst>
          </xdr:cNvPr>
          <xdr:cNvCxnSpPr/>
        </xdr:nvCxnSpPr>
        <xdr:spPr>
          <a:xfrm flipV="1">
            <a:off x="5105400" y="11620500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7" name="Straight Connector 2386">
            <a:extLst>
              <a:ext uri="{FF2B5EF4-FFF2-40B4-BE49-F238E27FC236}">
                <a16:creationId xmlns:a16="http://schemas.microsoft.com/office/drawing/2014/main" id="{F6F15582-E1C1-83A4-6DB3-F3B047EBB19F}"/>
              </a:ext>
            </a:extLst>
          </xdr:cNvPr>
          <xdr:cNvCxnSpPr/>
        </xdr:nvCxnSpPr>
        <xdr:spPr>
          <a:xfrm>
            <a:off x="7691437" y="11630025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8" name="Straight Connector 2387">
            <a:extLst>
              <a:ext uri="{FF2B5EF4-FFF2-40B4-BE49-F238E27FC236}">
                <a16:creationId xmlns:a16="http://schemas.microsoft.com/office/drawing/2014/main" id="{60548847-2686-06F4-626A-13E7D1C65BB3}"/>
              </a:ext>
            </a:extLst>
          </xdr:cNvPr>
          <xdr:cNvCxnSpPr/>
        </xdr:nvCxnSpPr>
        <xdr:spPr>
          <a:xfrm flipV="1">
            <a:off x="7691437" y="11610975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9" name="Straight Connector 2388">
            <a:extLst>
              <a:ext uri="{FF2B5EF4-FFF2-40B4-BE49-F238E27FC236}">
                <a16:creationId xmlns:a16="http://schemas.microsoft.com/office/drawing/2014/main" id="{843EACA7-4E33-8A96-C241-AA84F33356C4}"/>
              </a:ext>
            </a:extLst>
          </xdr:cNvPr>
          <xdr:cNvCxnSpPr/>
        </xdr:nvCxnSpPr>
        <xdr:spPr>
          <a:xfrm>
            <a:off x="8505824" y="11939587"/>
            <a:ext cx="0" cy="238126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0" name="Straight Connector 2389">
            <a:extLst>
              <a:ext uri="{FF2B5EF4-FFF2-40B4-BE49-F238E27FC236}">
                <a16:creationId xmlns:a16="http://schemas.microsoft.com/office/drawing/2014/main" id="{CB69D988-CB15-D758-2149-B92D3922A6A6}"/>
              </a:ext>
            </a:extLst>
          </xdr:cNvPr>
          <xdr:cNvCxnSpPr/>
        </xdr:nvCxnSpPr>
        <xdr:spPr>
          <a:xfrm flipV="1">
            <a:off x="8320087" y="12058651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1" name="Straight Connector 2390">
            <a:extLst>
              <a:ext uri="{FF2B5EF4-FFF2-40B4-BE49-F238E27FC236}">
                <a16:creationId xmlns:a16="http://schemas.microsoft.com/office/drawing/2014/main" id="{19295371-8386-7CDA-B37D-9DD0B97BE993}"/>
              </a:ext>
            </a:extLst>
          </xdr:cNvPr>
          <xdr:cNvCxnSpPr/>
        </xdr:nvCxnSpPr>
        <xdr:spPr>
          <a:xfrm>
            <a:off x="10282238" y="11625262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2" name="Straight Connector 2391">
            <a:extLst>
              <a:ext uri="{FF2B5EF4-FFF2-40B4-BE49-F238E27FC236}">
                <a16:creationId xmlns:a16="http://schemas.microsoft.com/office/drawing/2014/main" id="{7C8DB2DC-C807-C64B-BE06-1636EAEEC1DA}"/>
              </a:ext>
            </a:extLst>
          </xdr:cNvPr>
          <xdr:cNvCxnSpPr/>
        </xdr:nvCxnSpPr>
        <xdr:spPr>
          <a:xfrm flipV="1">
            <a:off x="10282238" y="11606212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35" name="Isosceles Triangle 2334">
            <a:extLst>
              <a:ext uri="{FF2B5EF4-FFF2-40B4-BE49-F238E27FC236}">
                <a16:creationId xmlns:a16="http://schemas.microsoft.com/office/drawing/2014/main" id="{2AA90C78-69BA-01FC-CAB6-64F81D340E56}"/>
              </a:ext>
            </a:extLst>
          </xdr:cNvPr>
          <xdr:cNvSpPr/>
        </xdr:nvSpPr>
        <xdr:spPr>
          <a:xfrm>
            <a:off x="3486139" y="119157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37" name="Isosceles Triangle 2336">
            <a:extLst>
              <a:ext uri="{FF2B5EF4-FFF2-40B4-BE49-F238E27FC236}">
                <a16:creationId xmlns:a16="http://schemas.microsoft.com/office/drawing/2014/main" id="{2681EDBD-4632-21A4-FB3E-4AFBA2E233CF}"/>
              </a:ext>
            </a:extLst>
          </xdr:cNvPr>
          <xdr:cNvSpPr/>
        </xdr:nvSpPr>
        <xdr:spPr>
          <a:xfrm>
            <a:off x="4781532" y="119157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5" name="Isosceles Triangle 2344">
            <a:extLst>
              <a:ext uri="{FF2B5EF4-FFF2-40B4-BE49-F238E27FC236}">
                <a16:creationId xmlns:a16="http://schemas.microsoft.com/office/drawing/2014/main" id="{AFFC439C-6EDA-7611-A2CF-F40E7C140EB5}"/>
              </a:ext>
            </a:extLst>
          </xdr:cNvPr>
          <xdr:cNvSpPr/>
        </xdr:nvSpPr>
        <xdr:spPr>
          <a:xfrm>
            <a:off x="6076931" y="11920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38" name="Isosceles Triangle 2337">
            <a:extLst>
              <a:ext uri="{FF2B5EF4-FFF2-40B4-BE49-F238E27FC236}">
                <a16:creationId xmlns:a16="http://schemas.microsoft.com/office/drawing/2014/main" id="{92527685-1415-D450-5D6D-077AAB70D9EF}"/>
              </a:ext>
            </a:extLst>
          </xdr:cNvPr>
          <xdr:cNvSpPr/>
        </xdr:nvSpPr>
        <xdr:spPr>
          <a:xfrm>
            <a:off x="7372345" y="119110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8" name="Isosceles Triangle 2347">
            <a:extLst>
              <a:ext uri="{FF2B5EF4-FFF2-40B4-BE49-F238E27FC236}">
                <a16:creationId xmlns:a16="http://schemas.microsoft.com/office/drawing/2014/main" id="{47A22591-551E-F1F9-1665-D52B9782CC93}"/>
              </a:ext>
            </a:extLst>
          </xdr:cNvPr>
          <xdr:cNvSpPr/>
        </xdr:nvSpPr>
        <xdr:spPr>
          <a:xfrm>
            <a:off x="8667750" y="119205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7" name="Isosceles Triangle 2346">
            <a:extLst>
              <a:ext uri="{FF2B5EF4-FFF2-40B4-BE49-F238E27FC236}">
                <a16:creationId xmlns:a16="http://schemas.microsoft.com/office/drawing/2014/main" id="{451CB273-4E4C-57AB-EDE8-E2C20935CE6A}"/>
              </a:ext>
            </a:extLst>
          </xdr:cNvPr>
          <xdr:cNvSpPr/>
        </xdr:nvSpPr>
        <xdr:spPr>
          <a:xfrm>
            <a:off x="9963150" y="119205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39" name="Isosceles Triangle 2338">
            <a:extLst>
              <a:ext uri="{FF2B5EF4-FFF2-40B4-BE49-F238E27FC236}">
                <a16:creationId xmlns:a16="http://schemas.microsoft.com/office/drawing/2014/main" id="{09E8DE09-0AF8-CCC0-A446-59EFBFCEE3B5}"/>
              </a:ext>
            </a:extLst>
          </xdr:cNvPr>
          <xdr:cNvSpPr/>
        </xdr:nvSpPr>
        <xdr:spPr>
          <a:xfrm>
            <a:off x="11415719" y="119110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4</xdr:row>
      <xdr:rowOff>9523</xdr:rowOff>
    </xdr:from>
    <xdr:to>
      <xdr:col>72</xdr:col>
      <xdr:colOff>133350</xdr:colOff>
      <xdr:row>47</xdr:row>
      <xdr:rowOff>80963</xdr:rowOff>
    </xdr:to>
    <xdr:grpSp>
      <xdr:nvGrpSpPr>
        <xdr:cNvPr id="2393" name="Group 2392">
          <a:extLst>
            <a:ext uri="{FF2B5EF4-FFF2-40B4-BE49-F238E27FC236}">
              <a16:creationId xmlns:a16="http://schemas.microsoft.com/office/drawing/2014/main" id="{FFFCCFAB-CABD-4A8F-A20E-3FC4A75E4945}"/>
            </a:ext>
          </a:extLst>
        </xdr:cNvPr>
        <xdr:cNvGrpSpPr/>
      </xdr:nvGrpSpPr>
      <xdr:grpSpPr>
        <a:xfrm>
          <a:off x="411700" y="1200148"/>
          <a:ext cx="11380250" cy="6215065"/>
          <a:chOff x="411700" y="1200148"/>
          <a:chExt cx="11380250" cy="6215065"/>
        </a:xfrm>
      </xdr:grpSpPr>
      <xdr:grpSp>
        <xdr:nvGrpSpPr>
          <xdr:cNvPr id="2394" name="Group 2393">
            <a:extLst>
              <a:ext uri="{FF2B5EF4-FFF2-40B4-BE49-F238E27FC236}">
                <a16:creationId xmlns:a16="http://schemas.microsoft.com/office/drawing/2014/main" id="{4E3870CE-6205-BDDD-7ACB-8BB7A358BF08}"/>
              </a:ext>
            </a:extLst>
          </xdr:cNvPr>
          <xdr:cNvGrpSpPr/>
        </xdr:nvGrpSpPr>
        <xdr:grpSpPr>
          <a:xfrm>
            <a:off x="411700" y="1315028"/>
            <a:ext cx="1440860" cy="5358430"/>
            <a:chOff x="2678650" y="4696403"/>
            <a:chExt cx="1440860" cy="5358430"/>
          </a:xfrm>
        </xdr:grpSpPr>
        <xdr:sp macro="" textlink="">
          <xdr:nvSpPr>
            <xdr:cNvPr id="2505" name="Isosceles Triangle 2504">
              <a:extLst>
                <a:ext uri="{FF2B5EF4-FFF2-40B4-BE49-F238E27FC236}">
                  <a16:creationId xmlns:a16="http://schemas.microsoft.com/office/drawing/2014/main" id="{546023A1-2614-D231-AABA-74BBB46022F9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506" name="Straight Connector 2505">
              <a:extLst>
                <a:ext uri="{FF2B5EF4-FFF2-40B4-BE49-F238E27FC236}">
                  <a16:creationId xmlns:a16="http://schemas.microsoft.com/office/drawing/2014/main" id="{7E9DBAD8-1902-0D35-1FCA-228266604243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507" name="Straight Connector 2506">
              <a:extLst>
                <a:ext uri="{FF2B5EF4-FFF2-40B4-BE49-F238E27FC236}">
                  <a16:creationId xmlns:a16="http://schemas.microsoft.com/office/drawing/2014/main" id="{71DCF1A4-B695-8534-96AF-C63173796CA3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508" name="Straight Connector 2507">
              <a:extLst>
                <a:ext uri="{FF2B5EF4-FFF2-40B4-BE49-F238E27FC236}">
                  <a16:creationId xmlns:a16="http://schemas.microsoft.com/office/drawing/2014/main" id="{74E2B6B7-4DDE-1530-7A1A-CC7FA146A0D2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509" name="Straight Connector 2508">
              <a:extLst>
                <a:ext uri="{FF2B5EF4-FFF2-40B4-BE49-F238E27FC236}">
                  <a16:creationId xmlns:a16="http://schemas.microsoft.com/office/drawing/2014/main" id="{3E07634F-5EA0-5F6B-2965-61B173E64AAA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510" name="Straight Connector 2509">
              <a:extLst>
                <a:ext uri="{FF2B5EF4-FFF2-40B4-BE49-F238E27FC236}">
                  <a16:creationId xmlns:a16="http://schemas.microsoft.com/office/drawing/2014/main" id="{8731BEC1-F935-F98F-B025-E0B4575B90D7}"/>
                </a:ext>
              </a:extLst>
            </xdr:cNvPr>
            <xdr:cNvCxnSpPr>
              <a:endCxn id="2505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511" name="Straight Connector 2510">
              <a:extLst>
                <a:ext uri="{FF2B5EF4-FFF2-40B4-BE49-F238E27FC236}">
                  <a16:creationId xmlns:a16="http://schemas.microsoft.com/office/drawing/2014/main" id="{B9B60077-B95E-FE6F-A525-C4D7BE99F42B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512" name="Straight Connector 2511">
              <a:extLst>
                <a:ext uri="{FF2B5EF4-FFF2-40B4-BE49-F238E27FC236}">
                  <a16:creationId xmlns:a16="http://schemas.microsoft.com/office/drawing/2014/main" id="{E5D575E9-9BCA-25F7-B975-ED91464237ED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513" name="Straight Connector 2512">
              <a:extLst>
                <a:ext uri="{FF2B5EF4-FFF2-40B4-BE49-F238E27FC236}">
                  <a16:creationId xmlns:a16="http://schemas.microsoft.com/office/drawing/2014/main" id="{5D5C4D84-04B0-B19A-ABB0-7A89D76E53F9}"/>
                </a:ext>
              </a:extLst>
            </xdr:cNvPr>
            <xdr:cNvCxnSpPr>
              <a:endCxn id="2505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514" name="Straight Connector 2513">
              <a:extLst>
                <a:ext uri="{FF2B5EF4-FFF2-40B4-BE49-F238E27FC236}">
                  <a16:creationId xmlns:a16="http://schemas.microsoft.com/office/drawing/2014/main" id="{A1B57FE6-38E6-D9E8-B342-10D8A3E38699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2515" name="Freeform: Shape 2514">
              <a:extLst>
                <a:ext uri="{FF2B5EF4-FFF2-40B4-BE49-F238E27FC236}">
                  <a16:creationId xmlns:a16="http://schemas.microsoft.com/office/drawing/2014/main" id="{42A615BD-6153-3D2F-26AD-63F66D23AAC1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16" name="Freeform: Shape 2515">
              <a:extLst>
                <a:ext uri="{FF2B5EF4-FFF2-40B4-BE49-F238E27FC236}">
                  <a16:creationId xmlns:a16="http://schemas.microsoft.com/office/drawing/2014/main" id="{7A739A59-EBA7-5808-7855-787B0951BA24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17" name="Freeform: Shape 2516">
              <a:extLst>
                <a:ext uri="{FF2B5EF4-FFF2-40B4-BE49-F238E27FC236}">
                  <a16:creationId xmlns:a16="http://schemas.microsoft.com/office/drawing/2014/main" id="{10BBCB4A-C259-5B26-D40D-66A9F08C60CB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18" name="Freeform: Shape 2517">
              <a:extLst>
                <a:ext uri="{FF2B5EF4-FFF2-40B4-BE49-F238E27FC236}">
                  <a16:creationId xmlns:a16="http://schemas.microsoft.com/office/drawing/2014/main" id="{32581A1E-BB95-15F3-C802-6534D8EA1344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19" name="Freeform: Shape 2518">
              <a:extLst>
                <a:ext uri="{FF2B5EF4-FFF2-40B4-BE49-F238E27FC236}">
                  <a16:creationId xmlns:a16="http://schemas.microsoft.com/office/drawing/2014/main" id="{5C03BC53-D03A-A1A3-1944-D581C34C821A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20" name="Freeform: Shape 2519">
              <a:extLst>
                <a:ext uri="{FF2B5EF4-FFF2-40B4-BE49-F238E27FC236}">
                  <a16:creationId xmlns:a16="http://schemas.microsoft.com/office/drawing/2014/main" id="{DE427F90-B646-924D-980C-FB41399C2E9B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21" name="Freeform: Shape 2520">
              <a:extLst>
                <a:ext uri="{FF2B5EF4-FFF2-40B4-BE49-F238E27FC236}">
                  <a16:creationId xmlns:a16="http://schemas.microsoft.com/office/drawing/2014/main" id="{B0A94854-21CB-ABF0-C73D-26DE8B9828A6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22" name="Freeform: Shape 2521">
              <a:extLst>
                <a:ext uri="{FF2B5EF4-FFF2-40B4-BE49-F238E27FC236}">
                  <a16:creationId xmlns:a16="http://schemas.microsoft.com/office/drawing/2014/main" id="{9448BA73-0769-2B51-3238-773506B776A5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2395" name="Rectangle 2394">
            <a:extLst>
              <a:ext uri="{FF2B5EF4-FFF2-40B4-BE49-F238E27FC236}">
                <a16:creationId xmlns:a16="http://schemas.microsoft.com/office/drawing/2014/main" id="{C1A97937-B25D-9B12-56A2-A660A017711D}"/>
              </a:ext>
            </a:extLst>
          </xdr:cNvPr>
          <xdr:cNvSpPr/>
        </xdr:nvSpPr>
        <xdr:spPr>
          <a:xfrm rot="16200000">
            <a:off x="4044430" y="-860948"/>
            <a:ext cx="5553078" cy="96752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396" name="Rectangle 2395">
            <a:extLst>
              <a:ext uri="{FF2B5EF4-FFF2-40B4-BE49-F238E27FC236}">
                <a16:creationId xmlns:a16="http://schemas.microsoft.com/office/drawing/2014/main" id="{115BF42C-9AE7-6E7B-6F28-7EB7CA7F27D6}"/>
              </a:ext>
            </a:extLst>
          </xdr:cNvPr>
          <xdr:cNvSpPr/>
        </xdr:nvSpPr>
        <xdr:spPr>
          <a:xfrm rot="16200000">
            <a:off x="4298235" y="-559518"/>
            <a:ext cx="5000625" cy="90724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397" name="Straight Connector 2396">
            <a:extLst>
              <a:ext uri="{FF2B5EF4-FFF2-40B4-BE49-F238E27FC236}">
                <a16:creationId xmlns:a16="http://schemas.microsoft.com/office/drawing/2014/main" id="{A1991B2F-A635-1021-8CDB-A4A1584180A0}"/>
              </a:ext>
            </a:extLst>
          </xdr:cNvPr>
          <xdr:cNvCxnSpPr/>
        </xdr:nvCxnSpPr>
        <xdr:spPr>
          <a:xfrm>
            <a:off x="2262344" y="5619265"/>
            <a:ext cx="90819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98" name="Straight Connector 2397">
            <a:extLst>
              <a:ext uri="{FF2B5EF4-FFF2-40B4-BE49-F238E27FC236}">
                <a16:creationId xmlns:a16="http://schemas.microsoft.com/office/drawing/2014/main" id="{31E3F4CC-9605-7758-17CE-018F8F09A650}"/>
              </a:ext>
            </a:extLst>
          </xdr:cNvPr>
          <xdr:cNvCxnSpPr/>
        </xdr:nvCxnSpPr>
        <xdr:spPr>
          <a:xfrm>
            <a:off x="2262344" y="4758536"/>
            <a:ext cx="90628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99" name="Straight Connector 2398">
            <a:extLst>
              <a:ext uri="{FF2B5EF4-FFF2-40B4-BE49-F238E27FC236}">
                <a16:creationId xmlns:a16="http://schemas.microsoft.com/office/drawing/2014/main" id="{1BA54256-7006-A4E7-B0EE-12EC88E97F12}"/>
              </a:ext>
            </a:extLst>
          </xdr:cNvPr>
          <xdr:cNvCxnSpPr/>
        </xdr:nvCxnSpPr>
        <xdr:spPr>
          <a:xfrm>
            <a:off x="2266843" y="4032645"/>
            <a:ext cx="90679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0" name="Straight Connector 2399">
            <a:extLst>
              <a:ext uri="{FF2B5EF4-FFF2-40B4-BE49-F238E27FC236}">
                <a16:creationId xmlns:a16="http://schemas.microsoft.com/office/drawing/2014/main" id="{2A7D9A8E-59A7-5B9A-88AD-CDC4814318FC}"/>
              </a:ext>
            </a:extLst>
          </xdr:cNvPr>
          <xdr:cNvCxnSpPr/>
        </xdr:nvCxnSpPr>
        <xdr:spPr>
          <a:xfrm>
            <a:off x="2266844" y="3188883"/>
            <a:ext cx="90679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1" name="Straight Connector 2400">
            <a:extLst>
              <a:ext uri="{FF2B5EF4-FFF2-40B4-BE49-F238E27FC236}">
                <a16:creationId xmlns:a16="http://schemas.microsoft.com/office/drawing/2014/main" id="{0E85717D-0C78-3262-49E4-CBD686072A66}"/>
              </a:ext>
            </a:extLst>
          </xdr:cNvPr>
          <xdr:cNvCxnSpPr/>
        </xdr:nvCxnSpPr>
        <xdr:spPr>
          <a:xfrm>
            <a:off x="2262343" y="2337680"/>
            <a:ext cx="90724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2" name="Straight Connector 2401">
            <a:extLst>
              <a:ext uri="{FF2B5EF4-FFF2-40B4-BE49-F238E27FC236}">
                <a16:creationId xmlns:a16="http://schemas.microsoft.com/office/drawing/2014/main" id="{7366E290-6152-8187-1931-B9AFA11078A4}"/>
              </a:ext>
            </a:extLst>
          </xdr:cNvPr>
          <xdr:cNvCxnSpPr/>
        </xdr:nvCxnSpPr>
        <xdr:spPr>
          <a:xfrm flipV="1">
            <a:off x="3566309" y="14763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3" name="Straight Connector 2402">
            <a:extLst>
              <a:ext uri="{FF2B5EF4-FFF2-40B4-BE49-F238E27FC236}">
                <a16:creationId xmlns:a16="http://schemas.microsoft.com/office/drawing/2014/main" id="{F081F647-72BE-22E2-D5B7-04491ED0C5D2}"/>
              </a:ext>
            </a:extLst>
          </xdr:cNvPr>
          <xdr:cNvCxnSpPr/>
        </xdr:nvCxnSpPr>
        <xdr:spPr>
          <a:xfrm flipV="1">
            <a:off x="48552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4" name="Straight Connector 2403">
            <a:extLst>
              <a:ext uri="{FF2B5EF4-FFF2-40B4-BE49-F238E27FC236}">
                <a16:creationId xmlns:a16="http://schemas.microsoft.com/office/drawing/2014/main" id="{F43EFD00-7974-E03D-17BE-23E651C24F3A}"/>
              </a:ext>
            </a:extLst>
          </xdr:cNvPr>
          <xdr:cNvCxnSpPr/>
        </xdr:nvCxnSpPr>
        <xdr:spPr>
          <a:xfrm flipV="1">
            <a:off x="3548063" y="5610225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5" name="Straight Connector 2404">
            <a:extLst>
              <a:ext uri="{FF2B5EF4-FFF2-40B4-BE49-F238E27FC236}">
                <a16:creationId xmlns:a16="http://schemas.microsoft.com/office/drawing/2014/main" id="{7D2E5C09-1374-9CE1-5A24-D8AA7FE1E2F1}"/>
              </a:ext>
            </a:extLst>
          </xdr:cNvPr>
          <xdr:cNvCxnSpPr/>
        </xdr:nvCxnSpPr>
        <xdr:spPr>
          <a:xfrm>
            <a:off x="3548063" y="5619751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6" name="Straight Connector 2405">
            <a:extLst>
              <a:ext uri="{FF2B5EF4-FFF2-40B4-BE49-F238E27FC236}">
                <a16:creationId xmlns:a16="http://schemas.microsoft.com/office/drawing/2014/main" id="{17B92FC5-14F8-9271-27DA-4DB3E801399F}"/>
              </a:ext>
            </a:extLst>
          </xdr:cNvPr>
          <xdr:cNvCxnSpPr/>
        </xdr:nvCxnSpPr>
        <xdr:spPr>
          <a:xfrm flipV="1">
            <a:off x="3552825" y="4757738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7" name="Straight Connector 2406">
            <a:extLst>
              <a:ext uri="{FF2B5EF4-FFF2-40B4-BE49-F238E27FC236}">
                <a16:creationId xmlns:a16="http://schemas.microsoft.com/office/drawing/2014/main" id="{BD12C1F0-2043-037B-88E9-D588CEE61797}"/>
              </a:ext>
            </a:extLst>
          </xdr:cNvPr>
          <xdr:cNvCxnSpPr/>
        </xdr:nvCxnSpPr>
        <xdr:spPr>
          <a:xfrm>
            <a:off x="3552826" y="4762500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8" name="Straight Connector 2407">
            <a:extLst>
              <a:ext uri="{FF2B5EF4-FFF2-40B4-BE49-F238E27FC236}">
                <a16:creationId xmlns:a16="http://schemas.microsoft.com/office/drawing/2014/main" id="{45720A6D-B1DB-E847-60CE-3AD0944B43E5}"/>
              </a:ext>
            </a:extLst>
          </xdr:cNvPr>
          <xdr:cNvCxnSpPr/>
        </xdr:nvCxnSpPr>
        <xdr:spPr>
          <a:xfrm flipV="1">
            <a:off x="3548066" y="4038600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9" name="Straight Connector 2408">
            <a:extLst>
              <a:ext uri="{FF2B5EF4-FFF2-40B4-BE49-F238E27FC236}">
                <a16:creationId xmlns:a16="http://schemas.microsoft.com/office/drawing/2014/main" id="{128BE58D-0657-8C7A-1412-784053E36A19}"/>
              </a:ext>
            </a:extLst>
          </xdr:cNvPr>
          <xdr:cNvCxnSpPr/>
        </xdr:nvCxnSpPr>
        <xdr:spPr>
          <a:xfrm>
            <a:off x="3548066" y="4033840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0" name="Straight Connector 2409">
            <a:extLst>
              <a:ext uri="{FF2B5EF4-FFF2-40B4-BE49-F238E27FC236}">
                <a16:creationId xmlns:a16="http://schemas.microsoft.com/office/drawing/2014/main" id="{0ACD349C-D422-6FCD-1A39-BAE809BBD5CA}"/>
              </a:ext>
            </a:extLst>
          </xdr:cNvPr>
          <xdr:cNvCxnSpPr/>
        </xdr:nvCxnSpPr>
        <xdr:spPr>
          <a:xfrm flipV="1">
            <a:off x="3552825" y="3186113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1" name="Straight Connector 2410">
            <a:extLst>
              <a:ext uri="{FF2B5EF4-FFF2-40B4-BE49-F238E27FC236}">
                <a16:creationId xmlns:a16="http://schemas.microsoft.com/office/drawing/2014/main" id="{C4BF03B0-EF8F-4B91-A63E-36BF9E1A61DD}"/>
              </a:ext>
            </a:extLst>
          </xdr:cNvPr>
          <xdr:cNvCxnSpPr/>
        </xdr:nvCxnSpPr>
        <xdr:spPr>
          <a:xfrm>
            <a:off x="3552829" y="3195641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2" name="Straight Connector 2411">
            <a:extLst>
              <a:ext uri="{FF2B5EF4-FFF2-40B4-BE49-F238E27FC236}">
                <a16:creationId xmlns:a16="http://schemas.microsoft.com/office/drawing/2014/main" id="{43C461DB-BBFC-5EE4-6DBE-14F6C2DF5F66}"/>
              </a:ext>
            </a:extLst>
          </xdr:cNvPr>
          <xdr:cNvCxnSpPr/>
        </xdr:nvCxnSpPr>
        <xdr:spPr>
          <a:xfrm flipV="1">
            <a:off x="3557587" y="2333625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3" name="Straight Connector 2412">
            <a:extLst>
              <a:ext uri="{FF2B5EF4-FFF2-40B4-BE49-F238E27FC236}">
                <a16:creationId xmlns:a16="http://schemas.microsoft.com/office/drawing/2014/main" id="{5B6F6D6D-1A16-0196-C34A-4A246927E5CA}"/>
              </a:ext>
            </a:extLst>
          </xdr:cNvPr>
          <xdr:cNvCxnSpPr/>
        </xdr:nvCxnSpPr>
        <xdr:spPr>
          <a:xfrm>
            <a:off x="3552825" y="2343150"/>
            <a:ext cx="1309688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4" name="Straight Connector 2413">
            <a:extLst>
              <a:ext uri="{FF2B5EF4-FFF2-40B4-BE49-F238E27FC236}">
                <a16:creationId xmlns:a16="http://schemas.microsoft.com/office/drawing/2014/main" id="{40DB4E2A-1470-4459-35EA-CBA4C0435CC6}"/>
              </a:ext>
            </a:extLst>
          </xdr:cNvPr>
          <xdr:cNvCxnSpPr/>
        </xdr:nvCxnSpPr>
        <xdr:spPr>
          <a:xfrm flipV="1">
            <a:off x="3552825" y="1476375"/>
            <a:ext cx="1300163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5" name="Straight Connector 2414">
            <a:extLst>
              <a:ext uri="{FF2B5EF4-FFF2-40B4-BE49-F238E27FC236}">
                <a16:creationId xmlns:a16="http://schemas.microsoft.com/office/drawing/2014/main" id="{C27290B2-1AAD-B6B4-32F0-86AF7F69F110}"/>
              </a:ext>
            </a:extLst>
          </xdr:cNvPr>
          <xdr:cNvCxnSpPr/>
        </xdr:nvCxnSpPr>
        <xdr:spPr>
          <a:xfrm>
            <a:off x="3548056" y="1476375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6" name="Straight Connector 2415">
            <a:extLst>
              <a:ext uri="{FF2B5EF4-FFF2-40B4-BE49-F238E27FC236}">
                <a16:creationId xmlns:a16="http://schemas.microsoft.com/office/drawing/2014/main" id="{44AE1E84-78DB-BCA1-3DCA-73A9B13BCEAF}"/>
              </a:ext>
            </a:extLst>
          </xdr:cNvPr>
          <xdr:cNvCxnSpPr/>
        </xdr:nvCxnSpPr>
        <xdr:spPr>
          <a:xfrm>
            <a:off x="2262343" y="3943358"/>
            <a:ext cx="90724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7" name="Straight Connector 2416">
            <a:extLst>
              <a:ext uri="{FF2B5EF4-FFF2-40B4-BE49-F238E27FC236}">
                <a16:creationId xmlns:a16="http://schemas.microsoft.com/office/drawing/2014/main" id="{A2663B19-DDAA-2201-EEE2-E13487BCC1CF}"/>
              </a:ext>
            </a:extLst>
          </xdr:cNvPr>
          <xdr:cNvCxnSpPr/>
        </xdr:nvCxnSpPr>
        <xdr:spPr>
          <a:xfrm>
            <a:off x="2105025" y="68961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8" name="Straight Connector 2417">
            <a:extLst>
              <a:ext uri="{FF2B5EF4-FFF2-40B4-BE49-F238E27FC236}">
                <a16:creationId xmlns:a16="http://schemas.microsoft.com/office/drawing/2014/main" id="{79CD17DF-80B4-52D6-CAEC-F11CE278F128}"/>
              </a:ext>
            </a:extLst>
          </xdr:cNvPr>
          <xdr:cNvCxnSpPr/>
        </xdr:nvCxnSpPr>
        <xdr:spPr>
          <a:xfrm>
            <a:off x="2019300" y="7048500"/>
            <a:ext cx="9582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19" name="Oval 2418">
            <a:extLst>
              <a:ext uri="{FF2B5EF4-FFF2-40B4-BE49-F238E27FC236}">
                <a16:creationId xmlns:a16="http://schemas.microsoft.com/office/drawing/2014/main" id="{C9E2D4F0-9D45-0506-60B3-3C07BC9DEEFE}"/>
              </a:ext>
            </a:extLst>
          </xdr:cNvPr>
          <xdr:cNvSpPr/>
        </xdr:nvSpPr>
        <xdr:spPr>
          <a:xfrm>
            <a:off x="377666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0" name="Oval 2419">
            <a:extLst>
              <a:ext uri="{FF2B5EF4-FFF2-40B4-BE49-F238E27FC236}">
                <a16:creationId xmlns:a16="http://schemas.microsoft.com/office/drawing/2014/main" id="{01B338B6-3709-8C85-E085-80CE287BAC58}"/>
              </a:ext>
            </a:extLst>
          </xdr:cNvPr>
          <xdr:cNvSpPr/>
        </xdr:nvSpPr>
        <xdr:spPr>
          <a:xfrm>
            <a:off x="379094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1" name="Oval 2420">
            <a:extLst>
              <a:ext uri="{FF2B5EF4-FFF2-40B4-BE49-F238E27FC236}">
                <a16:creationId xmlns:a16="http://schemas.microsoft.com/office/drawing/2014/main" id="{703CBE81-2C18-7BB4-E712-6ED799FE1BC8}"/>
              </a:ext>
            </a:extLst>
          </xdr:cNvPr>
          <xdr:cNvSpPr/>
        </xdr:nvSpPr>
        <xdr:spPr>
          <a:xfrm>
            <a:off x="378142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2" name="Oval 2421">
            <a:extLst>
              <a:ext uri="{FF2B5EF4-FFF2-40B4-BE49-F238E27FC236}">
                <a16:creationId xmlns:a16="http://schemas.microsoft.com/office/drawing/2014/main" id="{105E8A4C-4DB1-043D-D718-610DFFCF0C22}"/>
              </a:ext>
            </a:extLst>
          </xdr:cNvPr>
          <xdr:cNvSpPr/>
        </xdr:nvSpPr>
        <xdr:spPr>
          <a:xfrm>
            <a:off x="378142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3" name="Oval 2422">
            <a:extLst>
              <a:ext uri="{FF2B5EF4-FFF2-40B4-BE49-F238E27FC236}">
                <a16:creationId xmlns:a16="http://schemas.microsoft.com/office/drawing/2014/main" id="{E7579BD0-52BA-C48B-FC00-7BD8D7178B50}"/>
              </a:ext>
            </a:extLst>
          </xdr:cNvPr>
          <xdr:cNvSpPr/>
        </xdr:nvSpPr>
        <xdr:spPr>
          <a:xfrm>
            <a:off x="378142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4" name="Oval 2423">
            <a:extLst>
              <a:ext uri="{FF2B5EF4-FFF2-40B4-BE49-F238E27FC236}">
                <a16:creationId xmlns:a16="http://schemas.microsoft.com/office/drawing/2014/main" id="{439F6342-7BF8-CB34-A2F6-BFE231D4A135}"/>
              </a:ext>
            </a:extLst>
          </xdr:cNvPr>
          <xdr:cNvSpPr/>
        </xdr:nvSpPr>
        <xdr:spPr>
          <a:xfrm>
            <a:off x="378618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5" name="Oval 2424">
            <a:extLst>
              <a:ext uri="{FF2B5EF4-FFF2-40B4-BE49-F238E27FC236}">
                <a16:creationId xmlns:a16="http://schemas.microsoft.com/office/drawing/2014/main" id="{EA812444-EDD6-BBB9-B16B-37EA07DECCE9}"/>
              </a:ext>
            </a:extLst>
          </xdr:cNvPr>
          <xdr:cNvSpPr/>
        </xdr:nvSpPr>
        <xdr:spPr>
          <a:xfrm>
            <a:off x="507205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6" name="Oval 2425">
            <a:extLst>
              <a:ext uri="{FF2B5EF4-FFF2-40B4-BE49-F238E27FC236}">
                <a16:creationId xmlns:a16="http://schemas.microsoft.com/office/drawing/2014/main" id="{F9DCDAAD-E8E9-AC4D-BB97-E3386BFE9814}"/>
              </a:ext>
            </a:extLst>
          </xdr:cNvPr>
          <xdr:cNvSpPr/>
        </xdr:nvSpPr>
        <xdr:spPr>
          <a:xfrm>
            <a:off x="508633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7" name="Oval 2426">
            <a:extLst>
              <a:ext uri="{FF2B5EF4-FFF2-40B4-BE49-F238E27FC236}">
                <a16:creationId xmlns:a16="http://schemas.microsoft.com/office/drawing/2014/main" id="{EF432D32-1667-655E-8796-01DDD99EBBF5}"/>
              </a:ext>
            </a:extLst>
          </xdr:cNvPr>
          <xdr:cNvSpPr/>
        </xdr:nvSpPr>
        <xdr:spPr>
          <a:xfrm>
            <a:off x="507681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8" name="Oval 2427">
            <a:extLst>
              <a:ext uri="{FF2B5EF4-FFF2-40B4-BE49-F238E27FC236}">
                <a16:creationId xmlns:a16="http://schemas.microsoft.com/office/drawing/2014/main" id="{BA46E8BC-850E-ECEC-D74C-B23F31FBEF35}"/>
              </a:ext>
            </a:extLst>
          </xdr:cNvPr>
          <xdr:cNvSpPr/>
        </xdr:nvSpPr>
        <xdr:spPr>
          <a:xfrm>
            <a:off x="507681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9" name="Oval 2428">
            <a:extLst>
              <a:ext uri="{FF2B5EF4-FFF2-40B4-BE49-F238E27FC236}">
                <a16:creationId xmlns:a16="http://schemas.microsoft.com/office/drawing/2014/main" id="{FD3560FE-9377-0AFF-0E2C-AAD7FD69FE84}"/>
              </a:ext>
            </a:extLst>
          </xdr:cNvPr>
          <xdr:cNvSpPr/>
        </xdr:nvSpPr>
        <xdr:spPr>
          <a:xfrm>
            <a:off x="507681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0" name="Oval 2429">
            <a:extLst>
              <a:ext uri="{FF2B5EF4-FFF2-40B4-BE49-F238E27FC236}">
                <a16:creationId xmlns:a16="http://schemas.microsoft.com/office/drawing/2014/main" id="{6769014A-6839-F97B-C7F1-6EA4160901CC}"/>
              </a:ext>
            </a:extLst>
          </xdr:cNvPr>
          <xdr:cNvSpPr/>
        </xdr:nvSpPr>
        <xdr:spPr>
          <a:xfrm>
            <a:off x="508157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31" name="Straight Connector 2430">
            <a:extLst>
              <a:ext uri="{FF2B5EF4-FFF2-40B4-BE49-F238E27FC236}">
                <a16:creationId xmlns:a16="http://schemas.microsoft.com/office/drawing/2014/main" id="{E728C3EB-B093-4E09-F5D4-182927F36577}"/>
              </a:ext>
            </a:extLst>
          </xdr:cNvPr>
          <xdr:cNvCxnSpPr/>
        </xdr:nvCxnSpPr>
        <xdr:spPr>
          <a:xfrm flipV="1">
            <a:off x="6157109" y="14763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2" name="Straight Connector 2431">
            <a:extLst>
              <a:ext uri="{FF2B5EF4-FFF2-40B4-BE49-F238E27FC236}">
                <a16:creationId xmlns:a16="http://schemas.microsoft.com/office/drawing/2014/main" id="{75B49FED-37CE-B08C-2C56-644324FBE0A0}"/>
              </a:ext>
            </a:extLst>
          </xdr:cNvPr>
          <xdr:cNvCxnSpPr/>
        </xdr:nvCxnSpPr>
        <xdr:spPr>
          <a:xfrm flipV="1">
            <a:off x="74460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433" name="Oval 2432">
            <a:extLst>
              <a:ext uri="{FF2B5EF4-FFF2-40B4-BE49-F238E27FC236}">
                <a16:creationId xmlns:a16="http://schemas.microsoft.com/office/drawing/2014/main" id="{5526382E-79B3-B589-130E-1AFDF5A1F640}"/>
              </a:ext>
            </a:extLst>
          </xdr:cNvPr>
          <xdr:cNvSpPr/>
        </xdr:nvSpPr>
        <xdr:spPr>
          <a:xfrm>
            <a:off x="6357937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4" name="Oval 2433">
            <a:extLst>
              <a:ext uri="{FF2B5EF4-FFF2-40B4-BE49-F238E27FC236}">
                <a16:creationId xmlns:a16="http://schemas.microsoft.com/office/drawing/2014/main" id="{4260FD06-28D7-0E2F-1E28-BA04FBD35857}"/>
              </a:ext>
            </a:extLst>
          </xdr:cNvPr>
          <xdr:cNvSpPr/>
        </xdr:nvSpPr>
        <xdr:spPr>
          <a:xfrm>
            <a:off x="6372224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5" name="Oval 2434">
            <a:extLst>
              <a:ext uri="{FF2B5EF4-FFF2-40B4-BE49-F238E27FC236}">
                <a16:creationId xmlns:a16="http://schemas.microsoft.com/office/drawing/2014/main" id="{822E1633-52D1-C7CD-9E27-97050175EA60}"/>
              </a:ext>
            </a:extLst>
          </xdr:cNvPr>
          <xdr:cNvSpPr/>
        </xdr:nvSpPr>
        <xdr:spPr>
          <a:xfrm>
            <a:off x="6362700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6" name="Oval 2435">
            <a:extLst>
              <a:ext uri="{FF2B5EF4-FFF2-40B4-BE49-F238E27FC236}">
                <a16:creationId xmlns:a16="http://schemas.microsoft.com/office/drawing/2014/main" id="{B4FBBBDF-B8D6-763F-AF5F-E895CABCB428}"/>
              </a:ext>
            </a:extLst>
          </xdr:cNvPr>
          <xdr:cNvSpPr/>
        </xdr:nvSpPr>
        <xdr:spPr>
          <a:xfrm>
            <a:off x="6362700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7" name="Oval 2436">
            <a:extLst>
              <a:ext uri="{FF2B5EF4-FFF2-40B4-BE49-F238E27FC236}">
                <a16:creationId xmlns:a16="http://schemas.microsoft.com/office/drawing/2014/main" id="{30B15CD8-48DA-D231-F2AE-2BD4761277E0}"/>
              </a:ext>
            </a:extLst>
          </xdr:cNvPr>
          <xdr:cNvSpPr/>
        </xdr:nvSpPr>
        <xdr:spPr>
          <a:xfrm>
            <a:off x="6362700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8" name="Oval 2437">
            <a:extLst>
              <a:ext uri="{FF2B5EF4-FFF2-40B4-BE49-F238E27FC236}">
                <a16:creationId xmlns:a16="http://schemas.microsoft.com/office/drawing/2014/main" id="{7A9CB686-D7EC-459D-9266-0B11816EBF77}"/>
              </a:ext>
            </a:extLst>
          </xdr:cNvPr>
          <xdr:cNvSpPr/>
        </xdr:nvSpPr>
        <xdr:spPr>
          <a:xfrm>
            <a:off x="6367462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9" name="Oval 2438">
            <a:extLst>
              <a:ext uri="{FF2B5EF4-FFF2-40B4-BE49-F238E27FC236}">
                <a16:creationId xmlns:a16="http://schemas.microsoft.com/office/drawing/2014/main" id="{17DE8130-69C0-3DC9-A0D6-B60420D4E72D}"/>
              </a:ext>
            </a:extLst>
          </xdr:cNvPr>
          <xdr:cNvSpPr/>
        </xdr:nvSpPr>
        <xdr:spPr>
          <a:xfrm>
            <a:off x="766286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40" name="Oval 2439">
            <a:extLst>
              <a:ext uri="{FF2B5EF4-FFF2-40B4-BE49-F238E27FC236}">
                <a16:creationId xmlns:a16="http://schemas.microsoft.com/office/drawing/2014/main" id="{22CD4E6F-D38E-FA61-39F9-251C4A128F71}"/>
              </a:ext>
            </a:extLst>
          </xdr:cNvPr>
          <xdr:cNvSpPr/>
        </xdr:nvSpPr>
        <xdr:spPr>
          <a:xfrm>
            <a:off x="767714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41" name="Oval 2440">
            <a:extLst>
              <a:ext uri="{FF2B5EF4-FFF2-40B4-BE49-F238E27FC236}">
                <a16:creationId xmlns:a16="http://schemas.microsoft.com/office/drawing/2014/main" id="{6F46B0C8-7024-0B83-60CD-07875254821D}"/>
              </a:ext>
            </a:extLst>
          </xdr:cNvPr>
          <xdr:cNvSpPr/>
        </xdr:nvSpPr>
        <xdr:spPr>
          <a:xfrm>
            <a:off x="766762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42" name="Oval 2441">
            <a:extLst>
              <a:ext uri="{FF2B5EF4-FFF2-40B4-BE49-F238E27FC236}">
                <a16:creationId xmlns:a16="http://schemas.microsoft.com/office/drawing/2014/main" id="{F047C2F6-6531-29F0-396F-5DF05090D52F}"/>
              </a:ext>
            </a:extLst>
          </xdr:cNvPr>
          <xdr:cNvSpPr/>
        </xdr:nvSpPr>
        <xdr:spPr>
          <a:xfrm>
            <a:off x="766762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43" name="Oval 2442">
            <a:extLst>
              <a:ext uri="{FF2B5EF4-FFF2-40B4-BE49-F238E27FC236}">
                <a16:creationId xmlns:a16="http://schemas.microsoft.com/office/drawing/2014/main" id="{3D4BDE1C-23A9-E1C4-165F-E27AF94FA358}"/>
              </a:ext>
            </a:extLst>
          </xdr:cNvPr>
          <xdr:cNvSpPr/>
        </xdr:nvSpPr>
        <xdr:spPr>
          <a:xfrm>
            <a:off x="766762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44" name="Oval 2443">
            <a:extLst>
              <a:ext uri="{FF2B5EF4-FFF2-40B4-BE49-F238E27FC236}">
                <a16:creationId xmlns:a16="http://schemas.microsoft.com/office/drawing/2014/main" id="{6975A587-060A-9531-D2D7-B5ED19D14848}"/>
              </a:ext>
            </a:extLst>
          </xdr:cNvPr>
          <xdr:cNvSpPr/>
        </xdr:nvSpPr>
        <xdr:spPr>
          <a:xfrm>
            <a:off x="767238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45" name="Straight Connector 2444">
            <a:extLst>
              <a:ext uri="{FF2B5EF4-FFF2-40B4-BE49-F238E27FC236}">
                <a16:creationId xmlns:a16="http://schemas.microsoft.com/office/drawing/2014/main" id="{F70EAC05-F2C7-DF78-B897-16505816079C}"/>
              </a:ext>
            </a:extLst>
          </xdr:cNvPr>
          <xdr:cNvCxnSpPr/>
        </xdr:nvCxnSpPr>
        <xdr:spPr>
          <a:xfrm flipH="1">
            <a:off x="206216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6" name="Straight Connector 2445">
            <a:extLst>
              <a:ext uri="{FF2B5EF4-FFF2-40B4-BE49-F238E27FC236}">
                <a16:creationId xmlns:a16="http://schemas.microsoft.com/office/drawing/2014/main" id="{CCE1437F-28DC-4F5D-A875-8218601BC854}"/>
              </a:ext>
            </a:extLst>
          </xdr:cNvPr>
          <xdr:cNvCxnSpPr/>
        </xdr:nvCxnSpPr>
        <xdr:spPr>
          <a:xfrm>
            <a:off x="3562352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7" name="Straight Connector 2446">
            <a:extLst>
              <a:ext uri="{FF2B5EF4-FFF2-40B4-BE49-F238E27FC236}">
                <a16:creationId xmlns:a16="http://schemas.microsoft.com/office/drawing/2014/main" id="{E9FA928E-8250-7183-C31B-85F8935D35AB}"/>
              </a:ext>
            </a:extLst>
          </xdr:cNvPr>
          <xdr:cNvCxnSpPr/>
        </xdr:nvCxnSpPr>
        <xdr:spPr>
          <a:xfrm flipH="1">
            <a:off x="3519489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8" name="Straight Connector 2447">
            <a:extLst>
              <a:ext uri="{FF2B5EF4-FFF2-40B4-BE49-F238E27FC236}">
                <a16:creationId xmlns:a16="http://schemas.microsoft.com/office/drawing/2014/main" id="{190DB78E-429A-06B4-B7FF-9523E047A5D9}"/>
              </a:ext>
            </a:extLst>
          </xdr:cNvPr>
          <xdr:cNvCxnSpPr/>
        </xdr:nvCxnSpPr>
        <xdr:spPr>
          <a:xfrm>
            <a:off x="4857730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9" name="Straight Connector 2448">
            <a:extLst>
              <a:ext uri="{FF2B5EF4-FFF2-40B4-BE49-F238E27FC236}">
                <a16:creationId xmlns:a16="http://schemas.microsoft.com/office/drawing/2014/main" id="{6769155B-16FD-D554-E4F1-C8D02EA2A331}"/>
              </a:ext>
            </a:extLst>
          </xdr:cNvPr>
          <xdr:cNvCxnSpPr/>
        </xdr:nvCxnSpPr>
        <xdr:spPr>
          <a:xfrm flipH="1">
            <a:off x="4814867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0" name="Straight Connector 2449">
            <a:extLst>
              <a:ext uri="{FF2B5EF4-FFF2-40B4-BE49-F238E27FC236}">
                <a16:creationId xmlns:a16="http://schemas.microsoft.com/office/drawing/2014/main" id="{EB686A07-1F78-31D9-25CB-9564C96F6937}"/>
              </a:ext>
            </a:extLst>
          </xdr:cNvPr>
          <xdr:cNvCxnSpPr/>
        </xdr:nvCxnSpPr>
        <xdr:spPr>
          <a:xfrm>
            <a:off x="6153132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1" name="Straight Connector 2450">
            <a:extLst>
              <a:ext uri="{FF2B5EF4-FFF2-40B4-BE49-F238E27FC236}">
                <a16:creationId xmlns:a16="http://schemas.microsoft.com/office/drawing/2014/main" id="{C8CE1290-5EE9-FEDF-FBB5-46EE7E1570F3}"/>
              </a:ext>
            </a:extLst>
          </xdr:cNvPr>
          <xdr:cNvCxnSpPr/>
        </xdr:nvCxnSpPr>
        <xdr:spPr>
          <a:xfrm flipH="1">
            <a:off x="6110269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2" name="Straight Connector 2451">
            <a:extLst>
              <a:ext uri="{FF2B5EF4-FFF2-40B4-BE49-F238E27FC236}">
                <a16:creationId xmlns:a16="http://schemas.microsoft.com/office/drawing/2014/main" id="{1D372A7F-3C1B-039D-1F73-E341E59AF466}"/>
              </a:ext>
            </a:extLst>
          </xdr:cNvPr>
          <xdr:cNvCxnSpPr/>
        </xdr:nvCxnSpPr>
        <xdr:spPr>
          <a:xfrm>
            <a:off x="8743945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3" name="Straight Connector 2452">
            <a:extLst>
              <a:ext uri="{FF2B5EF4-FFF2-40B4-BE49-F238E27FC236}">
                <a16:creationId xmlns:a16="http://schemas.microsoft.com/office/drawing/2014/main" id="{B4C45475-8D59-3CF8-0EA1-8359C32426E0}"/>
              </a:ext>
            </a:extLst>
          </xdr:cNvPr>
          <xdr:cNvCxnSpPr/>
        </xdr:nvCxnSpPr>
        <xdr:spPr>
          <a:xfrm flipH="1">
            <a:off x="870108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4" name="Straight Connector 2453">
            <a:extLst>
              <a:ext uri="{FF2B5EF4-FFF2-40B4-BE49-F238E27FC236}">
                <a16:creationId xmlns:a16="http://schemas.microsoft.com/office/drawing/2014/main" id="{9B42EC0E-975E-BFBF-42C5-5F5BCFB35E72}"/>
              </a:ext>
            </a:extLst>
          </xdr:cNvPr>
          <xdr:cNvCxnSpPr/>
        </xdr:nvCxnSpPr>
        <xdr:spPr>
          <a:xfrm>
            <a:off x="11496675" y="68961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5" name="Straight Connector 2454">
            <a:extLst>
              <a:ext uri="{FF2B5EF4-FFF2-40B4-BE49-F238E27FC236}">
                <a16:creationId xmlns:a16="http://schemas.microsoft.com/office/drawing/2014/main" id="{010BEFA1-AFD6-04A8-899C-E16FE3327A26}"/>
              </a:ext>
            </a:extLst>
          </xdr:cNvPr>
          <xdr:cNvCxnSpPr/>
        </xdr:nvCxnSpPr>
        <xdr:spPr>
          <a:xfrm flipH="1">
            <a:off x="1145381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6" name="Straight Connector 2455">
            <a:extLst>
              <a:ext uri="{FF2B5EF4-FFF2-40B4-BE49-F238E27FC236}">
                <a16:creationId xmlns:a16="http://schemas.microsoft.com/office/drawing/2014/main" id="{72ED7207-D7AB-1708-F0D8-C0E4F116545C}"/>
              </a:ext>
            </a:extLst>
          </xdr:cNvPr>
          <xdr:cNvCxnSpPr/>
        </xdr:nvCxnSpPr>
        <xdr:spPr>
          <a:xfrm>
            <a:off x="2019300" y="7334249"/>
            <a:ext cx="9572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7" name="Straight Connector 2456">
            <a:extLst>
              <a:ext uri="{FF2B5EF4-FFF2-40B4-BE49-F238E27FC236}">
                <a16:creationId xmlns:a16="http://schemas.microsoft.com/office/drawing/2014/main" id="{2242B5D9-028B-D415-C3E9-70394FE9DF71}"/>
              </a:ext>
            </a:extLst>
          </xdr:cNvPr>
          <xdr:cNvCxnSpPr/>
        </xdr:nvCxnSpPr>
        <xdr:spPr>
          <a:xfrm flipH="1">
            <a:off x="2062162" y="72866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8" name="Straight Connector 2457">
            <a:extLst>
              <a:ext uri="{FF2B5EF4-FFF2-40B4-BE49-F238E27FC236}">
                <a16:creationId xmlns:a16="http://schemas.microsoft.com/office/drawing/2014/main" id="{DFDCBE46-1E6C-91C7-70D1-B25A075DD081}"/>
              </a:ext>
            </a:extLst>
          </xdr:cNvPr>
          <xdr:cNvCxnSpPr/>
        </xdr:nvCxnSpPr>
        <xdr:spPr>
          <a:xfrm flipH="1">
            <a:off x="11449050" y="72913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9" name="Straight Connector 2458">
            <a:extLst>
              <a:ext uri="{FF2B5EF4-FFF2-40B4-BE49-F238E27FC236}">
                <a16:creationId xmlns:a16="http://schemas.microsoft.com/office/drawing/2014/main" id="{42D5B667-D809-7B3F-E645-3CA2BE4FC7B0}"/>
              </a:ext>
            </a:extLst>
          </xdr:cNvPr>
          <xdr:cNvCxnSpPr/>
        </xdr:nvCxnSpPr>
        <xdr:spPr>
          <a:xfrm>
            <a:off x="485775" y="3524250"/>
            <a:ext cx="112680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0" name="Straight Connector 2459">
            <a:extLst>
              <a:ext uri="{FF2B5EF4-FFF2-40B4-BE49-F238E27FC236}">
                <a16:creationId xmlns:a16="http://schemas.microsoft.com/office/drawing/2014/main" id="{D3087F1D-E475-3A07-4DAA-3D6AFF848358}"/>
              </a:ext>
            </a:extLst>
          </xdr:cNvPr>
          <xdr:cNvCxnSpPr/>
        </xdr:nvCxnSpPr>
        <xdr:spPr>
          <a:xfrm>
            <a:off x="485775" y="3562350"/>
            <a:ext cx="112776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1" name="Straight Connector 2460">
            <a:extLst>
              <a:ext uri="{FF2B5EF4-FFF2-40B4-BE49-F238E27FC236}">
                <a16:creationId xmlns:a16="http://schemas.microsoft.com/office/drawing/2014/main" id="{0CEDF34F-9598-8F64-66B3-7EE4DC197C5A}"/>
              </a:ext>
            </a:extLst>
          </xdr:cNvPr>
          <xdr:cNvCxnSpPr/>
        </xdr:nvCxnSpPr>
        <xdr:spPr>
          <a:xfrm>
            <a:off x="485775" y="4371975"/>
            <a:ext cx="113061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2" name="Straight Connector 2461">
            <a:extLst>
              <a:ext uri="{FF2B5EF4-FFF2-40B4-BE49-F238E27FC236}">
                <a16:creationId xmlns:a16="http://schemas.microsoft.com/office/drawing/2014/main" id="{11A3025B-F1EF-ECF9-72F8-8161621C11CB}"/>
              </a:ext>
            </a:extLst>
          </xdr:cNvPr>
          <xdr:cNvCxnSpPr/>
        </xdr:nvCxnSpPr>
        <xdr:spPr>
          <a:xfrm>
            <a:off x="485775" y="4410075"/>
            <a:ext cx="11296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3" name="Straight Connector 2462">
            <a:extLst>
              <a:ext uri="{FF2B5EF4-FFF2-40B4-BE49-F238E27FC236}">
                <a16:creationId xmlns:a16="http://schemas.microsoft.com/office/drawing/2014/main" id="{C284D60C-C272-CEA9-B209-30ABC8B0FB2D}"/>
              </a:ext>
            </a:extLst>
          </xdr:cNvPr>
          <xdr:cNvCxnSpPr/>
        </xdr:nvCxnSpPr>
        <xdr:spPr>
          <a:xfrm flipV="1">
            <a:off x="87414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464" name="Oval 2463">
            <a:extLst>
              <a:ext uri="{FF2B5EF4-FFF2-40B4-BE49-F238E27FC236}">
                <a16:creationId xmlns:a16="http://schemas.microsoft.com/office/drawing/2014/main" id="{5F7AA329-E96C-8DB7-6B65-F07B90224A38}"/>
              </a:ext>
            </a:extLst>
          </xdr:cNvPr>
          <xdr:cNvSpPr/>
        </xdr:nvSpPr>
        <xdr:spPr>
          <a:xfrm>
            <a:off x="8963025" y="22955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65" name="Oval 2464">
            <a:extLst>
              <a:ext uri="{FF2B5EF4-FFF2-40B4-BE49-F238E27FC236}">
                <a16:creationId xmlns:a16="http://schemas.microsoft.com/office/drawing/2014/main" id="{74812FA3-6192-D34C-6B92-58DF986B8EFE}"/>
              </a:ext>
            </a:extLst>
          </xdr:cNvPr>
          <xdr:cNvSpPr/>
        </xdr:nvSpPr>
        <xdr:spPr>
          <a:xfrm>
            <a:off x="8977312" y="31527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66" name="Oval 2465">
            <a:extLst>
              <a:ext uri="{FF2B5EF4-FFF2-40B4-BE49-F238E27FC236}">
                <a16:creationId xmlns:a16="http://schemas.microsoft.com/office/drawing/2014/main" id="{8841D944-302A-3BE0-145B-8845876BA79E}"/>
              </a:ext>
            </a:extLst>
          </xdr:cNvPr>
          <xdr:cNvSpPr/>
        </xdr:nvSpPr>
        <xdr:spPr>
          <a:xfrm>
            <a:off x="8967788" y="39909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67" name="Oval 2466">
            <a:extLst>
              <a:ext uri="{FF2B5EF4-FFF2-40B4-BE49-F238E27FC236}">
                <a16:creationId xmlns:a16="http://schemas.microsoft.com/office/drawing/2014/main" id="{F2AE3E1D-435E-CEA7-0E65-2487C42D8EE3}"/>
              </a:ext>
            </a:extLst>
          </xdr:cNvPr>
          <xdr:cNvSpPr/>
        </xdr:nvSpPr>
        <xdr:spPr>
          <a:xfrm>
            <a:off x="8967788" y="39004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68" name="Oval 2467">
            <a:extLst>
              <a:ext uri="{FF2B5EF4-FFF2-40B4-BE49-F238E27FC236}">
                <a16:creationId xmlns:a16="http://schemas.microsoft.com/office/drawing/2014/main" id="{1422F7B5-B02C-9C5C-1099-EF9DF8850206}"/>
              </a:ext>
            </a:extLst>
          </xdr:cNvPr>
          <xdr:cNvSpPr/>
        </xdr:nvSpPr>
        <xdr:spPr>
          <a:xfrm>
            <a:off x="8967788" y="4719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69" name="Oval 2468">
            <a:extLst>
              <a:ext uri="{FF2B5EF4-FFF2-40B4-BE49-F238E27FC236}">
                <a16:creationId xmlns:a16="http://schemas.microsoft.com/office/drawing/2014/main" id="{D682408B-90BD-F02D-462B-73900B087FC8}"/>
              </a:ext>
            </a:extLst>
          </xdr:cNvPr>
          <xdr:cNvSpPr/>
        </xdr:nvSpPr>
        <xdr:spPr>
          <a:xfrm>
            <a:off x="8972550" y="55816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70" name="Straight Connector 2469">
            <a:extLst>
              <a:ext uri="{FF2B5EF4-FFF2-40B4-BE49-F238E27FC236}">
                <a16:creationId xmlns:a16="http://schemas.microsoft.com/office/drawing/2014/main" id="{EF845B19-EFA1-674C-ECA9-73AFE638A7CC}"/>
              </a:ext>
            </a:extLst>
          </xdr:cNvPr>
          <xdr:cNvCxnSpPr/>
        </xdr:nvCxnSpPr>
        <xdr:spPr>
          <a:xfrm>
            <a:off x="7448535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1" name="Straight Connector 2470">
            <a:extLst>
              <a:ext uri="{FF2B5EF4-FFF2-40B4-BE49-F238E27FC236}">
                <a16:creationId xmlns:a16="http://schemas.microsoft.com/office/drawing/2014/main" id="{98428403-DA37-9817-8BF0-479F5C68D7C0}"/>
              </a:ext>
            </a:extLst>
          </xdr:cNvPr>
          <xdr:cNvCxnSpPr/>
        </xdr:nvCxnSpPr>
        <xdr:spPr>
          <a:xfrm flipH="1">
            <a:off x="740567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2" name="Straight Connector 2471">
            <a:extLst>
              <a:ext uri="{FF2B5EF4-FFF2-40B4-BE49-F238E27FC236}">
                <a16:creationId xmlns:a16="http://schemas.microsoft.com/office/drawing/2014/main" id="{AE51769B-F6A9-C063-E29A-057A8F234391}"/>
              </a:ext>
            </a:extLst>
          </xdr:cNvPr>
          <xdr:cNvCxnSpPr/>
        </xdr:nvCxnSpPr>
        <xdr:spPr>
          <a:xfrm flipV="1">
            <a:off x="100368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473" name="Oval 2472">
            <a:extLst>
              <a:ext uri="{FF2B5EF4-FFF2-40B4-BE49-F238E27FC236}">
                <a16:creationId xmlns:a16="http://schemas.microsoft.com/office/drawing/2014/main" id="{BF106937-3AA9-8FF5-8FAC-36334691C72B}"/>
              </a:ext>
            </a:extLst>
          </xdr:cNvPr>
          <xdr:cNvSpPr/>
        </xdr:nvSpPr>
        <xdr:spPr>
          <a:xfrm>
            <a:off x="10258425" y="23050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4" name="Oval 2473">
            <a:extLst>
              <a:ext uri="{FF2B5EF4-FFF2-40B4-BE49-F238E27FC236}">
                <a16:creationId xmlns:a16="http://schemas.microsoft.com/office/drawing/2014/main" id="{B8D3E823-09C1-AB17-9EB7-CEBB69B100BC}"/>
              </a:ext>
            </a:extLst>
          </xdr:cNvPr>
          <xdr:cNvSpPr/>
        </xdr:nvSpPr>
        <xdr:spPr>
          <a:xfrm>
            <a:off x="10272712" y="31623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5" name="Oval 2474">
            <a:extLst>
              <a:ext uri="{FF2B5EF4-FFF2-40B4-BE49-F238E27FC236}">
                <a16:creationId xmlns:a16="http://schemas.microsoft.com/office/drawing/2014/main" id="{9CF5CD8D-BF73-4D4C-A034-A6D1D8BED7B0}"/>
              </a:ext>
            </a:extLst>
          </xdr:cNvPr>
          <xdr:cNvSpPr/>
        </xdr:nvSpPr>
        <xdr:spPr>
          <a:xfrm>
            <a:off x="10263188" y="40005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6" name="Oval 2475">
            <a:extLst>
              <a:ext uri="{FF2B5EF4-FFF2-40B4-BE49-F238E27FC236}">
                <a16:creationId xmlns:a16="http://schemas.microsoft.com/office/drawing/2014/main" id="{E2B69513-B528-D636-DF89-79E48D863605}"/>
              </a:ext>
            </a:extLst>
          </xdr:cNvPr>
          <xdr:cNvSpPr/>
        </xdr:nvSpPr>
        <xdr:spPr>
          <a:xfrm>
            <a:off x="10263188" y="39100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7" name="Oval 2476">
            <a:extLst>
              <a:ext uri="{FF2B5EF4-FFF2-40B4-BE49-F238E27FC236}">
                <a16:creationId xmlns:a16="http://schemas.microsoft.com/office/drawing/2014/main" id="{D99B7FB0-3EF4-3EEC-DE13-9C8806A909B7}"/>
              </a:ext>
            </a:extLst>
          </xdr:cNvPr>
          <xdr:cNvSpPr/>
        </xdr:nvSpPr>
        <xdr:spPr>
          <a:xfrm>
            <a:off x="10263188" y="47291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8" name="Oval 2477">
            <a:extLst>
              <a:ext uri="{FF2B5EF4-FFF2-40B4-BE49-F238E27FC236}">
                <a16:creationId xmlns:a16="http://schemas.microsoft.com/office/drawing/2014/main" id="{F5EFB38B-C01D-44C6-93AA-C5DB55FA6899}"/>
              </a:ext>
            </a:extLst>
          </xdr:cNvPr>
          <xdr:cNvSpPr/>
        </xdr:nvSpPr>
        <xdr:spPr>
          <a:xfrm>
            <a:off x="10267950" y="5591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79" name="Straight Connector 2478">
            <a:extLst>
              <a:ext uri="{FF2B5EF4-FFF2-40B4-BE49-F238E27FC236}">
                <a16:creationId xmlns:a16="http://schemas.microsoft.com/office/drawing/2014/main" id="{394CBC7E-CA51-8FB8-C8BC-ECDD9FE2AC0E}"/>
              </a:ext>
            </a:extLst>
          </xdr:cNvPr>
          <xdr:cNvCxnSpPr/>
        </xdr:nvCxnSpPr>
        <xdr:spPr>
          <a:xfrm flipV="1">
            <a:off x="6157910" y="5610225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0" name="Straight Connector 2479">
            <a:extLst>
              <a:ext uri="{FF2B5EF4-FFF2-40B4-BE49-F238E27FC236}">
                <a16:creationId xmlns:a16="http://schemas.microsoft.com/office/drawing/2014/main" id="{A8C1C35C-CF6B-9DB4-8360-95C464DAAF22}"/>
              </a:ext>
            </a:extLst>
          </xdr:cNvPr>
          <xdr:cNvCxnSpPr/>
        </xdr:nvCxnSpPr>
        <xdr:spPr>
          <a:xfrm>
            <a:off x="6157910" y="5619751"/>
            <a:ext cx="1295403" cy="8620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1" name="Straight Connector 2480">
            <a:extLst>
              <a:ext uri="{FF2B5EF4-FFF2-40B4-BE49-F238E27FC236}">
                <a16:creationId xmlns:a16="http://schemas.microsoft.com/office/drawing/2014/main" id="{BE37BD7F-7FCC-1A9E-BF5B-B19A22CAC8AE}"/>
              </a:ext>
            </a:extLst>
          </xdr:cNvPr>
          <xdr:cNvCxnSpPr/>
        </xdr:nvCxnSpPr>
        <xdr:spPr>
          <a:xfrm flipV="1">
            <a:off x="6162672" y="4757738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2" name="Straight Connector 2481">
            <a:extLst>
              <a:ext uri="{FF2B5EF4-FFF2-40B4-BE49-F238E27FC236}">
                <a16:creationId xmlns:a16="http://schemas.microsoft.com/office/drawing/2014/main" id="{5FBB3F15-C510-394A-C816-541A3706E8F1}"/>
              </a:ext>
            </a:extLst>
          </xdr:cNvPr>
          <xdr:cNvCxnSpPr/>
        </xdr:nvCxnSpPr>
        <xdr:spPr>
          <a:xfrm>
            <a:off x="6162673" y="4762500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3" name="Straight Connector 2482">
            <a:extLst>
              <a:ext uri="{FF2B5EF4-FFF2-40B4-BE49-F238E27FC236}">
                <a16:creationId xmlns:a16="http://schemas.microsoft.com/office/drawing/2014/main" id="{19898A5A-B3CA-F76F-A61E-D01C4A773B03}"/>
              </a:ext>
            </a:extLst>
          </xdr:cNvPr>
          <xdr:cNvCxnSpPr/>
        </xdr:nvCxnSpPr>
        <xdr:spPr>
          <a:xfrm flipV="1">
            <a:off x="6157913" y="4029075"/>
            <a:ext cx="1290637" cy="7286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4" name="Straight Connector 2483">
            <a:extLst>
              <a:ext uri="{FF2B5EF4-FFF2-40B4-BE49-F238E27FC236}">
                <a16:creationId xmlns:a16="http://schemas.microsoft.com/office/drawing/2014/main" id="{52B3294A-AB45-5DC9-829C-4D649B82DBE7}"/>
              </a:ext>
            </a:extLst>
          </xdr:cNvPr>
          <xdr:cNvCxnSpPr/>
        </xdr:nvCxnSpPr>
        <xdr:spPr>
          <a:xfrm>
            <a:off x="6157913" y="4033840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5" name="Straight Connector 2484">
            <a:extLst>
              <a:ext uri="{FF2B5EF4-FFF2-40B4-BE49-F238E27FC236}">
                <a16:creationId xmlns:a16="http://schemas.microsoft.com/office/drawing/2014/main" id="{883B8E0C-15F5-53BB-DA4C-01586CE09DDC}"/>
              </a:ext>
            </a:extLst>
          </xdr:cNvPr>
          <xdr:cNvCxnSpPr/>
        </xdr:nvCxnSpPr>
        <xdr:spPr>
          <a:xfrm flipV="1">
            <a:off x="6162672" y="3186113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6" name="Straight Connector 2485">
            <a:extLst>
              <a:ext uri="{FF2B5EF4-FFF2-40B4-BE49-F238E27FC236}">
                <a16:creationId xmlns:a16="http://schemas.microsoft.com/office/drawing/2014/main" id="{B38F3324-8A50-F389-A306-C7B66453F56B}"/>
              </a:ext>
            </a:extLst>
          </xdr:cNvPr>
          <xdr:cNvCxnSpPr/>
        </xdr:nvCxnSpPr>
        <xdr:spPr>
          <a:xfrm>
            <a:off x="6162676" y="3195641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7" name="Straight Connector 2486">
            <a:extLst>
              <a:ext uri="{FF2B5EF4-FFF2-40B4-BE49-F238E27FC236}">
                <a16:creationId xmlns:a16="http://schemas.microsoft.com/office/drawing/2014/main" id="{843E890F-D55A-05E4-732B-F945428B322F}"/>
              </a:ext>
            </a:extLst>
          </xdr:cNvPr>
          <xdr:cNvCxnSpPr/>
        </xdr:nvCxnSpPr>
        <xdr:spPr>
          <a:xfrm flipV="1">
            <a:off x="6167434" y="2333625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8" name="Straight Connector 2487">
            <a:extLst>
              <a:ext uri="{FF2B5EF4-FFF2-40B4-BE49-F238E27FC236}">
                <a16:creationId xmlns:a16="http://schemas.microsoft.com/office/drawing/2014/main" id="{2C6063F7-F53A-E472-95F9-8D51C4C825EA}"/>
              </a:ext>
            </a:extLst>
          </xdr:cNvPr>
          <xdr:cNvCxnSpPr/>
        </xdr:nvCxnSpPr>
        <xdr:spPr>
          <a:xfrm>
            <a:off x="6153150" y="2338391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9" name="Straight Connector 2488">
            <a:extLst>
              <a:ext uri="{FF2B5EF4-FFF2-40B4-BE49-F238E27FC236}">
                <a16:creationId xmlns:a16="http://schemas.microsoft.com/office/drawing/2014/main" id="{3EAC2FE9-B780-13E3-E29B-CFA16B995817}"/>
              </a:ext>
            </a:extLst>
          </xdr:cNvPr>
          <xdr:cNvCxnSpPr/>
        </xdr:nvCxnSpPr>
        <xdr:spPr>
          <a:xfrm flipV="1">
            <a:off x="6157910" y="1476375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0" name="Straight Connector 2489">
            <a:extLst>
              <a:ext uri="{FF2B5EF4-FFF2-40B4-BE49-F238E27FC236}">
                <a16:creationId xmlns:a16="http://schemas.microsoft.com/office/drawing/2014/main" id="{5CCDE7C6-853E-88F2-1380-FA8831462153}"/>
              </a:ext>
            </a:extLst>
          </xdr:cNvPr>
          <xdr:cNvCxnSpPr/>
        </xdr:nvCxnSpPr>
        <xdr:spPr>
          <a:xfrm>
            <a:off x="6157903" y="1476375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1" name="Straight Connector 2490">
            <a:extLst>
              <a:ext uri="{FF2B5EF4-FFF2-40B4-BE49-F238E27FC236}">
                <a16:creationId xmlns:a16="http://schemas.microsoft.com/office/drawing/2014/main" id="{769E4B97-9998-16AA-A727-F188604B0447}"/>
              </a:ext>
            </a:extLst>
          </xdr:cNvPr>
          <xdr:cNvCxnSpPr/>
        </xdr:nvCxnSpPr>
        <xdr:spPr>
          <a:xfrm flipV="1">
            <a:off x="8748710" y="5610225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2" name="Straight Connector 2491">
            <a:extLst>
              <a:ext uri="{FF2B5EF4-FFF2-40B4-BE49-F238E27FC236}">
                <a16:creationId xmlns:a16="http://schemas.microsoft.com/office/drawing/2014/main" id="{C6001F13-2050-F1EC-C6EE-F2AB1F344686}"/>
              </a:ext>
            </a:extLst>
          </xdr:cNvPr>
          <xdr:cNvCxnSpPr/>
        </xdr:nvCxnSpPr>
        <xdr:spPr>
          <a:xfrm>
            <a:off x="8748710" y="5619751"/>
            <a:ext cx="1290640" cy="8620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3" name="Straight Connector 2492">
            <a:extLst>
              <a:ext uri="{FF2B5EF4-FFF2-40B4-BE49-F238E27FC236}">
                <a16:creationId xmlns:a16="http://schemas.microsoft.com/office/drawing/2014/main" id="{08C6F23C-90F6-B8C2-7585-DCB332C59AE0}"/>
              </a:ext>
            </a:extLst>
          </xdr:cNvPr>
          <xdr:cNvCxnSpPr/>
        </xdr:nvCxnSpPr>
        <xdr:spPr>
          <a:xfrm flipV="1">
            <a:off x="8753472" y="4757738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4" name="Straight Connector 2493">
            <a:extLst>
              <a:ext uri="{FF2B5EF4-FFF2-40B4-BE49-F238E27FC236}">
                <a16:creationId xmlns:a16="http://schemas.microsoft.com/office/drawing/2014/main" id="{D540A8ED-3647-42C1-ED6C-BE8C92B9D090}"/>
              </a:ext>
            </a:extLst>
          </xdr:cNvPr>
          <xdr:cNvCxnSpPr/>
        </xdr:nvCxnSpPr>
        <xdr:spPr>
          <a:xfrm>
            <a:off x="8753473" y="4762500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5" name="Straight Connector 2494">
            <a:extLst>
              <a:ext uri="{FF2B5EF4-FFF2-40B4-BE49-F238E27FC236}">
                <a16:creationId xmlns:a16="http://schemas.microsoft.com/office/drawing/2014/main" id="{0E257BA0-C895-1D7C-1132-A293B63EBFBD}"/>
              </a:ext>
            </a:extLst>
          </xdr:cNvPr>
          <xdr:cNvCxnSpPr/>
        </xdr:nvCxnSpPr>
        <xdr:spPr>
          <a:xfrm flipV="1">
            <a:off x="8748713" y="4038600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6" name="Straight Connector 2495">
            <a:extLst>
              <a:ext uri="{FF2B5EF4-FFF2-40B4-BE49-F238E27FC236}">
                <a16:creationId xmlns:a16="http://schemas.microsoft.com/office/drawing/2014/main" id="{ED1BD135-CD15-2B01-3C30-CA03279FEA3F}"/>
              </a:ext>
            </a:extLst>
          </xdr:cNvPr>
          <xdr:cNvCxnSpPr/>
        </xdr:nvCxnSpPr>
        <xdr:spPr>
          <a:xfrm>
            <a:off x="8748713" y="4033840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7" name="Straight Connector 2496">
            <a:extLst>
              <a:ext uri="{FF2B5EF4-FFF2-40B4-BE49-F238E27FC236}">
                <a16:creationId xmlns:a16="http://schemas.microsoft.com/office/drawing/2014/main" id="{DC3CD714-2016-DFC6-5031-C150645162CD}"/>
              </a:ext>
            </a:extLst>
          </xdr:cNvPr>
          <xdr:cNvCxnSpPr/>
        </xdr:nvCxnSpPr>
        <xdr:spPr>
          <a:xfrm flipV="1">
            <a:off x="8753472" y="3186113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8" name="Straight Connector 2497">
            <a:extLst>
              <a:ext uri="{FF2B5EF4-FFF2-40B4-BE49-F238E27FC236}">
                <a16:creationId xmlns:a16="http://schemas.microsoft.com/office/drawing/2014/main" id="{2475A4DE-A648-CCE8-F579-BED0149A1D80}"/>
              </a:ext>
            </a:extLst>
          </xdr:cNvPr>
          <xdr:cNvCxnSpPr/>
        </xdr:nvCxnSpPr>
        <xdr:spPr>
          <a:xfrm>
            <a:off x="8753476" y="3195641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9" name="Straight Connector 2498">
            <a:extLst>
              <a:ext uri="{FF2B5EF4-FFF2-40B4-BE49-F238E27FC236}">
                <a16:creationId xmlns:a16="http://schemas.microsoft.com/office/drawing/2014/main" id="{4CF9C2C2-0CFD-0930-064A-56EB814F99E2}"/>
              </a:ext>
            </a:extLst>
          </xdr:cNvPr>
          <xdr:cNvCxnSpPr/>
        </xdr:nvCxnSpPr>
        <xdr:spPr>
          <a:xfrm flipV="1">
            <a:off x="8758234" y="2333625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00" name="Straight Connector 2499">
            <a:extLst>
              <a:ext uri="{FF2B5EF4-FFF2-40B4-BE49-F238E27FC236}">
                <a16:creationId xmlns:a16="http://schemas.microsoft.com/office/drawing/2014/main" id="{3C2FDDDA-A10A-7C15-C455-37EAE7B11160}"/>
              </a:ext>
            </a:extLst>
          </xdr:cNvPr>
          <xdr:cNvCxnSpPr/>
        </xdr:nvCxnSpPr>
        <xdr:spPr>
          <a:xfrm>
            <a:off x="8743950" y="2338391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01" name="Straight Connector 2500">
            <a:extLst>
              <a:ext uri="{FF2B5EF4-FFF2-40B4-BE49-F238E27FC236}">
                <a16:creationId xmlns:a16="http://schemas.microsoft.com/office/drawing/2014/main" id="{ABA0248E-D4AA-70CA-747A-489C7E353A26}"/>
              </a:ext>
            </a:extLst>
          </xdr:cNvPr>
          <xdr:cNvCxnSpPr/>
        </xdr:nvCxnSpPr>
        <xdr:spPr>
          <a:xfrm flipV="1">
            <a:off x="8748710" y="1476375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02" name="Straight Connector 2501">
            <a:extLst>
              <a:ext uri="{FF2B5EF4-FFF2-40B4-BE49-F238E27FC236}">
                <a16:creationId xmlns:a16="http://schemas.microsoft.com/office/drawing/2014/main" id="{0B2FC53B-EA9D-DAF0-E0F9-9984C5253333}"/>
              </a:ext>
            </a:extLst>
          </xdr:cNvPr>
          <xdr:cNvCxnSpPr/>
        </xdr:nvCxnSpPr>
        <xdr:spPr>
          <a:xfrm>
            <a:off x="8748703" y="1476375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03" name="Straight Connector 2502">
            <a:extLst>
              <a:ext uri="{FF2B5EF4-FFF2-40B4-BE49-F238E27FC236}">
                <a16:creationId xmlns:a16="http://schemas.microsoft.com/office/drawing/2014/main" id="{162F6C4C-ADA4-4CCC-DA0D-E2C15B3F74E0}"/>
              </a:ext>
            </a:extLst>
          </xdr:cNvPr>
          <xdr:cNvCxnSpPr/>
        </xdr:nvCxnSpPr>
        <xdr:spPr>
          <a:xfrm>
            <a:off x="10039345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04" name="Straight Connector 2503">
            <a:extLst>
              <a:ext uri="{FF2B5EF4-FFF2-40B4-BE49-F238E27FC236}">
                <a16:creationId xmlns:a16="http://schemas.microsoft.com/office/drawing/2014/main" id="{13548A75-B8A2-DB2D-958C-738B7391A08C}"/>
              </a:ext>
            </a:extLst>
          </xdr:cNvPr>
          <xdr:cNvCxnSpPr/>
        </xdr:nvCxnSpPr>
        <xdr:spPr>
          <a:xfrm flipH="1">
            <a:off x="999648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65</xdr:row>
      <xdr:rowOff>4763</xdr:rowOff>
    </xdr:from>
    <xdr:to>
      <xdr:col>71</xdr:col>
      <xdr:colOff>0</xdr:colOff>
      <xdr:row>79</xdr:row>
      <xdr:rowOff>47625</xdr:rowOff>
    </xdr:to>
    <xdr:cxnSp macro="">
      <xdr:nvCxnSpPr>
        <xdr:cNvPr id="2523" name="Straight Connector 2522">
          <a:extLst>
            <a:ext uri="{FF2B5EF4-FFF2-40B4-BE49-F238E27FC236}">
              <a16:creationId xmlns:a16="http://schemas.microsoft.com/office/drawing/2014/main" id="{F54C9BA7-10E9-4FD4-B5B8-646A53F649AA}"/>
            </a:ext>
          </a:extLst>
        </xdr:cNvPr>
        <xdr:cNvCxnSpPr/>
      </xdr:nvCxnSpPr>
      <xdr:spPr>
        <a:xfrm>
          <a:off x="11496675" y="9910763"/>
          <a:ext cx="0" cy="204311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48</xdr:row>
      <xdr:rowOff>123825</xdr:rowOff>
    </xdr:from>
    <xdr:to>
      <xdr:col>71</xdr:col>
      <xdr:colOff>80969</xdr:colOff>
      <xdr:row>56</xdr:row>
      <xdr:rowOff>90488</xdr:rowOff>
    </xdr:to>
    <xdr:grpSp>
      <xdr:nvGrpSpPr>
        <xdr:cNvPr id="2524" name="Group 2523">
          <a:extLst>
            <a:ext uri="{FF2B5EF4-FFF2-40B4-BE49-F238E27FC236}">
              <a16:creationId xmlns:a16="http://schemas.microsoft.com/office/drawing/2014/main" id="{391C3697-DB09-4890-9176-16E5201FCF9C}"/>
            </a:ext>
          </a:extLst>
        </xdr:cNvPr>
        <xdr:cNvGrpSpPr/>
      </xdr:nvGrpSpPr>
      <xdr:grpSpPr>
        <a:xfrm>
          <a:off x="2014537" y="7600950"/>
          <a:ext cx="9563107" cy="1109663"/>
          <a:chOff x="2014537" y="7600950"/>
          <a:chExt cx="9563107" cy="1109663"/>
        </a:xfrm>
      </xdr:grpSpPr>
      <xdr:sp macro="" textlink="">
        <xdr:nvSpPr>
          <xdr:cNvPr id="2525" name="Isosceles Triangle 2524">
            <a:extLst>
              <a:ext uri="{FF2B5EF4-FFF2-40B4-BE49-F238E27FC236}">
                <a16:creationId xmlns:a16="http://schemas.microsoft.com/office/drawing/2014/main" id="{63D9CACD-4A21-2231-08A8-9E6C9365C0CC}"/>
              </a:ext>
            </a:extLst>
          </xdr:cNvPr>
          <xdr:cNvSpPr/>
        </xdr:nvSpPr>
        <xdr:spPr>
          <a:xfrm>
            <a:off x="2024063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26" name="Isosceles Triangle 2525">
            <a:extLst>
              <a:ext uri="{FF2B5EF4-FFF2-40B4-BE49-F238E27FC236}">
                <a16:creationId xmlns:a16="http://schemas.microsoft.com/office/drawing/2014/main" id="{11B9C61B-193B-965D-61E4-822705A44EA9}"/>
              </a:ext>
            </a:extLst>
          </xdr:cNvPr>
          <xdr:cNvSpPr/>
        </xdr:nvSpPr>
        <xdr:spPr>
          <a:xfrm>
            <a:off x="3486139" y="79152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27" name="Straight Connector 2526">
            <a:extLst>
              <a:ext uri="{FF2B5EF4-FFF2-40B4-BE49-F238E27FC236}">
                <a16:creationId xmlns:a16="http://schemas.microsoft.com/office/drawing/2014/main" id="{E0CD60A0-413C-FC81-EB17-B56640301E55}"/>
              </a:ext>
            </a:extLst>
          </xdr:cNvPr>
          <xdr:cNvCxnSpPr/>
        </xdr:nvCxnSpPr>
        <xdr:spPr>
          <a:xfrm>
            <a:off x="2100262" y="79057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28" name="Isosceles Triangle 2527">
            <a:extLst>
              <a:ext uri="{FF2B5EF4-FFF2-40B4-BE49-F238E27FC236}">
                <a16:creationId xmlns:a16="http://schemas.microsoft.com/office/drawing/2014/main" id="{C3E71A82-C33F-1065-6DFE-9712B85C311C}"/>
              </a:ext>
            </a:extLst>
          </xdr:cNvPr>
          <xdr:cNvSpPr/>
        </xdr:nvSpPr>
        <xdr:spPr>
          <a:xfrm>
            <a:off x="4781532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29" name="Isosceles Triangle 2528">
            <a:extLst>
              <a:ext uri="{FF2B5EF4-FFF2-40B4-BE49-F238E27FC236}">
                <a16:creationId xmlns:a16="http://schemas.microsoft.com/office/drawing/2014/main" id="{AA8D626E-8153-544F-E076-3B6316CF1DFF}"/>
              </a:ext>
            </a:extLst>
          </xdr:cNvPr>
          <xdr:cNvSpPr/>
        </xdr:nvSpPr>
        <xdr:spPr>
          <a:xfrm>
            <a:off x="7372345" y="7910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30" name="Isosceles Triangle 2529">
            <a:extLst>
              <a:ext uri="{FF2B5EF4-FFF2-40B4-BE49-F238E27FC236}">
                <a16:creationId xmlns:a16="http://schemas.microsoft.com/office/drawing/2014/main" id="{C4E78F16-74DF-736E-0B5A-ABEE5F39013B}"/>
              </a:ext>
            </a:extLst>
          </xdr:cNvPr>
          <xdr:cNvSpPr/>
        </xdr:nvSpPr>
        <xdr:spPr>
          <a:xfrm>
            <a:off x="8667738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31" name="Isosceles Triangle 2530">
            <a:extLst>
              <a:ext uri="{FF2B5EF4-FFF2-40B4-BE49-F238E27FC236}">
                <a16:creationId xmlns:a16="http://schemas.microsoft.com/office/drawing/2014/main" id="{72E99BC2-418E-E0D4-D692-4698E19AD53D}"/>
              </a:ext>
            </a:extLst>
          </xdr:cNvPr>
          <xdr:cNvSpPr/>
        </xdr:nvSpPr>
        <xdr:spPr>
          <a:xfrm>
            <a:off x="11415719" y="79200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32" name="Oval 2531">
            <a:extLst>
              <a:ext uri="{FF2B5EF4-FFF2-40B4-BE49-F238E27FC236}">
                <a16:creationId xmlns:a16="http://schemas.microsoft.com/office/drawing/2014/main" id="{4DEB3CF0-B753-B020-9B44-9C223BCFDCD9}"/>
              </a:ext>
            </a:extLst>
          </xdr:cNvPr>
          <xdr:cNvSpPr/>
        </xdr:nvSpPr>
        <xdr:spPr>
          <a:xfrm>
            <a:off x="3771889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33" name="Oval 2532">
            <a:extLst>
              <a:ext uri="{FF2B5EF4-FFF2-40B4-BE49-F238E27FC236}">
                <a16:creationId xmlns:a16="http://schemas.microsoft.com/office/drawing/2014/main" id="{34E29AA6-8B23-E035-C053-FF37BE7242F5}"/>
              </a:ext>
            </a:extLst>
          </xdr:cNvPr>
          <xdr:cNvSpPr/>
        </xdr:nvSpPr>
        <xdr:spPr>
          <a:xfrm>
            <a:off x="5072053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34" name="Oval 2533">
            <a:extLst>
              <a:ext uri="{FF2B5EF4-FFF2-40B4-BE49-F238E27FC236}">
                <a16:creationId xmlns:a16="http://schemas.microsoft.com/office/drawing/2014/main" id="{57A3C025-2732-483A-A766-73711BB98F6C}"/>
              </a:ext>
            </a:extLst>
          </xdr:cNvPr>
          <xdr:cNvSpPr/>
        </xdr:nvSpPr>
        <xdr:spPr>
          <a:xfrm>
            <a:off x="7658101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35" name="Oval 2534">
            <a:extLst>
              <a:ext uri="{FF2B5EF4-FFF2-40B4-BE49-F238E27FC236}">
                <a16:creationId xmlns:a16="http://schemas.microsoft.com/office/drawing/2014/main" id="{C43E62E3-91AC-F337-0A94-F3F2BC10BF2B}"/>
              </a:ext>
            </a:extLst>
          </xdr:cNvPr>
          <xdr:cNvSpPr/>
        </xdr:nvSpPr>
        <xdr:spPr>
          <a:xfrm>
            <a:off x="10248918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36" name="Straight Arrow Connector 2535">
            <a:extLst>
              <a:ext uri="{FF2B5EF4-FFF2-40B4-BE49-F238E27FC236}">
                <a16:creationId xmlns:a16="http://schemas.microsoft.com/office/drawing/2014/main" id="{D1C190AC-855C-F8F3-A562-FFC50AC39AF6}"/>
              </a:ext>
            </a:extLst>
          </xdr:cNvPr>
          <xdr:cNvCxnSpPr/>
        </xdr:nvCxnSpPr>
        <xdr:spPr>
          <a:xfrm>
            <a:off x="21050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7" name="Straight Arrow Connector 2536">
            <a:extLst>
              <a:ext uri="{FF2B5EF4-FFF2-40B4-BE49-F238E27FC236}">
                <a16:creationId xmlns:a16="http://schemas.microsoft.com/office/drawing/2014/main" id="{D0F46370-38A2-6185-4E99-E3B53FF535BC}"/>
              </a:ext>
            </a:extLst>
          </xdr:cNvPr>
          <xdr:cNvCxnSpPr/>
        </xdr:nvCxnSpPr>
        <xdr:spPr>
          <a:xfrm>
            <a:off x="22669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8" name="Straight Arrow Connector 2537">
            <a:extLst>
              <a:ext uri="{FF2B5EF4-FFF2-40B4-BE49-F238E27FC236}">
                <a16:creationId xmlns:a16="http://schemas.microsoft.com/office/drawing/2014/main" id="{5D41B1F2-FCA8-5E2D-05B4-D92FAC64D5EB}"/>
              </a:ext>
            </a:extLst>
          </xdr:cNvPr>
          <xdr:cNvCxnSpPr/>
        </xdr:nvCxnSpPr>
        <xdr:spPr>
          <a:xfrm>
            <a:off x="24288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9" name="Straight Arrow Connector 2538">
            <a:extLst>
              <a:ext uri="{FF2B5EF4-FFF2-40B4-BE49-F238E27FC236}">
                <a16:creationId xmlns:a16="http://schemas.microsoft.com/office/drawing/2014/main" id="{842241B3-A19F-737B-1D0D-8D82F7B72A89}"/>
              </a:ext>
            </a:extLst>
          </xdr:cNvPr>
          <xdr:cNvCxnSpPr/>
        </xdr:nvCxnSpPr>
        <xdr:spPr>
          <a:xfrm>
            <a:off x="25907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0" name="Straight Arrow Connector 2539">
            <a:extLst>
              <a:ext uri="{FF2B5EF4-FFF2-40B4-BE49-F238E27FC236}">
                <a16:creationId xmlns:a16="http://schemas.microsoft.com/office/drawing/2014/main" id="{C9F0FAD5-BB80-51D2-8E0B-4A14FE4397D5}"/>
              </a:ext>
            </a:extLst>
          </xdr:cNvPr>
          <xdr:cNvCxnSpPr/>
        </xdr:nvCxnSpPr>
        <xdr:spPr>
          <a:xfrm>
            <a:off x="27527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1" name="Straight Arrow Connector 2540">
            <a:extLst>
              <a:ext uri="{FF2B5EF4-FFF2-40B4-BE49-F238E27FC236}">
                <a16:creationId xmlns:a16="http://schemas.microsoft.com/office/drawing/2014/main" id="{0AB7D343-5729-634A-AA63-9EBD2B8245F8}"/>
              </a:ext>
            </a:extLst>
          </xdr:cNvPr>
          <xdr:cNvCxnSpPr/>
        </xdr:nvCxnSpPr>
        <xdr:spPr>
          <a:xfrm>
            <a:off x="29146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2" name="Straight Arrow Connector 2541">
            <a:extLst>
              <a:ext uri="{FF2B5EF4-FFF2-40B4-BE49-F238E27FC236}">
                <a16:creationId xmlns:a16="http://schemas.microsoft.com/office/drawing/2014/main" id="{B9E18171-C736-F16D-ED88-8CEC41686D7B}"/>
              </a:ext>
            </a:extLst>
          </xdr:cNvPr>
          <xdr:cNvCxnSpPr/>
        </xdr:nvCxnSpPr>
        <xdr:spPr>
          <a:xfrm>
            <a:off x="30765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3" name="Straight Arrow Connector 2542">
            <a:extLst>
              <a:ext uri="{FF2B5EF4-FFF2-40B4-BE49-F238E27FC236}">
                <a16:creationId xmlns:a16="http://schemas.microsoft.com/office/drawing/2014/main" id="{F16E4EF0-3A58-0835-6AE4-9388B1991866}"/>
              </a:ext>
            </a:extLst>
          </xdr:cNvPr>
          <xdr:cNvCxnSpPr/>
        </xdr:nvCxnSpPr>
        <xdr:spPr>
          <a:xfrm>
            <a:off x="32384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4" name="Straight Arrow Connector 2543">
            <a:extLst>
              <a:ext uri="{FF2B5EF4-FFF2-40B4-BE49-F238E27FC236}">
                <a16:creationId xmlns:a16="http://schemas.microsoft.com/office/drawing/2014/main" id="{CB4FA75E-AC34-C06B-F41F-E513599B94E3}"/>
              </a:ext>
            </a:extLst>
          </xdr:cNvPr>
          <xdr:cNvCxnSpPr/>
        </xdr:nvCxnSpPr>
        <xdr:spPr>
          <a:xfrm>
            <a:off x="34004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5" name="Straight Arrow Connector 2544">
            <a:extLst>
              <a:ext uri="{FF2B5EF4-FFF2-40B4-BE49-F238E27FC236}">
                <a16:creationId xmlns:a16="http://schemas.microsoft.com/office/drawing/2014/main" id="{C3394427-B037-5BA8-6823-9BFDDF563B4C}"/>
              </a:ext>
            </a:extLst>
          </xdr:cNvPr>
          <xdr:cNvCxnSpPr/>
        </xdr:nvCxnSpPr>
        <xdr:spPr>
          <a:xfrm>
            <a:off x="35623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6" name="Straight Arrow Connector 2545">
            <a:extLst>
              <a:ext uri="{FF2B5EF4-FFF2-40B4-BE49-F238E27FC236}">
                <a16:creationId xmlns:a16="http://schemas.microsoft.com/office/drawing/2014/main" id="{B79BA1B1-47E5-1AE0-10DA-DF870D6A195D}"/>
              </a:ext>
            </a:extLst>
          </xdr:cNvPr>
          <xdr:cNvCxnSpPr/>
        </xdr:nvCxnSpPr>
        <xdr:spPr>
          <a:xfrm>
            <a:off x="37242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7" name="Straight Arrow Connector 2546">
            <a:extLst>
              <a:ext uri="{FF2B5EF4-FFF2-40B4-BE49-F238E27FC236}">
                <a16:creationId xmlns:a16="http://schemas.microsoft.com/office/drawing/2014/main" id="{5A952CB5-C561-BF72-68FE-364FE39708AE}"/>
              </a:ext>
            </a:extLst>
          </xdr:cNvPr>
          <xdr:cNvCxnSpPr/>
        </xdr:nvCxnSpPr>
        <xdr:spPr>
          <a:xfrm>
            <a:off x="38861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8" name="Straight Arrow Connector 2547">
            <a:extLst>
              <a:ext uri="{FF2B5EF4-FFF2-40B4-BE49-F238E27FC236}">
                <a16:creationId xmlns:a16="http://schemas.microsoft.com/office/drawing/2014/main" id="{AE863B52-8D28-6EBC-058C-7E64EE8C6C23}"/>
              </a:ext>
            </a:extLst>
          </xdr:cNvPr>
          <xdr:cNvCxnSpPr/>
        </xdr:nvCxnSpPr>
        <xdr:spPr>
          <a:xfrm>
            <a:off x="40481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9" name="Straight Arrow Connector 2548">
            <a:extLst>
              <a:ext uri="{FF2B5EF4-FFF2-40B4-BE49-F238E27FC236}">
                <a16:creationId xmlns:a16="http://schemas.microsoft.com/office/drawing/2014/main" id="{2421A2CD-050E-EF19-4BAF-27EA2D56126A}"/>
              </a:ext>
            </a:extLst>
          </xdr:cNvPr>
          <xdr:cNvCxnSpPr/>
        </xdr:nvCxnSpPr>
        <xdr:spPr>
          <a:xfrm>
            <a:off x="42100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0" name="Straight Arrow Connector 2549">
            <a:extLst>
              <a:ext uri="{FF2B5EF4-FFF2-40B4-BE49-F238E27FC236}">
                <a16:creationId xmlns:a16="http://schemas.microsoft.com/office/drawing/2014/main" id="{D4E8FAE8-C482-EE96-1F7F-E0ED685AF8A1}"/>
              </a:ext>
            </a:extLst>
          </xdr:cNvPr>
          <xdr:cNvCxnSpPr/>
        </xdr:nvCxnSpPr>
        <xdr:spPr>
          <a:xfrm>
            <a:off x="43719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1" name="Straight Arrow Connector 2550">
            <a:extLst>
              <a:ext uri="{FF2B5EF4-FFF2-40B4-BE49-F238E27FC236}">
                <a16:creationId xmlns:a16="http://schemas.microsoft.com/office/drawing/2014/main" id="{A277C9E9-CDFA-4324-0F68-9EB7F7B07BBD}"/>
              </a:ext>
            </a:extLst>
          </xdr:cNvPr>
          <xdr:cNvCxnSpPr/>
        </xdr:nvCxnSpPr>
        <xdr:spPr>
          <a:xfrm>
            <a:off x="45338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2" name="Straight Arrow Connector 2551">
            <a:extLst>
              <a:ext uri="{FF2B5EF4-FFF2-40B4-BE49-F238E27FC236}">
                <a16:creationId xmlns:a16="http://schemas.microsoft.com/office/drawing/2014/main" id="{B9E6C3C3-2276-90B5-167F-A5D0FBA9BF18}"/>
              </a:ext>
            </a:extLst>
          </xdr:cNvPr>
          <xdr:cNvCxnSpPr/>
        </xdr:nvCxnSpPr>
        <xdr:spPr>
          <a:xfrm>
            <a:off x="46958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3" name="Straight Arrow Connector 2552">
            <a:extLst>
              <a:ext uri="{FF2B5EF4-FFF2-40B4-BE49-F238E27FC236}">
                <a16:creationId xmlns:a16="http://schemas.microsoft.com/office/drawing/2014/main" id="{730F8339-3731-C430-D814-921BEACD6433}"/>
              </a:ext>
            </a:extLst>
          </xdr:cNvPr>
          <xdr:cNvCxnSpPr/>
        </xdr:nvCxnSpPr>
        <xdr:spPr>
          <a:xfrm>
            <a:off x="48577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4" name="Straight Arrow Connector 2553">
            <a:extLst>
              <a:ext uri="{FF2B5EF4-FFF2-40B4-BE49-F238E27FC236}">
                <a16:creationId xmlns:a16="http://schemas.microsoft.com/office/drawing/2014/main" id="{3894C1ED-52F5-F3B8-641F-9A7BFF4FFE63}"/>
              </a:ext>
            </a:extLst>
          </xdr:cNvPr>
          <xdr:cNvCxnSpPr/>
        </xdr:nvCxnSpPr>
        <xdr:spPr>
          <a:xfrm>
            <a:off x="50196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5" name="Straight Arrow Connector 2554">
            <a:extLst>
              <a:ext uri="{FF2B5EF4-FFF2-40B4-BE49-F238E27FC236}">
                <a16:creationId xmlns:a16="http://schemas.microsoft.com/office/drawing/2014/main" id="{96DB985E-A463-0A9E-315F-0A59B7E296DB}"/>
              </a:ext>
            </a:extLst>
          </xdr:cNvPr>
          <xdr:cNvCxnSpPr/>
        </xdr:nvCxnSpPr>
        <xdr:spPr>
          <a:xfrm>
            <a:off x="51815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6" name="Straight Arrow Connector 2555">
            <a:extLst>
              <a:ext uri="{FF2B5EF4-FFF2-40B4-BE49-F238E27FC236}">
                <a16:creationId xmlns:a16="http://schemas.microsoft.com/office/drawing/2014/main" id="{5C24684A-3A97-9AE9-EE10-C029E1352681}"/>
              </a:ext>
            </a:extLst>
          </xdr:cNvPr>
          <xdr:cNvCxnSpPr/>
        </xdr:nvCxnSpPr>
        <xdr:spPr>
          <a:xfrm>
            <a:off x="53435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7" name="Straight Arrow Connector 2556">
            <a:extLst>
              <a:ext uri="{FF2B5EF4-FFF2-40B4-BE49-F238E27FC236}">
                <a16:creationId xmlns:a16="http://schemas.microsoft.com/office/drawing/2014/main" id="{5454415D-D338-8962-0CD3-9290DCF8317C}"/>
              </a:ext>
            </a:extLst>
          </xdr:cNvPr>
          <xdr:cNvCxnSpPr/>
        </xdr:nvCxnSpPr>
        <xdr:spPr>
          <a:xfrm>
            <a:off x="55054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8" name="Straight Arrow Connector 2557">
            <a:extLst>
              <a:ext uri="{FF2B5EF4-FFF2-40B4-BE49-F238E27FC236}">
                <a16:creationId xmlns:a16="http://schemas.microsoft.com/office/drawing/2014/main" id="{B01B16B5-788A-4228-EE5E-5D5E1E65BBB7}"/>
              </a:ext>
            </a:extLst>
          </xdr:cNvPr>
          <xdr:cNvCxnSpPr/>
        </xdr:nvCxnSpPr>
        <xdr:spPr>
          <a:xfrm>
            <a:off x="56673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9" name="Straight Arrow Connector 2558">
            <a:extLst>
              <a:ext uri="{FF2B5EF4-FFF2-40B4-BE49-F238E27FC236}">
                <a16:creationId xmlns:a16="http://schemas.microsoft.com/office/drawing/2014/main" id="{5571BCBA-B868-A537-1FE9-17CF8BD4A3E2}"/>
              </a:ext>
            </a:extLst>
          </xdr:cNvPr>
          <xdr:cNvCxnSpPr/>
        </xdr:nvCxnSpPr>
        <xdr:spPr>
          <a:xfrm>
            <a:off x="58292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0" name="Straight Arrow Connector 2559">
            <a:extLst>
              <a:ext uri="{FF2B5EF4-FFF2-40B4-BE49-F238E27FC236}">
                <a16:creationId xmlns:a16="http://schemas.microsoft.com/office/drawing/2014/main" id="{B57A5CC3-AE01-64CD-80AB-66580C740102}"/>
              </a:ext>
            </a:extLst>
          </xdr:cNvPr>
          <xdr:cNvCxnSpPr/>
        </xdr:nvCxnSpPr>
        <xdr:spPr>
          <a:xfrm>
            <a:off x="59912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1" name="Straight Arrow Connector 2560">
            <a:extLst>
              <a:ext uri="{FF2B5EF4-FFF2-40B4-BE49-F238E27FC236}">
                <a16:creationId xmlns:a16="http://schemas.microsoft.com/office/drawing/2014/main" id="{4E23FEA0-366E-B4B4-685B-E395634ADABA}"/>
              </a:ext>
            </a:extLst>
          </xdr:cNvPr>
          <xdr:cNvCxnSpPr/>
        </xdr:nvCxnSpPr>
        <xdr:spPr>
          <a:xfrm>
            <a:off x="61531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2" name="Straight Arrow Connector 2561">
            <a:extLst>
              <a:ext uri="{FF2B5EF4-FFF2-40B4-BE49-F238E27FC236}">
                <a16:creationId xmlns:a16="http://schemas.microsoft.com/office/drawing/2014/main" id="{8CEDED6A-596B-329F-269F-FB0ADBD1EF5B}"/>
              </a:ext>
            </a:extLst>
          </xdr:cNvPr>
          <xdr:cNvCxnSpPr/>
        </xdr:nvCxnSpPr>
        <xdr:spPr>
          <a:xfrm>
            <a:off x="63150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3" name="Straight Arrow Connector 2562">
            <a:extLst>
              <a:ext uri="{FF2B5EF4-FFF2-40B4-BE49-F238E27FC236}">
                <a16:creationId xmlns:a16="http://schemas.microsoft.com/office/drawing/2014/main" id="{D228D7AF-FE48-AFD6-7C73-A358EBA2CB87}"/>
              </a:ext>
            </a:extLst>
          </xdr:cNvPr>
          <xdr:cNvCxnSpPr/>
        </xdr:nvCxnSpPr>
        <xdr:spPr>
          <a:xfrm>
            <a:off x="64769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4" name="Straight Arrow Connector 2563">
            <a:extLst>
              <a:ext uri="{FF2B5EF4-FFF2-40B4-BE49-F238E27FC236}">
                <a16:creationId xmlns:a16="http://schemas.microsoft.com/office/drawing/2014/main" id="{CC55219E-7882-5AE5-80B8-1189C80E4EED}"/>
              </a:ext>
            </a:extLst>
          </xdr:cNvPr>
          <xdr:cNvCxnSpPr/>
        </xdr:nvCxnSpPr>
        <xdr:spPr>
          <a:xfrm>
            <a:off x="66389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5" name="Straight Arrow Connector 2564">
            <a:extLst>
              <a:ext uri="{FF2B5EF4-FFF2-40B4-BE49-F238E27FC236}">
                <a16:creationId xmlns:a16="http://schemas.microsoft.com/office/drawing/2014/main" id="{5F02428E-6D65-159E-AD96-5E46A25E5D8C}"/>
              </a:ext>
            </a:extLst>
          </xdr:cNvPr>
          <xdr:cNvCxnSpPr/>
        </xdr:nvCxnSpPr>
        <xdr:spPr>
          <a:xfrm>
            <a:off x="68008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6" name="Straight Arrow Connector 2565">
            <a:extLst>
              <a:ext uri="{FF2B5EF4-FFF2-40B4-BE49-F238E27FC236}">
                <a16:creationId xmlns:a16="http://schemas.microsoft.com/office/drawing/2014/main" id="{E32B67D3-C4AF-F8BC-1E64-90B442E59090}"/>
              </a:ext>
            </a:extLst>
          </xdr:cNvPr>
          <xdr:cNvCxnSpPr/>
        </xdr:nvCxnSpPr>
        <xdr:spPr>
          <a:xfrm>
            <a:off x="69627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7" name="Straight Arrow Connector 2566">
            <a:extLst>
              <a:ext uri="{FF2B5EF4-FFF2-40B4-BE49-F238E27FC236}">
                <a16:creationId xmlns:a16="http://schemas.microsoft.com/office/drawing/2014/main" id="{001071D1-A0E3-859C-DFDF-8A3336EC16FC}"/>
              </a:ext>
            </a:extLst>
          </xdr:cNvPr>
          <xdr:cNvCxnSpPr/>
        </xdr:nvCxnSpPr>
        <xdr:spPr>
          <a:xfrm>
            <a:off x="7124696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8" name="Straight Arrow Connector 2567">
            <a:extLst>
              <a:ext uri="{FF2B5EF4-FFF2-40B4-BE49-F238E27FC236}">
                <a16:creationId xmlns:a16="http://schemas.microsoft.com/office/drawing/2014/main" id="{180DF38F-3A86-B385-5F9E-CBE7D5B06A17}"/>
              </a:ext>
            </a:extLst>
          </xdr:cNvPr>
          <xdr:cNvCxnSpPr/>
        </xdr:nvCxnSpPr>
        <xdr:spPr>
          <a:xfrm>
            <a:off x="72866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9" name="Straight Arrow Connector 2568">
            <a:extLst>
              <a:ext uri="{FF2B5EF4-FFF2-40B4-BE49-F238E27FC236}">
                <a16:creationId xmlns:a16="http://schemas.microsoft.com/office/drawing/2014/main" id="{65880C5B-29F4-F315-9BE0-48E067A600D7}"/>
              </a:ext>
            </a:extLst>
          </xdr:cNvPr>
          <xdr:cNvCxnSpPr/>
        </xdr:nvCxnSpPr>
        <xdr:spPr>
          <a:xfrm>
            <a:off x="74485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0" name="Straight Arrow Connector 2569">
            <a:extLst>
              <a:ext uri="{FF2B5EF4-FFF2-40B4-BE49-F238E27FC236}">
                <a16:creationId xmlns:a16="http://schemas.microsoft.com/office/drawing/2014/main" id="{2DCDCD5A-A04B-ED18-76BE-78EE1D92D1FD}"/>
              </a:ext>
            </a:extLst>
          </xdr:cNvPr>
          <xdr:cNvCxnSpPr/>
        </xdr:nvCxnSpPr>
        <xdr:spPr>
          <a:xfrm>
            <a:off x="76104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1" name="Straight Arrow Connector 2570">
            <a:extLst>
              <a:ext uri="{FF2B5EF4-FFF2-40B4-BE49-F238E27FC236}">
                <a16:creationId xmlns:a16="http://schemas.microsoft.com/office/drawing/2014/main" id="{4E623256-B2C4-EA50-5AB4-9C1FE19D474F}"/>
              </a:ext>
            </a:extLst>
          </xdr:cNvPr>
          <xdr:cNvCxnSpPr/>
        </xdr:nvCxnSpPr>
        <xdr:spPr>
          <a:xfrm>
            <a:off x="77723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2" name="Straight Arrow Connector 2571">
            <a:extLst>
              <a:ext uri="{FF2B5EF4-FFF2-40B4-BE49-F238E27FC236}">
                <a16:creationId xmlns:a16="http://schemas.microsoft.com/office/drawing/2014/main" id="{92C33A33-521F-E84B-D9F5-6AF44DE54B91}"/>
              </a:ext>
            </a:extLst>
          </xdr:cNvPr>
          <xdr:cNvCxnSpPr/>
        </xdr:nvCxnSpPr>
        <xdr:spPr>
          <a:xfrm>
            <a:off x="79343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3" name="Straight Arrow Connector 2572">
            <a:extLst>
              <a:ext uri="{FF2B5EF4-FFF2-40B4-BE49-F238E27FC236}">
                <a16:creationId xmlns:a16="http://schemas.microsoft.com/office/drawing/2014/main" id="{F21A950F-A1F7-2C22-E7EE-F398892CDC96}"/>
              </a:ext>
            </a:extLst>
          </xdr:cNvPr>
          <xdr:cNvCxnSpPr/>
        </xdr:nvCxnSpPr>
        <xdr:spPr>
          <a:xfrm>
            <a:off x="80962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4" name="Straight Arrow Connector 2573">
            <a:extLst>
              <a:ext uri="{FF2B5EF4-FFF2-40B4-BE49-F238E27FC236}">
                <a16:creationId xmlns:a16="http://schemas.microsoft.com/office/drawing/2014/main" id="{09F18F45-7510-DEE5-1C9A-F680AD992159}"/>
              </a:ext>
            </a:extLst>
          </xdr:cNvPr>
          <xdr:cNvCxnSpPr/>
        </xdr:nvCxnSpPr>
        <xdr:spPr>
          <a:xfrm>
            <a:off x="82581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5" name="Straight Arrow Connector 2574">
            <a:extLst>
              <a:ext uri="{FF2B5EF4-FFF2-40B4-BE49-F238E27FC236}">
                <a16:creationId xmlns:a16="http://schemas.microsoft.com/office/drawing/2014/main" id="{F3C5CBFE-CBFC-A2C8-5BE0-06A0BFEB0E4E}"/>
              </a:ext>
            </a:extLst>
          </xdr:cNvPr>
          <xdr:cNvCxnSpPr/>
        </xdr:nvCxnSpPr>
        <xdr:spPr>
          <a:xfrm>
            <a:off x="84200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6" name="Straight Arrow Connector 2575">
            <a:extLst>
              <a:ext uri="{FF2B5EF4-FFF2-40B4-BE49-F238E27FC236}">
                <a16:creationId xmlns:a16="http://schemas.microsoft.com/office/drawing/2014/main" id="{759189DF-A09B-9245-ECE1-8B007F3426C5}"/>
              </a:ext>
            </a:extLst>
          </xdr:cNvPr>
          <xdr:cNvCxnSpPr/>
        </xdr:nvCxnSpPr>
        <xdr:spPr>
          <a:xfrm>
            <a:off x="85820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7" name="Straight Arrow Connector 2576">
            <a:extLst>
              <a:ext uri="{FF2B5EF4-FFF2-40B4-BE49-F238E27FC236}">
                <a16:creationId xmlns:a16="http://schemas.microsoft.com/office/drawing/2014/main" id="{16B9E830-8B71-AB39-EF15-A73CA415139D}"/>
              </a:ext>
            </a:extLst>
          </xdr:cNvPr>
          <xdr:cNvCxnSpPr/>
        </xdr:nvCxnSpPr>
        <xdr:spPr>
          <a:xfrm>
            <a:off x="87439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8" name="Straight Arrow Connector 2577">
            <a:extLst>
              <a:ext uri="{FF2B5EF4-FFF2-40B4-BE49-F238E27FC236}">
                <a16:creationId xmlns:a16="http://schemas.microsoft.com/office/drawing/2014/main" id="{32D1B0E9-B104-6633-70AE-45371DA12A96}"/>
              </a:ext>
            </a:extLst>
          </xdr:cNvPr>
          <xdr:cNvCxnSpPr/>
        </xdr:nvCxnSpPr>
        <xdr:spPr>
          <a:xfrm>
            <a:off x="89058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9" name="Straight Arrow Connector 2578">
            <a:extLst>
              <a:ext uri="{FF2B5EF4-FFF2-40B4-BE49-F238E27FC236}">
                <a16:creationId xmlns:a16="http://schemas.microsoft.com/office/drawing/2014/main" id="{0D1C36B8-DF3C-E8AF-9C97-B2887C69AF39}"/>
              </a:ext>
            </a:extLst>
          </xdr:cNvPr>
          <xdr:cNvCxnSpPr/>
        </xdr:nvCxnSpPr>
        <xdr:spPr>
          <a:xfrm>
            <a:off x="90677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0" name="Straight Arrow Connector 2579">
            <a:extLst>
              <a:ext uri="{FF2B5EF4-FFF2-40B4-BE49-F238E27FC236}">
                <a16:creationId xmlns:a16="http://schemas.microsoft.com/office/drawing/2014/main" id="{3A8AF9A7-E9E2-54BA-AD0D-F2B491581EFD}"/>
              </a:ext>
            </a:extLst>
          </xdr:cNvPr>
          <xdr:cNvCxnSpPr/>
        </xdr:nvCxnSpPr>
        <xdr:spPr>
          <a:xfrm>
            <a:off x="92297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1" name="Straight Arrow Connector 2580">
            <a:extLst>
              <a:ext uri="{FF2B5EF4-FFF2-40B4-BE49-F238E27FC236}">
                <a16:creationId xmlns:a16="http://schemas.microsoft.com/office/drawing/2014/main" id="{0371435E-6536-C183-C65B-7CBE9126719B}"/>
              </a:ext>
            </a:extLst>
          </xdr:cNvPr>
          <xdr:cNvCxnSpPr/>
        </xdr:nvCxnSpPr>
        <xdr:spPr>
          <a:xfrm>
            <a:off x="93916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2" name="Straight Arrow Connector 2581">
            <a:extLst>
              <a:ext uri="{FF2B5EF4-FFF2-40B4-BE49-F238E27FC236}">
                <a16:creationId xmlns:a16="http://schemas.microsoft.com/office/drawing/2014/main" id="{E24F3230-D8FD-8257-EB18-8F08AD84C198}"/>
              </a:ext>
            </a:extLst>
          </xdr:cNvPr>
          <xdr:cNvCxnSpPr/>
        </xdr:nvCxnSpPr>
        <xdr:spPr>
          <a:xfrm>
            <a:off x="95535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3" name="Straight Arrow Connector 2582">
            <a:extLst>
              <a:ext uri="{FF2B5EF4-FFF2-40B4-BE49-F238E27FC236}">
                <a16:creationId xmlns:a16="http://schemas.microsoft.com/office/drawing/2014/main" id="{C11353FF-E0EA-EA46-5CA4-C3CD2FB8D109}"/>
              </a:ext>
            </a:extLst>
          </xdr:cNvPr>
          <xdr:cNvCxnSpPr/>
        </xdr:nvCxnSpPr>
        <xdr:spPr>
          <a:xfrm>
            <a:off x="97154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4" name="Straight Arrow Connector 2583">
            <a:extLst>
              <a:ext uri="{FF2B5EF4-FFF2-40B4-BE49-F238E27FC236}">
                <a16:creationId xmlns:a16="http://schemas.microsoft.com/office/drawing/2014/main" id="{F1ACF2A4-A11B-4E36-668D-805E2619E628}"/>
              </a:ext>
            </a:extLst>
          </xdr:cNvPr>
          <xdr:cNvCxnSpPr/>
        </xdr:nvCxnSpPr>
        <xdr:spPr>
          <a:xfrm>
            <a:off x="98774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5" name="Straight Arrow Connector 2584">
            <a:extLst>
              <a:ext uri="{FF2B5EF4-FFF2-40B4-BE49-F238E27FC236}">
                <a16:creationId xmlns:a16="http://schemas.microsoft.com/office/drawing/2014/main" id="{77E1E385-D04E-5D98-2BE6-4A65F3FC9DD5}"/>
              </a:ext>
            </a:extLst>
          </xdr:cNvPr>
          <xdr:cNvCxnSpPr/>
        </xdr:nvCxnSpPr>
        <xdr:spPr>
          <a:xfrm>
            <a:off x="100393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6" name="Straight Arrow Connector 2585">
            <a:extLst>
              <a:ext uri="{FF2B5EF4-FFF2-40B4-BE49-F238E27FC236}">
                <a16:creationId xmlns:a16="http://schemas.microsoft.com/office/drawing/2014/main" id="{89233BED-9FFE-84E2-025D-DE83D9729152}"/>
              </a:ext>
            </a:extLst>
          </xdr:cNvPr>
          <xdr:cNvCxnSpPr/>
        </xdr:nvCxnSpPr>
        <xdr:spPr>
          <a:xfrm>
            <a:off x="10201272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7" name="Straight Arrow Connector 2586">
            <a:extLst>
              <a:ext uri="{FF2B5EF4-FFF2-40B4-BE49-F238E27FC236}">
                <a16:creationId xmlns:a16="http://schemas.microsoft.com/office/drawing/2014/main" id="{D770C94D-336D-7106-9A36-F8A676F1BE35}"/>
              </a:ext>
            </a:extLst>
          </xdr:cNvPr>
          <xdr:cNvCxnSpPr/>
        </xdr:nvCxnSpPr>
        <xdr:spPr>
          <a:xfrm>
            <a:off x="10363197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8" name="Straight Arrow Connector 2587">
            <a:extLst>
              <a:ext uri="{FF2B5EF4-FFF2-40B4-BE49-F238E27FC236}">
                <a16:creationId xmlns:a16="http://schemas.microsoft.com/office/drawing/2014/main" id="{9DE2E7FD-E17F-9C27-82AC-E8A97E02928F}"/>
              </a:ext>
            </a:extLst>
          </xdr:cNvPr>
          <xdr:cNvCxnSpPr/>
        </xdr:nvCxnSpPr>
        <xdr:spPr>
          <a:xfrm>
            <a:off x="10525122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9" name="Straight Arrow Connector 2588">
            <a:extLst>
              <a:ext uri="{FF2B5EF4-FFF2-40B4-BE49-F238E27FC236}">
                <a16:creationId xmlns:a16="http://schemas.microsoft.com/office/drawing/2014/main" id="{86AA92EC-BF99-901A-9568-B64B15C4399F}"/>
              </a:ext>
            </a:extLst>
          </xdr:cNvPr>
          <xdr:cNvCxnSpPr/>
        </xdr:nvCxnSpPr>
        <xdr:spPr>
          <a:xfrm>
            <a:off x="10687047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0" name="Straight Arrow Connector 2589">
            <a:extLst>
              <a:ext uri="{FF2B5EF4-FFF2-40B4-BE49-F238E27FC236}">
                <a16:creationId xmlns:a16="http://schemas.microsoft.com/office/drawing/2014/main" id="{66326F8B-1C13-3DE8-76BD-58EBCC94B21A}"/>
              </a:ext>
            </a:extLst>
          </xdr:cNvPr>
          <xdr:cNvCxnSpPr/>
        </xdr:nvCxnSpPr>
        <xdr:spPr>
          <a:xfrm>
            <a:off x="10848971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1" name="Straight Arrow Connector 2590">
            <a:extLst>
              <a:ext uri="{FF2B5EF4-FFF2-40B4-BE49-F238E27FC236}">
                <a16:creationId xmlns:a16="http://schemas.microsoft.com/office/drawing/2014/main" id="{2F74E384-D9B6-D1C2-3969-54010AA84B22}"/>
              </a:ext>
            </a:extLst>
          </xdr:cNvPr>
          <xdr:cNvCxnSpPr/>
        </xdr:nvCxnSpPr>
        <xdr:spPr>
          <a:xfrm>
            <a:off x="11010896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2" name="Straight Arrow Connector 2591">
            <a:extLst>
              <a:ext uri="{FF2B5EF4-FFF2-40B4-BE49-F238E27FC236}">
                <a16:creationId xmlns:a16="http://schemas.microsoft.com/office/drawing/2014/main" id="{E7B0A720-C4F2-43FC-FFF6-6984509537F0}"/>
              </a:ext>
            </a:extLst>
          </xdr:cNvPr>
          <xdr:cNvCxnSpPr/>
        </xdr:nvCxnSpPr>
        <xdr:spPr>
          <a:xfrm>
            <a:off x="111728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3" name="Straight Arrow Connector 2592">
            <a:extLst>
              <a:ext uri="{FF2B5EF4-FFF2-40B4-BE49-F238E27FC236}">
                <a16:creationId xmlns:a16="http://schemas.microsoft.com/office/drawing/2014/main" id="{FCEA4FB1-BCFF-5EDC-F6E4-FF94B2197940}"/>
              </a:ext>
            </a:extLst>
          </xdr:cNvPr>
          <xdr:cNvCxnSpPr/>
        </xdr:nvCxnSpPr>
        <xdr:spPr>
          <a:xfrm>
            <a:off x="113347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4" name="Straight Connector 2593">
            <a:extLst>
              <a:ext uri="{FF2B5EF4-FFF2-40B4-BE49-F238E27FC236}">
                <a16:creationId xmlns:a16="http://schemas.microsoft.com/office/drawing/2014/main" id="{31098BC5-058B-0D70-40D8-D3276B80D356}"/>
              </a:ext>
            </a:extLst>
          </xdr:cNvPr>
          <xdr:cNvCxnSpPr/>
        </xdr:nvCxnSpPr>
        <xdr:spPr>
          <a:xfrm>
            <a:off x="2109788" y="7672387"/>
            <a:ext cx="9391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5" name="Straight Connector 2594">
            <a:extLst>
              <a:ext uri="{FF2B5EF4-FFF2-40B4-BE49-F238E27FC236}">
                <a16:creationId xmlns:a16="http://schemas.microsoft.com/office/drawing/2014/main" id="{5A50440D-FA99-3EC4-9D9A-E2D6CA953670}"/>
              </a:ext>
            </a:extLst>
          </xdr:cNvPr>
          <xdr:cNvCxnSpPr/>
        </xdr:nvCxnSpPr>
        <xdr:spPr>
          <a:xfrm>
            <a:off x="2105025" y="81819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6" name="Straight Connector 2595">
            <a:extLst>
              <a:ext uri="{FF2B5EF4-FFF2-40B4-BE49-F238E27FC236}">
                <a16:creationId xmlns:a16="http://schemas.microsoft.com/office/drawing/2014/main" id="{214CD2E6-01BE-CADC-26D5-C630BC2E6352}"/>
              </a:ext>
            </a:extLst>
          </xdr:cNvPr>
          <xdr:cNvCxnSpPr/>
        </xdr:nvCxnSpPr>
        <xdr:spPr>
          <a:xfrm>
            <a:off x="2019300" y="8334375"/>
            <a:ext cx="9553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7" name="Straight Connector 2596">
            <a:extLst>
              <a:ext uri="{FF2B5EF4-FFF2-40B4-BE49-F238E27FC236}">
                <a16:creationId xmlns:a16="http://schemas.microsoft.com/office/drawing/2014/main" id="{08E21F10-FB05-C996-8594-260D10AFBB9F}"/>
              </a:ext>
            </a:extLst>
          </xdr:cNvPr>
          <xdr:cNvCxnSpPr/>
        </xdr:nvCxnSpPr>
        <xdr:spPr>
          <a:xfrm flipH="1">
            <a:off x="2062162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8" name="Straight Connector 2597">
            <a:extLst>
              <a:ext uri="{FF2B5EF4-FFF2-40B4-BE49-F238E27FC236}">
                <a16:creationId xmlns:a16="http://schemas.microsoft.com/office/drawing/2014/main" id="{658F6223-0603-FFDE-0B58-5D4FC869EDEE}"/>
              </a:ext>
            </a:extLst>
          </xdr:cNvPr>
          <xdr:cNvCxnSpPr/>
        </xdr:nvCxnSpPr>
        <xdr:spPr>
          <a:xfrm>
            <a:off x="5105396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9" name="Straight Connector 2598">
            <a:extLst>
              <a:ext uri="{FF2B5EF4-FFF2-40B4-BE49-F238E27FC236}">
                <a16:creationId xmlns:a16="http://schemas.microsoft.com/office/drawing/2014/main" id="{D12AE44E-A199-B76D-8B87-118AE68BD71F}"/>
              </a:ext>
            </a:extLst>
          </xdr:cNvPr>
          <xdr:cNvCxnSpPr/>
        </xdr:nvCxnSpPr>
        <xdr:spPr>
          <a:xfrm flipH="1">
            <a:off x="5062533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0" name="Straight Connector 2599">
            <a:extLst>
              <a:ext uri="{FF2B5EF4-FFF2-40B4-BE49-F238E27FC236}">
                <a16:creationId xmlns:a16="http://schemas.microsoft.com/office/drawing/2014/main" id="{7FEFC3F4-6239-E04A-DAF7-72640E9AE42A}"/>
              </a:ext>
            </a:extLst>
          </xdr:cNvPr>
          <xdr:cNvCxnSpPr/>
        </xdr:nvCxnSpPr>
        <xdr:spPr>
          <a:xfrm>
            <a:off x="485774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1" name="Straight Connector 2600">
            <a:extLst>
              <a:ext uri="{FF2B5EF4-FFF2-40B4-BE49-F238E27FC236}">
                <a16:creationId xmlns:a16="http://schemas.microsoft.com/office/drawing/2014/main" id="{783ADED4-B14B-2CBB-2097-9BF26CF69C69}"/>
              </a:ext>
            </a:extLst>
          </xdr:cNvPr>
          <xdr:cNvCxnSpPr/>
        </xdr:nvCxnSpPr>
        <xdr:spPr>
          <a:xfrm flipH="1">
            <a:off x="4814884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2" name="Straight Connector 2601">
            <a:extLst>
              <a:ext uri="{FF2B5EF4-FFF2-40B4-BE49-F238E27FC236}">
                <a16:creationId xmlns:a16="http://schemas.microsoft.com/office/drawing/2014/main" id="{CD9E6F37-389F-7063-E099-4EEF9D9CC2A9}"/>
              </a:ext>
            </a:extLst>
          </xdr:cNvPr>
          <xdr:cNvCxnSpPr/>
        </xdr:nvCxnSpPr>
        <xdr:spPr>
          <a:xfrm>
            <a:off x="6153149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3" name="Straight Connector 2602">
            <a:extLst>
              <a:ext uri="{FF2B5EF4-FFF2-40B4-BE49-F238E27FC236}">
                <a16:creationId xmlns:a16="http://schemas.microsoft.com/office/drawing/2014/main" id="{BEAA2F15-DBA7-2B81-0869-3BA6B0BAA7EE}"/>
              </a:ext>
            </a:extLst>
          </xdr:cNvPr>
          <xdr:cNvCxnSpPr/>
        </xdr:nvCxnSpPr>
        <xdr:spPr>
          <a:xfrm flipH="1">
            <a:off x="6110286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4" name="Straight Connector 2603">
            <a:extLst>
              <a:ext uri="{FF2B5EF4-FFF2-40B4-BE49-F238E27FC236}">
                <a16:creationId xmlns:a16="http://schemas.microsoft.com/office/drawing/2014/main" id="{75841FC0-6EE4-AB43-450E-D547DBAD4321}"/>
              </a:ext>
            </a:extLst>
          </xdr:cNvPr>
          <xdr:cNvCxnSpPr/>
        </xdr:nvCxnSpPr>
        <xdr:spPr>
          <a:xfrm>
            <a:off x="6400799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5" name="Straight Connector 2604">
            <a:extLst>
              <a:ext uri="{FF2B5EF4-FFF2-40B4-BE49-F238E27FC236}">
                <a16:creationId xmlns:a16="http://schemas.microsoft.com/office/drawing/2014/main" id="{FAF2139D-5A0D-10AB-F0E4-C769654091E2}"/>
              </a:ext>
            </a:extLst>
          </xdr:cNvPr>
          <xdr:cNvCxnSpPr/>
        </xdr:nvCxnSpPr>
        <xdr:spPr>
          <a:xfrm flipH="1">
            <a:off x="6357936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6" name="Straight Connector 2605">
            <a:extLst>
              <a:ext uri="{FF2B5EF4-FFF2-40B4-BE49-F238E27FC236}">
                <a16:creationId xmlns:a16="http://schemas.microsoft.com/office/drawing/2014/main" id="{29CAF462-8155-F6D3-2C71-485B3C210D02}"/>
              </a:ext>
            </a:extLst>
          </xdr:cNvPr>
          <xdr:cNvCxnSpPr/>
        </xdr:nvCxnSpPr>
        <xdr:spPr>
          <a:xfrm>
            <a:off x="744854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7" name="Straight Connector 2606">
            <a:extLst>
              <a:ext uri="{FF2B5EF4-FFF2-40B4-BE49-F238E27FC236}">
                <a16:creationId xmlns:a16="http://schemas.microsoft.com/office/drawing/2014/main" id="{5A6DE01E-9899-4B8D-0615-DACE2E6FE4FA}"/>
              </a:ext>
            </a:extLst>
          </xdr:cNvPr>
          <xdr:cNvCxnSpPr/>
        </xdr:nvCxnSpPr>
        <xdr:spPr>
          <a:xfrm flipH="1">
            <a:off x="7405684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8" name="Straight Connector 2607">
            <a:extLst>
              <a:ext uri="{FF2B5EF4-FFF2-40B4-BE49-F238E27FC236}">
                <a16:creationId xmlns:a16="http://schemas.microsoft.com/office/drawing/2014/main" id="{808E1849-95C9-940A-C9E2-5F0470274F04}"/>
              </a:ext>
            </a:extLst>
          </xdr:cNvPr>
          <xdr:cNvCxnSpPr/>
        </xdr:nvCxnSpPr>
        <xdr:spPr>
          <a:xfrm>
            <a:off x="7686668" y="818197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9" name="Straight Connector 2608">
            <a:extLst>
              <a:ext uri="{FF2B5EF4-FFF2-40B4-BE49-F238E27FC236}">
                <a16:creationId xmlns:a16="http://schemas.microsoft.com/office/drawing/2014/main" id="{B4A3084B-467C-C0E5-5665-603123736128}"/>
              </a:ext>
            </a:extLst>
          </xdr:cNvPr>
          <xdr:cNvCxnSpPr/>
        </xdr:nvCxnSpPr>
        <xdr:spPr>
          <a:xfrm flipH="1">
            <a:off x="7643805" y="82867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0" name="Straight Connector 2609">
            <a:extLst>
              <a:ext uri="{FF2B5EF4-FFF2-40B4-BE49-F238E27FC236}">
                <a16:creationId xmlns:a16="http://schemas.microsoft.com/office/drawing/2014/main" id="{74D0252D-CA80-3454-2BAB-E076081AB2EE}"/>
              </a:ext>
            </a:extLst>
          </xdr:cNvPr>
          <xdr:cNvCxnSpPr/>
        </xdr:nvCxnSpPr>
        <xdr:spPr>
          <a:xfrm>
            <a:off x="10039349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1" name="Straight Connector 2610">
            <a:extLst>
              <a:ext uri="{FF2B5EF4-FFF2-40B4-BE49-F238E27FC236}">
                <a16:creationId xmlns:a16="http://schemas.microsoft.com/office/drawing/2014/main" id="{A199ED79-830F-388B-DCF6-0EF2B0002F17}"/>
              </a:ext>
            </a:extLst>
          </xdr:cNvPr>
          <xdr:cNvCxnSpPr/>
        </xdr:nvCxnSpPr>
        <xdr:spPr>
          <a:xfrm flipH="1">
            <a:off x="9996490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2" name="Straight Connector 2611">
            <a:extLst>
              <a:ext uri="{FF2B5EF4-FFF2-40B4-BE49-F238E27FC236}">
                <a16:creationId xmlns:a16="http://schemas.microsoft.com/office/drawing/2014/main" id="{90211551-6853-8064-9291-E6FB570C7F5A}"/>
              </a:ext>
            </a:extLst>
          </xdr:cNvPr>
          <xdr:cNvCxnSpPr/>
        </xdr:nvCxnSpPr>
        <xdr:spPr>
          <a:xfrm>
            <a:off x="10272716" y="8181973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3" name="Straight Connector 2612">
            <a:extLst>
              <a:ext uri="{FF2B5EF4-FFF2-40B4-BE49-F238E27FC236}">
                <a16:creationId xmlns:a16="http://schemas.microsoft.com/office/drawing/2014/main" id="{0466E528-5924-FE8F-D1DA-0D8357A4A234}"/>
              </a:ext>
            </a:extLst>
          </xdr:cNvPr>
          <xdr:cNvCxnSpPr/>
        </xdr:nvCxnSpPr>
        <xdr:spPr>
          <a:xfrm flipH="1">
            <a:off x="10229853" y="8286748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4" name="Straight Connector 2613">
            <a:extLst>
              <a:ext uri="{FF2B5EF4-FFF2-40B4-BE49-F238E27FC236}">
                <a16:creationId xmlns:a16="http://schemas.microsoft.com/office/drawing/2014/main" id="{CA7E54CB-1CBF-20FD-98E1-384A7589B3B2}"/>
              </a:ext>
            </a:extLst>
          </xdr:cNvPr>
          <xdr:cNvCxnSpPr/>
        </xdr:nvCxnSpPr>
        <xdr:spPr>
          <a:xfrm>
            <a:off x="11496678" y="81867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5" name="Straight Connector 2614">
            <a:extLst>
              <a:ext uri="{FF2B5EF4-FFF2-40B4-BE49-F238E27FC236}">
                <a16:creationId xmlns:a16="http://schemas.microsoft.com/office/drawing/2014/main" id="{F6DE0FD7-5FD2-477F-6DEB-BD82A9050385}"/>
              </a:ext>
            </a:extLst>
          </xdr:cNvPr>
          <xdr:cNvCxnSpPr/>
        </xdr:nvCxnSpPr>
        <xdr:spPr>
          <a:xfrm flipH="1">
            <a:off x="11453815" y="82915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6" name="Straight Connector 2615">
            <a:extLst>
              <a:ext uri="{FF2B5EF4-FFF2-40B4-BE49-F238E27FC236}">
                <a16:creationId xmlns:a16="http://schemas.microsoft.com/office/drawing/2014/main" id="{54D4B10F-7242-3F45-85AE-8161DA22AF94}"/>
              </a:ext>
            </a:extLst>
          </xdr:cNvPr>
          <xdr:cNvCxnSpPr/>
        </xdr:nvCxnSpPr>
        <xdr:spPr>
          <a:xfrm>
            <a:off x="2014537" y="8620125"/>
            <a:ext cx="95440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7" name="Straight Connector 2616">
            <a:extLst>
              <a:ext uri="{FF2B5EF4-FFF2-40B4-BE49-F238E27FC236}">
                <a16:creationId xmlns:a16="http://schemas.microsoft.com/office/drawing/2014/main" id="{CC159DDC-2681-C715-1399-F14CD05EA691}"/>
              </a:ext>
            </a:extLst>
          </xdr:cNvPr>
          <xdr:cNvCxnSpPr/>
        </xdr:nvCxnSpPr>
        <xdr:spPr>
          <a:xfrm flipH="1">
            <a:off x="2057399" y="857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8" name="Straight Connector 2617">
            <a:extLst>
              <a:ext uri="{FF2B5EF4-FFF2-40B4-BE49-F238E27FC236}">
                <a16:creationId xmlns:a16="http://schemas.microsoft.com/office/drawing/2014/main" id="{8D6EF623-CCEF-3A22-12D8-6A8F5176A6BF}"/>
              </a:ext>
            </a:extLst>
          </xdr:cNvPr>
          <xdr:cNvCxnSpPr/>
        </xdr:nvCxnSpPr>
        <xdr:spPr>
          <a:xfrm flipH="1">
            <a:off x="11449056" y="85772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9" name="Straight Connector 2618">
            <a:extLst>
              <a:ext uri="{FF2B5EF4-FFF2-40B4-BE49-F238E27FC236}">
                <a16:creationId xmlns:a16="http://schemas.microsoft.com/office/drawing/2014/main" id="{7DAF6CE5-A982-86FE-D03F-83256C1C364C}"/>
              </a:ext>
            </a:extLst>
          </xdr:cNvPr>
          <xdr:cNvCxnSpPr/>
        </xdr:nvCxnSpPr>
        <xdr:spPr>
          <a:xfrm flipH="1" flipV="1">
            <a:off x="6353175" y="76009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20" name="Oval 2619">
            <a:extLst>
              <a:ext uri="{FF2B5EF4-FFF2-40B4-BE49-F238E27FC236}">
                <a16:creationId xmlns:a16="http://schemas.microsoft.com/office/drawing/2014/main" id="{0C94B2FA-9F48-4212-2BAB-5160D7645A3A}"/>
              </a:ext>
            </a:extLst>
          </xdr:cNvPr>
          <xdr:cNvSpPr/>
        </xdr:nvSpPr>
        <xdr:spPr>
          <a:xfrm>
            <a:off x="6367460" y="78724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21" name="Isosceles Triangle 2620">
            <a:extLst>
              <a:ext uri="{FF2B5EF4-FFF2-40B4-BE49-F238E27FC236}">
                <a16:creationId xmlns:a16="http://schemas.microsoft.com/office/drawing/2014/main" id="{14AB2980-DEB2-AE43-007A-988E70224D1B}"/>
              </a:ext>
            </a:extLst>
          </xdr:cNvPr>
          <xdr:cNvSpPr/>
        </xdr:nvSpPr>
        <xdr:spPr>
          <a:xfrm>
            <a:off x="6076931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22" name="Straight Connector 2621">
            <a:extLst>
              <a:ext uri="{FF2B5EF4-FFF2-40B4-BE49-F238E27FC236}">
                <a16:creationId xmlns:a16="http://schemas.microsoft.com/office/drawing/2014/main" id="{2A114CD5-A89D-A43C-ABEF-2D41A81C0184}"/>
              </a:ext>
            </a:extLst>
          </xdr:cNvPr>
          <xdr:cNvCxnSpPr/>
        </xdr:nvCxnSpPr>
        <xdr:spPr>
          <a:xfrm>
            <a:off x="8743946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3" name="Straight Connector 2622">
            <a:extLst>
              <a:ext uri="{FF2B5EF4-FFF2-40B4-BE49-F238E27FC236}">
                <a16:creationId xmlns:a16="http://schemas.microsoft.com/office/drawing/2014/main" id="{842B5861-F2A9-DFC8-F8C6-2E270E579CDD}"/>
              </a:ext>
            </a:extLst>
          </xdr:cNvPr>
          <xdr:cNvCxnSpPr/>
        </xdr:nvCxnSpPr>
        <xdr:spPr>
          <a:xfrm flipH="1">
            <a:off x="8701083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4" name="Straight Connector 2623">
            <a:extLst>
              <a:ext uri="{FF2B5EF4-FFF2-40B4-BE49-F238E27FC236}">
                <a16:creationId xmlns:a16="http://schemas.microsoft.com/office/drawing/2014/main" id="{A0287505-4883-0DC8-F8E6-9F7FF1FE7176}"/>
              </a:ext>
            </a:extLst>
          </xdr:cNvPr>
          <xdr:cNvCxnSpPr/>
        </xdr:nvCxnSpPr>
        <xdr:spPr>
          <a:xfrm>
            <a:off x="8991596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5" name="Straight Connector 2624">
            <a:extLst>
              <a:ext uri="{FF2B5EF4-FFF2-40B4-BE49-F238E27FC236}">
                <a16:creationId xmlns:a16="http://schemas.microsoft.com/office/drawing/2014/main" id="{EECC9D1C-856D-C797-828A-D9020B02AAC1}"/>
              </a:ext>
            </a:extLst>
          </xdr:cNvPr>
          <xdr:cNvCxnSpPr/>
        </xdr:nvCxnSpPr>
        <xdr:spPr>
          <a:xfrm flipH="1">
            <a:off x="8948733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26" name="Oval 2625">
            <a:extLst>
              <a:ext uri="{FF2B5EF4-FFF2-40B4-BE49-F238E27FC236}">
                <a16:creationId xmlns:a16="http://schemas.microsoft.com/office/drawing/2014/main" id="{5D57DDEC-BBEC-7FB3-E0AC-EE8194E12BA9}"/>
              </a:ext>
            </a:extLst>
          </xdr:cNvPr>
          <xdr:cNvSpPr/>
        </xdr:nvSpPr>
        <xdr:spPr>
          <a:xfrm>
            <a:off x="8953507" y="7872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27" name="Isosceles Triangle 2626">
            <a:extLst>
              <a:ext uri="{FF2B5EF4-FFF2-40B4-BE49-F238E27FC236}">
                <a16:creationId xmlns:a16="http://schemas.microsoft.com/office/drawing/2014/main" id="{44EDC924-A584-8656-DB6F-5FB6EAE5CC67}"/>
              </a:ext>
            </a:extLst>
          </xdr:cNvPr>
          <xdr:cNvSpPr/>
        </xdr:nvSpPr>
        <xdr:spPr>
          <a:xfrm>
            <a:off x="9963150" y="79200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28" name="Straight Arrow Connector 2627">
            <a:extLst>
              <a:ext uri="{FF2B5EF4-FFF2-40B4-BE49-F238E27FC236}">
                <a16:creationId xmlns:a16="http://schemas.microsoft.com/office/drawing/2014/main" id="{90F46AFA-4315-F031-A6EF-EC148671CC0C}"/>
              </a:ext>
            </a:extLst>
          </xdr:cNvPr>
          <xdr:cNvCxnSpPr/>
        </xdr:nvCxnSpPr>
        <xdr:spPr>
          <a:xfrm>
            <a:off x="11496675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9" name="Straight Connector 2628">
            <a:extLst>
              <a:ext uri="{FF2B5EF4-FFF2-40B4-BE49-F238E27FC236}">
                <a16:creationId xmlns:a16="http://schemas.microsoft.com/office/drawing/2014/main" id="{F98AB32D-64EF-7E9E-82DC-2B47A1781B96}"/>
              </a:ext>
            </a:extLst>
          </xdr:cNvPr>
          <xdr:cNvCxnSpPr/>
        </xdr:nvCxnSpPr>
        <xdr:spPr>
          <a:xfrm>
            <a:off x="3562348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0" name="Straight Connector 2629">
            <a:extLst>
              <a:ext uri="{FF2B5EF4-FFF2-40B4-BE49-F238E27FC236}">
                <a16:creationId xmlns:a16="http://schemas.microsoft.com/office/drawing/2014/main" id="{2ACA181D-9D87-03B1-AA4F-840DD8299529}"/>
              </a:ext>
            </a:extLst>
          </xdr:cNvPr>
          <xdr:cNvCxnSpPr/>
        </xdr:nvCxnSpPr>
        <xdr:spPr>
          <a:xfrm flipH="1">
            <a:off x="3519485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1" name="Straight Connector 2630">
            <a:extLst>
              <a:ext uri="{FF2B5EF4-FFF2-40B4-BE49-F238E27FC236}">
                <a16:creationId xmlns:a16="http://schemas.microsoft.com/office/drawing/2014/main" id="{22621CE2-9025-8540-36DF-BC3D586F3786}"/>
              </a:ext>
            </a:extLst>
          </xdr:cNvPr>
          <xdr:cNvCxnSpPr/>
        </xdr:nvCxnSpPr>
        <xdr:spPr>
          <a:xfrm>
            <a:off x="3809998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2" name="Straight Connector 2631">
            <a:extLst>
              <a:ext uri="{FF2B5EF4-FFF2-40B4-BE49-F238E27FC236}">
                <a16:creationId xmlns:a16="http://schemas.microsoft.com/office/drawing/2014/main" id="{C5942396-BE2F-2B4F-3AF2-0166E66DCF17}"/>
              </a:ext>
            </a:extLst>
          </xdr:cNvPr>
          <xdr:cNvCxnSpPr/>
        </xdr:nvCxnSpPr>
        <xdr:spPr>
          <a:xfrm flipH="1">
            <a:off x="3767135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54</xdr:col>
      <xdr:colOff>157163</xdr:colOff>
      <xdr:row>67</xdr:row>
      <xdr:rowOff>9523</xdr:rowOff>
    </xdr:from>
    <xdr:to>
      <xdr:col>63</xdr:col>
      <xdr:colOff>138113</xdr:colOff>
      <xdr:row>73</xdr:row>
      <xdr:rowOff>14289</xdr:rowOff>
    </xdr:to>
    <xdr:grpSp>
      <xdr:nvGrpSpPr>
        <xdr:cNvPr id="2633" name="Group 2632">
          <a:extLst>
            <a:ext uri="{FF2B5EF4-FFF2-40B4-BE49-F238E27FC236}">
              <a16:creationId xmlns:a16="http://schemas.microsoft.com/office/drawing/2014/main" id="{2E7DE57D-3A2D-49CF-AEFB-475399B65350}"/>
            </a:ext>
          </a:extLst>
        </xdr:cNvPr>
        <xdr:cNvGrpSpPr/>
      </xdr:nvGrpSpPr>
      <xdr:grpSpPr>
        <a:xfrm>
          <a:off x="8901113" y="10201273"/>
          <a:ext cx="1438275" cy="862016"/>
          <a:chOff x="8901113" y="10058398"/>
          <a:chExt cx="1438275" cy="862016"/>
        </a:xfrm>
      </xdr:grpSpPr>
      <xdr:cxnSp macro="">
        <xdr:nvCxnSpPr>
          <xdr:cNvPr id="2634" name="Straight Connector 2633">
            <a:extLst>
              <a:ext uri="{FF2B5EF4-FFF2-40B4-BE49-F238E27FC236}">
                <a16:creationId xmlns:a16="http://schemas.microsoft.com/office/drawing/2014/main" id="{5FB4491C-8F19-8EA2-928D-D50A22B832F3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35" name="Isosceles Triangle 2634">
            <a:extLst>
              <a:ext uri="{FF2B5EF4-FFF2-40B4-BE49-F238E27FC236}">
                <a16:creationId xmlns:a16="http://schemas.microsoft.com/office/drawing/2014/main" id="{F964F599-661B-D7E3-4485-84FE71E2C4ED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36" name="Straight Arrow Connector 2635">
            <a:extLst>
              <a:ext uri="{FF2B5EF4-FFF2-40B4-BE49-F238E27FC236}">
                <a16:creationId xmlns:a16="http://schemas.microsoft.com/office/drawing/2014/main" id="{DDB5C243-C9D2-41E3-88BD-A075B5375DC8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37" name="Isosceles Triangle 2636">
            <a:extLst>
              <a:ext uri="{FF2B5EF4-FFF2-40B4-BE49-F238E27FC236}">
                <a16:creationId xmlns:a16="http://schemas.microsoft.com/office/drawing/2014/main" id="{BFFD3D6F-9CFF-3E77-2057-D6AB46A57660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38" name="Straight Arrow Connector 2637">
            <a:extLst>
              <a:ext uri="{FF2B5EF4-FFF2-40B4-BE49-F238E27FC236}">
                <a16:creationId xmlns:a16="http://schemas.microsoft.com/office/drawing/2014/main" id="{FC277757-4C48-BD08-0564-1E4F55FDE2E7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9" name="Straight Arrow Connector 2638">
            <a:extLst>
              <a:ext uri="{FF2B5EF4-FFF2-40B4-BE49-F238E27FC236}">
                <a16:creationId xmlns:a16="http://schemas.microsoft.com/office/drawing/2014/main" id="{F5F2277E-B3AA-CB9B-3904-3390FD6753A4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0" name="Straight Arrow Connector 2639">
            <a:extLst>
              <a:ext uri="{FF2B5EF4-FFF2-40B4-BE49-F238E27FC236}">
                <a16:creationId xmlns:a16="http://schemas.microsoft.com/office/drawing/2014/main" id="{6756897F-3202-2425-33C5-38C5B98DE7C2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1" name="Straight Arrow Connector 2640">
            <a:extLst>
              <a:ext uri="{FF2B5EF4-FFF2-40B4-BE49-F238E27FC236}">
                <a16:creationId xmlns:a16="http://schemas.microsoft.com/office/drawing/2014/main" id="{5CAB5E8B-A963-1C85-07C4-04CC1C515714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2" name="Straight Arrow Connector 2641">
            <a:extLst>
              <a:ext uri="{FF2B5EF4-FFF2-40B4-BE49-F238E27FC236}">
                <a16:creationId xmlns:a16="http://schemas.microsoft.com/office/drawing/2014/main" id="{DBCF72B5-3CA1-8F34-BEA4-EFE7F662ED20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3" name="Straight Arrow Connector 2642">
            <a:extLst>
              <a:ext uri="{FF2B5EF4-FFF2-40B4-BE49-F238E27FC236}">
                <a16:creationId xmlns:a16="http://schemas.microsoft.com/office/drawing/2014/main" id="{5579BD6E-88C9-F2B2-1B02-ED1D43D19C03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4" name="Straight Arrow Connector 2643">
            <a:extLst>
              <a:ext uri="{FF2B5EF4-FFF2-40B4-BE49-F238E27FC236}">
                <a16:creationId xmlns:a16="http://schemas.microsoft.com/office/drawing/2014/main" id="{81F1FD7D-61AC-DDEE-E4C7-01196F33F2EF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5" name="Straight Arrow Connector 2644">
            <a:extLst>
              <a:ext uri="{FF2B5EF4-FFF2-40B4-BE49-F238E27FC236}">
                <a16:creationId xmlns:a16="http://schemas.microsoft.com/office/drawing/2014/main" id="{597AAFB8-4099-44C1-AB1E-D5E5A7C4E6E1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6" name="Straight Connector 2645">
            <a:extLst>
              <a:ext uri="{FF2B5EF4-FFF2-40B4-BE49-F238E27FC236}">
                <a16:creationId xmlns:a16="http://schemas.microsoft.com/office/drawing/2014/main" id="{62857B8B-9B08-853A-F932-04E4AAB3D099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7" name="Straight Connector 2646">
            <a:extLst>
              <a:ext uri="{FF2B5EF4-FFF2-40B4-BE49-F238E27FC236}">
                <a16:creationId xmlns:a16="http://schemas.microsoft.com/office/drawing/2014/main" id="{896C8388-F805-8FEC-5557-FAB8D2049F14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8" name="Straight Arrow Connector 2647">
            <a:extLst>
              <a:ext uri="{FF2B5EF4-FFF2-40B4-BE49-F238E27FC236}">
                <a16:creationId xmlns:a16="http://schemas.microsoft.com/office/drawing/2014/main" id="{B3092B4A-FA38-2BD2-CFF9-C763763DFEAF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9" name="Straight Arrow Connector 2648">
            <a:extLst>
              <a:ext uri="{FF2B5EF4-FFF2-40B4-BE49-F238E27FC236}">
                <a16:creationId xmlns:a16="http://schemas.microsoft.com/office/drawing/2014/main" id="{0347175D-0770-0A84-5883-6BF4DD4A3036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0" name="Straight Connector 2649">
            <a:extLst>
              <a:ext uri="{FF2B5EF4-FFF2-40B4-BE49-F238E27FC236}">
                <a16:creationId xmlns:a16="http://schemas.microsoft.com/office/drawing/2014/main" id="{BF58D303-C4EF-8C8F-DD08-2FCA14D82777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1" name="Straight Connector 2650">
            <a:extLst>
              <a:ext uri="{FF2B5EF4-FFF2-40B4-BE49-F238E27FC236}">
                <a16:creationId xmlns:a16="http://schemas.microsoft.com/office/drawing/2014/main" id="{51136EEA-758A-D4EF-030B-86636A6C7E52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2" name="Straight Connector 2651">
            <a:extLst>
              <a:ext uri="{FF2B5EF4-FFF2-40B4-BE49-F238E27FC236}">
                <a16:creationId xmlns:a16="http://schemas.microsoft.com/office/drawing/2014/main" id="{F94B1072-3153-7991-C3A6-4064B9A67C13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3" name="Straight Connector 2652">
            <a:extLst>
              <a:ext uri="{FF2B5EF4-FFF2-40B4-BE49-F238E27FC236}">
                <a16:creationId xmlns:a16="http://schemas.microsoft.com/office/drawing/2014/main" id="{50851B9D-45FB-54F5-A429-366C3D08BB7B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4" name="Straight Connector 2653">
            <a:extLst>
              <a:ext uri="{FF2B5EF4-FFF2-40B4-BE49-F238E27FC236}">
                <a16:creationId xmlns:a16="http://schemas.microsoft.com/office/drawing/2014/main" id="{44FE4488-A571-B1E0-84B3-74A184F10108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62</xdr:col>
      <xdr:colOff>152400</xdr:colOff>
      <xdr:row>58</xdr:row>
      <xdr:rowOff>123825</xdr:rowOff>
    </xdr:from>
    <xdr:to>
      <xdr:col>71</xdr:col>
      <xdr:colOff>85725</xdr:colOff>
      <xdr:row>64</xdr:row>
      <xdr:rowOff>9524</xdr:rowOff>
    </xdr:to>
    <xdr:grpSp>
      <xdr:nvGrpSpPr>
        <xdr:cNvPr id="2655" name="Group 2654">
          <a:extLst>
            <a:ext uri="{FF2B5EF4-FFF2-40B4-BE49-F238E27FC236}">
              <a16:creationId xmlns:a16="http://schemas.microsoft.com/office/drawing/2014/main" id="{05B02F24-05B9-4234-BE94-0654898D6477}"/>
            </a:ext>
          </a:extLst>
        </xdr:cNvPr>
        <xdr:cNvGrpSpPr/>
      </xdr:nvGrpSpPr>
      <xdr:grpSpPr>
        <a:xfrm>
          <a:off x="10191750" y="9029700"/>
          <a:ext cx="1390650" cy="742949"/>
          <a:chOff x="10191750" y="8886825"/>
          <a:chExt cx="1390650" cy="742949"/>
        </a:xfrm>
      </xdr:grpSpPr>
      <xdr:cxnSp macro="">
        <xdr:nvCxnSpPr>
          <xdr:cNvPr id="2656" name="Straight Connector 2655">
            <a:extLst>
              <a:ext uri="{FF2B5EF4-FFF2-40B4-BE49-F238E27FC236}">
                <a16:creationId xmlns:a16="http://schemas.microsoft.com/office/drawing/2014/main" id="{4C643D01-FE2F-E896-462D-5807F10A7DAF}"/>
              </a:ext>
            </a:extLst>
          </xdr:cNvPr>
          <xdr:cNvCxnSpPr/>
        </xdr:nvCxnSpPr>
        <xdr:spPr>
          <a:xfrm flipH="1">
            <a:off x="10277475" y="9191625"/>
            <a:ext cx="12192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57" name="Isosceles Triangle 2656">
            <a:extLst>
              <a:ext uri="{FF2B5EF4-FFF2-40B4-BE49-F238E27FC236}">
                <a16:creationId xmlns:a16="http://schemas.microsoft.com/office/drawing/2014/main" id="{0727610C-AFBE-4A6F-0783-BE05991B618E}"/>
              </a:ext>
            </a:extLst>
          </xdr:cNvPr>
          <xdr:cNvSpPr/>
        </xdr:nvSpPr>
        <xdr:spPr>
          <a:xfrm>
            <a:off x="10201292" y="92106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58" name="Isosceles Triangle 2657">
            <a:extLst>
              <a:ext uri="{FF2B5EF4-FFF2-40B4-BE49-F238E27FC236}">
                <a16:creationId xmlns:a16="http://schemas.microsoft.com/office/drawing/2014/main" id="{1B379556-E2B6-3EC5-DA69-43164D0BDDB2}"/>
              </a:ext>
            </a:extLst>
          </xdr:cNvPr>
          <xdr:cNvSpPr/>
        </xdr:nvSpPr>
        <xdr:spPr>
          <a:xfrm>
            <a:off x="11420475" y="92059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59" name="Straight Arrow Connector 2658">
            <a:extLst>
              <a:ext uri="{FF2B5EF4-FFF2-40B4-BE49-F238E27FC236}">
                <a16:creationId xmlns:a16="http://schemas.microsoft.com/office/drawing/2014/main" id="{94D68DED-E1C7-3740-DCFA-91A98C7FE053}"/>
              </a:ext>
            </a:extLst>
          </xdr:cNvPr>
          <xdr:cNvCxnSpPr/>
        </xdr:nvCxnSpPr>
        <xdr:spPr>
          <a:xfrm>
            <a:off x="10282234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0" name="Straight Arrow Connector 2659">
            <a:extLst>
              <a:ext uri="{FF2B5EF4-FFF2-40B4-BE49-F238E27FC236}">
                <a16:creationId xmlns:a16="http://schemas.microsoft.com/office/drawing/2014/main" id="{CE472A47-2F40-E840-0B27-70185AA81C3D}"/>
              </a:ext>
            </a:extLst>
          </xdr:cNvPr>
          <xdr:cNvCxnSpPr/>
        </xdr:nvCxnSpPr>
        <xdr:spPr>
          <a:xfrm>
            <a:off x="10525126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1" name="Straight Arrow Connector 2660">
            <a:extLst>
              <a:ext uri="{FF2B5EF4-FFF2-40B4-BE49-F238E27FC236}">
                <a16:creationId xmlns:a16="http://schemas.microsoft.com/office/drawing/2014/main" id="{BCC51666-DCBA-4095-45D8-686CDBC7DB34}"/>
              </a:ext>
            </a:extLst>
          </xdr:cNvPr>
          <xdr:cNvCxnSpPr/>
        </xdr:nvCxnSpPr>
        <xdr:spPr>
          <a:xfrm>
            <a:off x="10687051" y="89582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2" name="Straight Arrow Connector 2661">
            <a:extLst>
              <a:ext uri="{FF2B5EF4-FFF2-40B4-BE49-F238E27FC236}">
                <a16:creationId xmlns:a16="http://schemas.microsoft.com/office/drawing/2014/main" id="{2E954D41-335C-E2A3-D4FF-E43C3D766444}"/>
              </a:ext>
            </a:extLst>
          </xdr:cNvPr>
          <xdr:cNvCxnSpPr/>
        </xdr:nvCxnSpPr>
        <xdr:spPr>
          <a:xfrm>
            <a:off x="10848976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3" name="Straight Arrow Connector 2662">
            <a:extLst>
              <a:ext uri="{FF2B5EF4-FFF2-40B4-BE49-F238E27FC236}">
                <a16:creationId xmlns:a16="http://schemas.microsoft.com/office/drawing/2014/main" id="{ADBFD201-BBA0-DF7F-BD91-B1C846EEB8EF}"/>
              </a:ext>
            </a:extLst>
          </xdr:cNvPr>
          <xdr:cNvCxnSpPr/>
        </xdr:nvCxnSpPr>
        <xdr:spPr>
          <a:xfrm>
            <a:off x="11010900" y="8958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4" name="Straight Arrow Connector 2663">
            <a:extLst>
              <a:ext uri="{FF2B5EF4-FFF2-40B4-BE49-F238E27FC236}">
                <a16:creationId xmlns:a16="http://schemas.microsoft.com/office/drawing/2014/main" id="{A883A500-CA40-D68B-210B-C7E394AC819F}"/>
              </a:ext>
            </a:extLst>
          </xdr:cNvPr>
          <xdr:cNvCxnSpPr/>
        </xdr:nvCxnSpPr>
        <xdr:spPr>
          <a:xfrm>
            <a:off x="11172825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5" name="Straight Arrow Connector 2664">
            <a:extLst>
              <a:ext uri="{FF2B5EF4-FFF2-40B4-BE49-F238E27FC236}">
                <a16:creationId xmlns:a16="http://schemas.microsoft.com/office/drawing/2014/main" id="{0362BFC7-7344-CAE7-5FFB-14CA7932B791}"/>
              </a:ext>
            </a:extLst>
          </xdr:cNvPr>
          <xdr:cNvCxnSpPr/>
        </xdr:nvCxnSpPr>
        <xdr:spPr>
          <a:xfrm>
            <a:off x="11334752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6" name="Straight Arrow Connector 2665">
            <a:extLst>
              <a:ext uri="{FF2B5EF4-FFF2-40B4-BE49-F238E27FC236}">
                <a16:creationId xmlns:a16="http://schemas.microsoft.com/office/drawing/2014/main" id="{F6C2B78B-2CAB-0202-B7BE-1985C3729BA9}"/>
              </a:ext>
            </a:extLst>
          </xdr:cNvPr>
          <xdr:cNvCxnSpPr/>
        </xdr:nvCxnSpPr>
        <xdr:spPr>
          <a:xfrm>
            <a:off x="11496677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7" name="Straight Connector 2666">
            <a:extLst>
              <a:ext uri="{FF2B5EF4-FFF2-40B4-BE49-F238E27FC236}">
                <a16:creationId xmlns:a16="http://schemas.microsoft.com/office/drawing/2014/main" id="{705BC41D-C1D1-EE37-CE34-F2AD4B3DDB4C}"/>
              </a:ext>
            </a:extLst>
          </xdr:cNvPr>
          <xdr:cNvCxnSpPr/>
        </xdr:nvCxnSpPr>
        <xdr:spPr>
          <a:xfrm>
            <a:off x="10282238" y="8963024"/>
            <a:ext cx="12096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8" name="Straight Connector 2667">
            <a:extLst>
              <a:ext uri="{FF2B5EF4-FFF2-40B4-BE49-F238E27FC236}">
                <a16:creationId xmlns:a16="http://schemas.microsoft.com/office/drawing/2014/main" id="{A41D8785-4B7F-0D57-0DC9-B85C342AB7D5}"/>
              </a:ext>
            </a:extLst>
          </xdr:cNvPr>
          <xdr:cNvCxnSpPr/>
        </xdr:nvCxnSpPr>
        <xdr:spPr>
          <a:xfrm flipH="1" flipV="1">
            <a:off x="10715625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9" name="Straight Arrow Connector 2668">
            <a:extLst>
              <a:ext uri="{FF2B5EF4-FFF2-40B4-BE49-F238E27FC236}">
                <a16:creationId xmlns:a16="http://schemas.microsoft.com/office/drawing/2014/main" id="{FFFECACD-C94C-654A-F1B7-648E42DFFFE1}"/>
              </a:ext>
            </a:extLst>
          </xdr:cNvPr>
          <xdr:cNvCxnSpPr/>
        </xdr:nvCxnSpPr>
        <xdr:spPr>
          <a:xfrm flipV="1">
            <a:off x="10282249" y="93297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0" name="Straight Arrow Connector 2669">
            <a:extLst>
              <a:ext uri="{FF2B5EF4-FFF2-40B4-BE49-F238E27FC236}">
                <a16:creationId xmlns:a16="http://schemas.microsoft.com/office/drawing/2014/main" id="{EAE664A1-9A57-CAA7-7091-D984D5153A88}"/>
              </a:ext>
            </a:extLst>
          </xdr:cNvPr>
          <xdr:cNvCxnSpPr/>
        </xdr:nvCxnSpPr>
        <xdr:spPr>
          <a:xfrm flipV="1">
            <a:off x="11496674" y="933926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1" name="Straight Connector 2670">
            <a:extLst>
              <a:ext uri="{FF2B5EF4-FFF2-40B4-BE49-F238E27FC236}">
                <a16:creationId xmlns:a16="http://schemas.microsoft.com/office/drawing/2014/main" id="{DE6FC77A-9C88-F1A7-8355-02F305DDDF86}"/>
              </a:ext>
            </a:extLst>
          </xdr:cNvPr>
          <xdr:cNvCxnSpPr/>
        </xdr:nvCxnSpPr>
        <xdr:spPr>
          <a:xfrm>
            <a:off x="10191750" y="9477374"/>
            <a:ext cx="13763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2" name="Straight Connector 2671">
            <a:extLst>
              <a:ext uri="{FF2B5EF4-FFF2-40B4-BE49-F238E27FC236}">
                <a16:creationId xmlns:a16="http://schemas.microsoft.com/office/drawing/2014/main" id="{A027BFDB-DB65-5D43-1C48-37EBD93C1C5D}"/>
              </a:ext>
            </a:extLst>
          </xdr:cNvPr>
          <xdr:cNvCxnSpPr/>
        </xdr:nvCxnSpPr>
        <xdr:spPr>
          <a:xfrm flipH="1">
            <a:off x="10220336" y="9439274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3" name="Straight Connector 2672">
            <a:extLst>
              <a:ext uri="{FF2B5EF4-FFF2-40B4-BE49-F238E27FC236}">
                <a16:creationId xmlns:a16="http://schemas.microsoft.com/office/drawing/2014/main" id="{54E5FB3E-FFAA-7670-852A-8854C46E573E}"/>
              </a:ext>
            </a:extLst>
          </xdr:cNvPr>
          <xdr:cNvCxnSpPr/>
        </xdr:nvCxnSpPr>
        <xdr:spPr>
          <a:xfrm flipH="1">
            <a:off x="11439523" y="943451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56</xdr:row>
      <xdr:rowOff>114300</xdr:rowOff>
    </xdr:from>
    <xdr:to>
      <xdr:col>71</xdr:col>
      <xdr:colOff>0</xdr:colOff>
      <xdr:row>59</xdr:row>
      <xdr:rowOff>0</xdr:rowOff>
    </xdr:to>
    <xdr:cxnSp macro="">
      <xdr:nvCxnSpPr>
        <xdr:cNvPr id="2674" name="Straight Connector 2673">
          <a:extLst>
            <a:ext uri="{FF2B5EF4-FFF2-40B4-BE49-F238E27FC236}">
              <a16:creationId xmlns:a16="http://schemas.microsoft.com/office/drawing/2014/main" id="{A7DAD7C9-B6D5-4270-9559-CB70D6414F23}"/>
            </a:ext>
          </a:extLst>
        </xdr:cNvPr>
        <xdr:cNvCxnSpPr/>
      </xdr:nvCxnSpPr>
      <xdr:spPr>
        <a:xfrm>
          <a:off x="11496675" y="8734425"/>
          <a:ext cx="0" cy="3143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65</xdr:row>
      <xdr:rowOff>19050</xdr:rowOff>
    </xdr:from>
    <xdr:to>
      <xdr:col>13</xdr:col>
      <xdr:colOff>0</xdr:colOff>
      <xdr:row>75</xdr:row>
      <xdr:rowOff>123825</xdr:rowOff>
    </xdr:to>
    <xdr:cxnSp macro="">
      <xdr:nvCxnSpPr>
        <xdr:cNvPr id="2675" name="Straight Connector 2674">
          <a:extLst>
            <a:ext uri="{FF2B5EF4-FFF2-40B4-BE49-F238E27FC236}">
              <a16:creationId xmlns:a16="http://schemas.microsoft.com/office/drawing/2014/main" id="{B3D719D0-380E-4FC6-A60F-844023A17B4B}"/>
            </a:ext>
          </a:extLst>
        </xdr:cNvPr>
        <xdr:cNvCxnSpPr/>
      </xdr:nvCxnSpPr>
      <xdr:spPr>
        <a:xfrm>
          <a:off x="2105025" y="9925050"/>
          <a:ext cx="0" cy="1533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80971</xdr:colOff>
      <xdr:row>73</xdr:row>
      <xdr:rowOff>128588</xdr:rowOff>
    </xdr:from>
    <xdr:to>
      <xdr:col>23</xdr:col>
      <xdr:colOff>80971</xdr:colOff>
      <xdr:row>79</xdr:row>
      <xdr:rowOff>95250</xdr:rowOff>
    </xdr:to>
    <xdr:cxnSp macro="">
      <xdr:nvCxnSpPr>
        <xdr:cNvPr id="2707" name="Straight Connector 2706">
          <a:extLst>
            <a:ext uri="{FF2B5EF4-FFF2-40B4-BE49-F238E27FC236}">
              <a16:creationId xmlns:a16="http://schemas.microsoft.com/office/drawing/2014/main" id="{AD274E13-044F-415C-9DDA-3A83EB59851A}"/>
            </a:ext>
          </a:extLst>
        </xdr:cNvPr>
        <xdr:cNvCxnSpPr/>
      </xdr:nvCxnSpPr>
      <xdr:spPr>
        <a:xfrm>
          <a:off x="3805246" y="11177588"/>
          <a:ext cx="0" cy="82391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74</xdr:row>
      <xdr:rowOff>4763</xdr:rowOff>
    </xdr:from>
    <xdr:to>
      <xdr:col>31</xdr:col>
      <xdr:colOff>76200</xdr:colOff>
      <xdr:row>78</xdr:row>
      <xdr:rowOff>0</xdr:rowOff>
    </xdr:to>
    <xdr:cxnSp macro="">
      <xdr:nvCxnSpPr>
        <xdr:cNvPr id="2708" name="Straight Connector 2707">
          <a:extLst>
            <a:ext uri="{FF2B5EF4-FFF2-40B4-BE49-F238E27FC236}">
              <a16:creationId xmlns:a16="http://schemas.microsoft.com/office/drawing/2014/main" id="{50BD08A4-71EB-40E5-8E8B-708EDDB5E08D}"/>
            </a:ext>
          </a:extLst>
        </xdr:cNvPr>
        <xdr:cNvCxnSpPr/>
      </xdr:nvCxnSpPr>
      <xdr:spPr>
        <a:xfrm>
          <a:off x="5095875" y="11196638"/>
          <a:ext cx="0" cy="566737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76205</xdr:colOff>
      <xdr:row>74</xdr:row>
      <xdr:rowOff>0</xdr:rowOff>
    </xdr:from>
    <xdr:to>
      <xdr:col>39</xdr:col>
      <xdr:colOff>76205</xdr:colOff>
      <xdr:row>79</xdr:row>
      <xdr:rowOff>85725</xdr:rowOff>
    </xdr:to>
    <xdr:cxnSp macro="">
      <xdr:nvCxnSpPr>
        <xdr:cNvPr id="2709" name="Straight Connector 2708">
          <a:extLst>
            <a:ext uri="{FF2B5EF4-FFF2-40B4-BE49-F238E27FC236}">
              <a16:creationId xmlns:a16="http://schemas.microsoft.com/office/drawing/2014/main" id="{ADBD5E43-B07B-4F7A-9C68-8909522B4D22}"/>
            </a:ext>
          </a:extLst>
        </xdr:cNvPr>
        <xdr:cNvCxnSpPr/>
      </xdr:nvCxnSpPr>
      <xdr:spPr>
        <a:xfrm>
          <a:off x="6391280" y="11191875"/>
          <a:ext cx="0" cy="800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74</xdr:row>
      <xdr:rowOff>0</xdr:rowOff>
    </xdr:from>
    <xdr:to>
      <xdr:col>47</xdr:col>
      <xdr:colOff>76200</xdr:colOff>
      <xdr:row>77</xdr:row>
      <xdr:rowOff>76200</xdr:rowOff>
    </xdr:to>
    <xdr:cxnSp macro="">
      <xdr:nvCxnSpPr>
        <xdr:cNvPr id="2710" name="Straight Connector 2709">
          <a:extLst>
            <a:ext uri="{FF2B5EF4-FFF2-40B4-BE49-F238E27FC236}">
              <a16:creationId xmlns:a16="http://schemas.microsoft.com/office/drawing/2014/main" id="{4EDFC5C2-DA0D-4AE0-8529-7C9080969829}"/>
            </a:ext>
          </a:extLst>
        </xdr:cNvPr>
        <xdr:cNvCxnSpPr/>
      </xdr:nvCxnSpPr>
      <xdr:spPr>
        <a:xfrm>
          <a:off x="7686675" y="11191875"/>
          <a:ext cx="0" cy="5048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80970</xdr:colOff>
      <xdr:row>74</xdr:row>
      <xdr:rowOff>4763</xdr:rowOff>
    </xdr:from>
    <xdr:to>
      <xdr:col>55</xdr:col>
      <xdr:colOff>80970</xdr:colOff>
      <xdr:row>79</xdr:row>
      <xdr:rowOff>57150</xdr:rowOff>
    </xdr:to>
    <xdr:cxnSp macro="">
      <xdr:nvCxnSpPr>
        <xdr:cNvPr id="2711" name="Straight Connector 2710">
          <a:extLst>
            <a:ext uri="{FF2B5EF4-FFF2-40B4-BE49-F238E27FC236}">
              <a16:creationId xmlns:a16="http://schemas.microsoft.com/office/drawing/2014/main" id="{206BFBC8-61B7-4271-BA6C-7EC2C0688C37}"/>
            </a:ext>
          </a:extLst>
        </xdr:cNvPr>
        <xdr:cNvCxnSpPr/>
      </xdr:nvCxnSpPr>
      <xdr:spPr>
        <a:xfrm>
          <a:off x="8986845" y="11196638"/>
          <a:ext cx="0" cy="76676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74</xdr:row>
      <xdr:rowOff>9525</xdr:rowOff>
    </xdr:from>
    <xdr:to>
      <xdr:col>63</xdr:col>
      <xdr:colOff>85725</xdr:colOff>
      <xdr:row>77</xdr:row>
      <xdr:rowOff>104775</xdr:rowOff>
    </xdr:to>
    <xdr:cxnSp macro="">
      <xdr:nvCxnSpPr>
        <xdr:cNvPr id="2712" name="Straight Connector 2711">
          <a:extLst>
            <a:ext uri="{FF2B5EF4-FFF2-40B4-BE49-F238E27FC236}">
              <a16:creationId xmlns:a16="http://schemas.microsoft.com/office/drawing/2014/main" id="{8F554C7E-1923-4A5F-9374-B4F64B6F95A5}"/>
            </a:ext>
          </a:extLst>
        </xdr:cNvPr>
        <xdr:cNvCxnSpPr/>
      </xdr:nvCxnSpPr>
      <xdr:spPr>
        <a:xfrm>
          <a:off x="10287000" y="11201400"/>
          <a:ext cx="0" cy="5238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157163</xdr:colOff>
      <xdr:row>58</xdr:row>
      <xdr:rowOff>9523</xdr:rowOff>
    </xdr:from>
    <xdr:to>
      <xdr:col>55</xdr:col>
      <xdr:colOff>138113</xdr:colOff>
      <xdr:row>64</xdr:row>
      <xdr:rowOff>14289</xdr:rowOff>
    </xdr:to>
    <xdr:grpSp>
      <xdr:nvGrpSpPr>
        <xdr:cNvPr id="2713" name="Group 2712">
          <a:extLst>
            <a:ext uri="{FF2B5EF4-FFF2-40B4-BE49-F238E27FC236}">
              <a16:creationId xmlns:a16="http://schemas.microsoft.com/office/drawing/2014/main" id="{74C7CA51-C54D-473E-AC4C-5FE4E69292FC}"/>
            </a:ext>
          </a:extLst>
        </xdr:cNvPr>
        <xdr:cNvGrpSpPr/>
      </xdr:nvGrpSpPr>
      <xdr:grpSpPr>
        <a:xfrm>
          <a:off x="7605713" y="8915398"/>
          <a:ext cx="1438275" cy="862016"/>
          <a:chOff x="8901113" y="10058398"/>
          <a:chExt cx="1438275" cy="862016"/>
        </a:xfrm>
      </xdr:grpSpPr>
      <xdr:cxnSp macro="">
        <xdr:nvCxnSpPr>
          <xdr:cNvPr id="2714" name="Straight Connector 2713">
            <a:extLst>
              <a:ext uri="{FF2B5EF4-FFF2-40B4-BE49-F238E27FC236}">
                <a16:creationId xmlns:a16="http://schemas.microsoft.com/office/drawing/2014/main" id="{470C91C2-5446-6260-F066-262DE1717EC3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15" name="Isosceles Triangle 2714">
            <a:extLst>
              <a:ext uri="{FF2B5EF4-FFF2-40B4-BE49-F238E27FC236}">
                <a16:creationId xmlns:a16="http://schemas.microsoft.com/office/drawing/2014/main" id="{A882A406-4E07-3F5E-C2BE-338FE28E1933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16" name="Straight Arrow Connector 2715">
            <a:extLst>
              <a:ext uri="{FF2B5EF4-FFF2-40B4-BE49-F238E27FC236}">
                <a16:creationId xmlns:a16="http://schemas.microsoft.com/office/drawing/2014/main" id="{23D27067-0BE8-9453-B9F2-C3E2FE53663E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17" name="Isosceles Triangle 2716">
            <a:extLst>
              <a:ext uri="{FF2B5EF4-FFF2-40B4-BE49-F238E27FC236}">
                <a16:creationId xmlns:a16="http://schemas.microsoft.com/office/drawing/2014/main" id="{8E7CAB1F-90AC-A377-59B7-8D6F9BF225C4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18" name="Straight Arrow Connector 2717">
            <a:extLst>
              <a:ext uri="{FF2B5EF4-FFF2-40B4-BE49-F238E27FC236}">
                <a16:creationId xmlns:a16="http://schemas.microsoft.com/office/drawing/2014/main" id="{1A73A176-C12F-B790-CE02-F3EE3097DF6B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9" name="Straight Arrow Connector 2718">
            <a:extLst>
              <a:ext uri="{FF2B5EF4-FFF2-40B4-BE49-F238E27FC236}">
                <a16:creationId xmlns:a16="http://schemas.microsoft.com/office/drawing/2014/main" id="{40CAF9C3-F7E4-6521-986B-B487795D3F4C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0" name="Straight Arrow Connector 2719">
            <a:extLst>
              <a:ext uri="{FF2B5EF4-FFF2-40B4-BE49-F238E27FC236}">
                <a16:creationId xmlns:a16="http://schemas.microsoft.com/office/drawing/2014/main" id="{B5BD0739-8364-D230-B0C8-146BC9CF14D4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1" name="Straight Arrow Connector 2720">
            <a:extLst>
              <a:ext uri="{FF2B5EF4-FFF2-40B4-BE49-F238E27FC236}">
                <a16:creationId xmlns:a16="http://schemas.microsoft.com/office/drawing/2014/main" id="{C0E3C588-82D3-9FCC-728E-831D4FBB88EE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2" name="Straight Arrow Connector 2721">
            <a:extLst>
              <a:ext uri="{FF2B5EF4-FFF2-40B4-BE49-F238E27FC236}">
                <a16:creationId xmlns:a16="http://schemas.microsoft.com/office/drawing/2014/main" id="{FBD03B4C-AA6E-C702-7F11-F42EAABF2B67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3" name="Straight Arrow Connector 2722">
            <a:extLst>
              <a:ext uri="{FF2B5EF4-FFF2-40B4-BE49-F238E27FC236}">
                <a16:creationId xmlns:a16="http://schemas.microsoft.com/office/drawing/2014/main" id="{34B5C180-B450-7ED8-5368-B09EFFA950DA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4" name="Straight Arrow Connector 2723">
            <a:extLst>
              <a:ext uri="{FF2B5EF4-FFF2-40B4-BE49-F238E27FC236}">
                <a16:creationId xmlns:a16="http://schemas.microsoft.com/office/drawing/2014/main" id="{D02F24F1-F9BA-C094-4117-45BF67FD57AE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5" name="Straight Arrow Connector 2724">
            <a:extLst>
              <a:ext uri="{FF2B5EF4-FFF2-40B4-BE49-F238E27FC236}">
                <a16:creationId xmlns:a16="http://schemas.microsoft.com/office/drawing/2014/main" id="{744727B7-AE93-4B53-BB7A-43F7FB514AAC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6" name="Straight Connector 2725">
            <a:extLst>
              <a:ext uri="{FF2B5EF4-FFF2-40B4-BE49-F238E27FC236}">
                <a16:creationId xmlns:a16="http://schemas.microsoft.com/office/drawing/2014/main" id="{7E56CB0F-4596-2B8F-E334-B0D19802EDDA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7" name="Straight Connector 2726">
            <a:extLst>
              <a:ext uri="{FF2B5EF4-FFF2-40B4-BE49-F238E27FC236}">
                <a16:creationId xmlns:a16="http://schemas.microsoft.com/office/drawing/2014/main" id="{FC1B0631-83C1-7E96-609F-FBA15709287E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8" name="Straight Arrow Connector 2727">
            <a:extLst>
              <a:ext uri="{FF2B5EF4-FFF2-40B4-BE49-F238E27FC236}">
                <a16:creationId xmlns:a16="http://schemas.microsoft.com/office/drawing/2014/main" id="{AF9DA8E7-3D7B-6526-F2A9-F7CF46743B02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9" name="Straight Arrow Connector 2728">
            <a:extLst>
              <a:ext uri="{FF2B5EF4-FFF2-40B4-BE49-F238E27FC236}">
                <a16:creationId xmlns:a16="http://schemas.microsoft.com/office/drawing/2014/main" id="{08BAFFC3-B719-BB4A-BA2B-0D7A5F902CB2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0" name="Straight Connector 2729">
            <a:extLst>
              <a:ext uri="{FF2B5EF4-FFF2-40B4-BE49-F238E27FC236}">
                <a16:creationId xmlns:a16="http://schemas.microsoft.com/office/drawing/2014/main" id="{6DACD2A9-6DD6-E7A5-1F6D-B8A2D19B2285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1" name="Straight Connector 2730">
            <a:extLst>
              <a:ext uri="{FF2B5EF4-FFF2-40B4-BE49-F238E27FC236}">
                <a16:creationId xmlns:a16="http://schemas.microsoft.com/office/drawing/2014/main" id="{2F2EE72B-3212-5036-B913-81DC12EFF018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2" name="Straight Connector 2731">
            <a:extLst>
              <a:ext uri="{FF2B5EF4-FFF2-40B4-BE49-F238E27FC236}">
                <a16:creationId xmlns:a16="http://schemas.microsoft.com/office/drawing/2014/main" id="{F6947924-04F7-D286-95BD-D9BE321D486E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3" name="Straight Connector 2732">
            <a:extLst>
              <a:ext uri="{FF2B5EF4-FFF2-40B4-BE49-F238E27FC236}">
                <a16:creationId xmlns:a16="http://schemas.microsoft.com/office/drawing/2014/main" id="{BBD0A3E6-32EB-3031-BC3E-1DF1D7F9EE10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4" name="Straight Connector 2733">
            <a:extLst>
              <a:ext uri="{FF2B5EF4-FFF2-40B4-BE49-F238E27FC236}">
                <a16:creationId xmlns:a16="http://schemas.microsoft.com/office/drawing/2014/main" id="{1C8486BB-899E-3C66-C01C-D7108411B73A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157163</xdr:colOff>
      <xdr:row>67</xdr:row>
      <xdr:rowOff>9523</xdr:rowOff>
    </xdr:from>
    <xdr:to>
      <xdr:col>47</xdr:col>
      <xdr:colOff>138113</xdr:colOff>
      <xdr:row>73</xdr:row>
      <xdr:rowOff>14289</xdr:rowOff>
    </xdr:to>
    <xdr:grpSp>
      <xdr:nvGrpSpPr>
        <xdr:cNvPr id="2735" name="Group 2734">
          <a:extLst>
            <a:ext uri="{FF2B5EF4-FFF2-40B4-BE49-F238E27FC236}">
              <a16:creationId xmlns:a16="http://schemas.microsoft.com/office/drawing/2014/main" id="{365F3033-8A73-4986-95D8-DA057FF17E4C}"/>
            </a:ext>
          </a:extLst>
        </xdr:cNvPr>
        <xdr:cNvGrpSpPr/>
      </xdr:nvGrpSpPr>
      <xdr:grpSpPr>
        <a:xfrm>
          <a:off x="6310313" y="10201273"/>
          <a:ext cx="1438275" cy="862016"/>
          <a:chOff x="8901113" y="10058398"/>
          <a:chExt cx="1438275" cy="862016"/>
        </a:xfrm>
      </xdr:grpSpPr>
      <xdr:cxnSp macro="">
        <xdr:nvCxnSpPr>
          <xdr:cNvPr id="2736" name="Straight Connector 2735">
            <a:extLst>
              <a:ext uri="{FF2B5EF4-FFF2-40B4-BE49-F238E27FC236}">
                <a16:creationId xmlns:a16="http://schemas.microsoft.com/office/drawing/2014/main" id="{4B1A7933-4C74-CF2B-95F5-3725FB371FBF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37" name="Isosceles Triangle 2736">
            <a:extLst>
              <a:ext uri="{FF2B5EF4-FFF2-40B4-BE49-F238E27FC236}">
                <a16:creationId xmlns:a16="http://schemas.microsoft.com/office/drawing/2014/main" id="{B800E163-E81D-AA91-3A44-3685092B6027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38" name="Straight Arrow Connector 2737">
            <a:extLst>
              <a:ext uri="{FF2B5EF4-FFF2-40B4-BE49-F238E27FC236}">
                <a16:creationId xmlns:a16="http://schemas.microsoft.com/office/drawing/2014/main" id="{C96EE369-1318-A377-4B2D-D989A9C68FB5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39" name="Isosceles Triangle 2738">
            <a:extLst>
              <a:ext uri="{FF2B5EF4-FFF2-40B4-BE49-F238E27FC236}">
                <a16:creationId xmlns:a16="http://schemas.microsoft.com/office/drawing/2014/main" id="{70446314-972C-9663-8735-14104D54F135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40" name="Straight Arrow Connector 2739">
            <a:extLst>
              <a:ext uri="{FF2B5EF4-FFF2-40B4-BE49-F238E27FC236}">
                <a16:creationId xmlns:a16="http://schemas.microsoft.com/office/drawing/2014/main" id="{0D216C6F-EBA0-8169-5D86-F412DB32D917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1" name="Straight Arrow Connector 2740">
            <a:extLst>
              <a:ext uri="{FF2B5EF4-FFF2-40B4-BE49-F238E27FC236}">
                <a16:creationId xmlns:a16="http://schemas.microsoft.com/office/drawing/2014/main" id="{43FA79BE-2BC4-595E-AD97-E1AC6CD34C22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2" name="Straight Arrow Connector 2741">
            <a:extLst>
              <a:ext uri="{FF2B5EF4-FFF2-40B4-BE49-F238E27FC236}">
                <a16:creationId xmlns:a16="http://schemas.microsoft.com/office/drawing/2014/main" id="{08593255-EF8C-5507-A7E3-943E773BD64B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3" name="Straight Arrow Connector 2742">
            <a:extLst>
              <a:ext uri="{FF2B5EF4-FFF2-40B4-BE49-F238E27FC236}">
                <a16:creationId xmlns:a16="http://schemas.microsoft.com/office/drawing/2014/main" id="{1F68B443-7A2D-3AC5-10EE-3AA38713EFBF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4" name="Straight Arrow Connector 2743">
            <a:extLst>
              <a:ext uri="{FF2B5EF4-FFF2-40B4-BE49-F238E27FC236}">
                <a16:creationId xmlns:a16="http://schemas.microsoft.com/office/drawing/2014/main" id="{D9E6BE2D-3569-C429-3A6E-44CA250001B4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5" name="Straight Arrow Connector 2744">
            <a:extLst>
              <a:ext uri="{FF2B5EF4-FFF2-40B4-BE49-F238E27FC236}">
                <a16:creationId xmlns:a16="http://schemas.microsoft.com/office/drawing/2014/main" id="{B8E1F3FC-3F45-27BE-8C8D-1887A3A8214C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6" name="Straight Arrow Connector 2745">
            <a:extLst>
              <a:ext uri="{FF2B5EF4-FFF2-40B4-BE49-F238E27FC236}">
                <a16:creationId xmlns:a16="http://schemas.microsoft.com/office/drawing/2014/main" id="{29726CA2-3734-7DF9-3A60-12D485D35563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7" name="Straight Arrow Connector 2746">
            <a:extLst>
              <a:ext uri="{FF2B5EF4-FFF2-40B4-BE49-F238E27FC236}">
                <a16:creationId xmlns:a16="http://schemas.microsoft.com/office/drawing/2014/main" id="{5B156786-8E2A-11EB-9DCF-D53E5D557B96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8" name="Straight Connector 2747">
            <a:extLst>
              <a:ext uri="{FF2B5EF4-FFF2-40B4-BE49-F238E27FC236}">
                <a16:creationId xmlns:a16="http://schemas.microsoft.com/office/drawing/2014/main" id="{BD9F4ACE-9932-F81E-4B58-23907CB43C40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9" name="Straight Connector 2748">
            <a:extLst>
              <a:ext uri="{FF2B5EF4-FFF2-40B4-BE49-F238E27FC236}">
                <a16:creationId xmlns:a16="http://schemas.microsoft.com/office/drawing/2014/main" id="{CDA4CE74-6255-A205-AF13-F36EC03FD564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0" name="Straight Arrow Connector 2749">
            <a:extLst>
              <a:ext uri="{FF2B5EF4-FFF2-40B4-BE49-F238E27FC236}">
                <a16:creationId xmlns:a16="http://schemas.microsoft.com/office/drawing/2014/main" id="{DB5A8D05-DD57-EB34-6CB3-A2C2BB2CD5A3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1" name="Straight Arrow Connector 2750">
            <a:extLst>
              <a:ext uri="{FF2B5EF4-FFF2-40B4-BE49-F238E27FC236}">
                <a16:creationId xmlns:a16="http://schemas.microsoft.com/office/drawing/2014/main" id="{642FBCEF-44D8-C3C0-FFFD-DE9B5016AB35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2" name="Straight Connector 2751">
            <a:extLst>
              <a:ext uri="{FF2B5EF4-FFF2-40B4-BE49-F238E27FC236}">
                <a16:creationId xmlns:a16="http://schemas.microsoft.com/office/drawing/2014/main" id="{DB69A46F-383A-9CD1-2DCD-B01DBF488995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3" name="Straight Connector 2752">
            <a:extLst>
              <a:ext uri="{FF2B5EF4-FFF2-40B4-BE49-F238E27FC236}">
                <a16:creationId xmlns:a16="http://schemas.microsoft.com/office/drawing/2014/main" id="{F1781CA1-ED6D-6A81-9F93-EE60AC2C7609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4" name="Straight Connector 2753">
            <a:extLst>
              <a:ext uri="{FF2B5EF4-FFF2-40B4-BE49-F238E27FC236}">
                <a16:creationId xmlns:a16="http://schemas.microsoft.com/office/drawing/2014/main" id="{3A783866-E2E9-F40B-332E-F3E9D92FC7ED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5" name="Straight Connector 2754">
            <a:extLst>
              <a:ext uri="{FF2B5EF4-FFF2-40B4-BE49-F238E27FC236}">
                <a16:creationId xmlns:a16="http://schemas.microsoft.com/office/drawing/2014/main" id="{A7A582CB-8EA8-1D91-C213-EF916D6D7A2C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6" name="Straight Connector 2755">
            <a:extLst>
              <a:ext uri="{FF2B5EF4-FFF2-40B4-BE49-F238E27FC236}">
                <a16:creationId xmlns:a16="http://schemas.microsoft.com/office/drawing/2014/main" id="{44AECA4C-2D03-76ED-FCCA-AA2254DC98A0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157163</xdr:colOff>
      <xdr:row>58</xdr:row>
      <xdr:rowOff>9523</xdr:rowOff>
    </xdr:from>
    <xdr:to>
      <xdr:col>39</xdr:col>
      <xdr:colOff>138113</xdr:colOff>
      <xdr:row>64</xdr:row>
      <xdr:rowOff>14289</xdr:rowOff>
    </xdr:to>
    <xdr:grpSp>
      <xdr:nvGrpSpPr>
        <xdr:cNvPr id="2757" name="Group 2756">
          <a:extLst>
            <a:ext uri="{FF2B5EF4-FFF2-40B4-BE49-F238E27FC236}">
              <a16:creationId xmlns:a16="http://schemas.microsoft.com/office/drawing/2014/main" id="{D2774216-FE84-4BD5-A546-F98E16AFF8F4}"/>
            </a:ext>
          </a:extLst>
        </xdr:cNvPr>
        <xdr:cNvGrpSpPr/>
      </xdr:nvGrpSpPr>
      <xdr:grpSpPr>
        <a:xfrm>
          <a:off x="5014913" y="8915398"/>
          <a:ext cx="1438275" cy="862016"/>
          <a:chOff x="8901113" y="10058398"/>
          <a:chExt cx="1438275" cy="862016"/>
        </a:xfrm>
      </xdr:grpSpPr>
      <xdr:cxnSp macro="">
        <xdr:nvCxnSpPr>
          <xdr:cNvPr id="2758" name="Straight Connector 2757">
            <a:extLst>
              <a:ext uri="{FF2B5EF4-FFF2-40B4-BE49-F238E27FC236}">
                <a16:creationId xmlns:a16="http://schemas.microsoft.com/office/drawing/2014/main" id="{F17F0405-8C58-D983-DE0B-806B4EC6B4EE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59" name="Isosceles Triangle 2758">
            <a:extLst>
              <a:ext uri="{FF2B5EF4-FFF2-40B4-BE49-F238E27FC236}">
                <a16:creationId xmlns:a16="http://schemas.microsoft.com/office/drawing/2014/main" id="{651FFF88-7593-A956-3E79-32D62D3CB122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60" name="Straight Arrow Connector 2759">
            <a:extLst>
              <a:ext uri="{FF2B5EF4-FFF2-40B4-BE49-F238E27FC236}">
                <a16:creationId xmlns:a16="http://schemas.microsoft.com/office/drawing/2014/main" id="{8C34A454-791F-5A7A-6479-1AB61F37F1F9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61" name="Isosceles Triangle 2760">
            <a:extLst>
              <a:ext uri="{FF2B5EF4-FFF2-40B4-BE49-F238E27FC236}">
                <a16:creationId xmlns:a16="http://schemas.microsoft.com/office/drawing/2014/main" id="{0667C123-31A2-7C1F-4EC1-2070299ED0B9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62" name="Straight Arrow Connector 2761">
            <a:extLst>
              <a:ext uri="{FF2B5EF4-FFF2-40B4-BE49-F238E27FC236}">
                <a16:creationId xmlns:a16="http://schemas.microsoft.com/office/drawing/2014/main" id="{9B96ECDA-4BF5-D7F0-06A3-07A8BB235231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3" name="Straight Arrow Connector 2762">
            <a:extLst>
              <a:ext uri="{FF2B5EF4-FFF2-40B4-BE49-F238E27FC236}">
                <a16:creationId xmlns:a16="http://schemas.microsoft.com/office/drawing/2014/main" id="{171C19C8-F0EE-EA8A-3DE9-3EA2B98A914C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4" name="Straight Arrow Connector 2763">
            <a:extLst>
              <a:ext uri="{FF2B5EF4-FFF2-40B4-BE49-F238E27FC236}">
                <a16:creationId xmlns:a16="http://schemas.microsoft.com/office/drawing/2014/main" id="{A7F76750-652B-B6CE-F18C-134F8E4026E3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5" name="Straight Arrow Connector 2764">
            <a:extLst>
              <a:ext uri="{FF2B5EF4-FFF2-40B4-BE49-F238E27FC236}">
                <a16:creationId xmlns:a16="http://schemas.microsoft.com/office/drawing/2014/main" id="{E00905BA-FD6E-E044-9BE1-28414DEB2771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6" name="Straight Arrow Connector 2765">
            <a:extLst>
              <a:ext uri="{FF2B5EF4-FFF2-40B4-BE49-F238E27FC236}">
                <a16:creationId xmlns:a16="http://schemas.microsoft.com/office/drawing/2014/main" id="{C498E7F8-A7D3-ED7E-0B43-EE6B890D1D8B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7" name="Straight Arrow Connector 2766">
            <a:extLst>
              <a:ext uri="{FF2B5EF4-FFF2-40B4-BE49-F238E27FC236}">
                <a16:creationId xmlns:a16="http://schemas.microsoft.com/office/drawing/2014/main" id="{3BD1EE46-8E6A-1FC8-B0CF-D52212DE3D46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8" name="Straight Arrow Connector 2767">
            <a:extLst>
              <a:ext uri="{FF2B5EF4-FFF2-40B4-BE49-F238E27FC236}">
                <a16:creationId xmlns:a16="http://schemas.microsoft.com/office/drawing/2014/main" id="{9E349C56-F65E-099D-C6A7-8316A55B093C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9" name="Straight Arrow Connector 2768">
            <a:extLst>
              <a:ext uri="{FF2B5EF4-FFF2-40B4-BE49-F238E27FC236}">
                <a16:creationId xmlns:a16="http://schemas.microsoft.com/office/drawing/2014/main" id="{9A3F2C57-5AFC-1A80-8072-065D6ECB8631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0" name="Straight Connector 2769">
            <a:extLst>
              <a:ext uri="{FF2B5EF4-FFF2-40B4-BE49-F238E27FC236}">
                <a16:creationId xmlns:a16="http://schemas.microsoft.com/office/drawing/2014/main" id="{33892428-3897-575C-F6ED-91E713BDB392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1" name="Straight Connector 2770">
            <a:extLst>
              <a:ext uri="{FF2B5EF4-FFF2-40B4-BE49-F238E27FC236}">
                <a16:creationId xmlns:a16="http://schemas.microsoft.com/office/drawing/2014/main" id="{52993B6E-2391-9772-51B5-247CAE02D66A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2" name="Straight Arrow Connector 2771">
            <a:extLst>
              <a:ext uri="{FF2B5EF4-FFF2-40B4-BE49-F238E27FC236}">
                <a16:creationId xmlns:a16="http://schemas.microsoft.com/office/drawing/2014/main" id="{BA87D938-7557-A2C6-3AD8-FC1BA591824C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3" name="Straight Arrow Connector 2772">
            <a:extLst>
              <a:ext uri="{FF2B5EF4-FFF2-40B4-BE49-F238E27FC236}">
                <a16:creationId xmlns:a16="http://schemas.microsoft.com/office/drawing/2014/main" id="{5C0EE3B3-2F4D-D3A2-8848-CCDAC690AA06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4" name="Straight Connector 2773">
            <a:extLst>
              <a:ext uri="{FF2B5EF4-FFF2-40B4-BE49-F238E27FC236}">
                <a16:creationId xmlns:a16="http://schemas.microsoft.com/office/drawing/2014/main" id="{AD14C770-C419-923A-0941-56923E38D951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5" name="Straight Connector 2774">
            <a:extLst>
              <a:ext uri="{FF2B5EF4-FFF2-40B4-BE49-F238E27FC236}">
                <a16:creationId xmlns:a16="http://schemas.microsoft.com/office/drawing/2014/main" id="{6688AD7E-D2F2-C5E7-2EB2-1E137B2BB9F2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6" name="Straight Connector 2775">
            <a:extLst>
              <a:ext uri="{FF2B5EF4-FFF2-40B4-BE49-F238E27FC236}">
                <a16:creationId xmlns:a16="http://schemas.microsoft.com/office/drawing/2014/main" id="{0221E5E0-3F22-9209-475C-2FE8BAFE9826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7" name="Straight Connector 2776">
            <a:extLst>
              <a:ext uri="{FF2B5EF4-FFF2-40B4-BE49-F238E27FC236}">
                <a16:creationId xmlns:a16="http://schemas.microsoft.com/office/drawing/2014/main" id="{D00B9C8E-B95E-E951-FEE1-0704483EB43F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8" name="Straight Connector 2777">
            <a:extLst>
              <a:ext uri="{FF2B5EF4-FFF2-40B4-BE49-F238E27FC236}">
                <a16:creationId xmlns:a16="http://schemas.microsoft.com/office/drawing/2014/main" id="{094237AA-2B03-3927-2364-14DB50986888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157163</xdr:colOff>
      <xdr:row>67</xdr:row>
      <xdr:rowOff>9523</xdr:rowOff>
    </xdr:from>
    <xdr:to>
      <xdr:col>31</xdr:col>
      <xdr:colOff>138113</xdr:colOff>
      <xdr:row>73</xdr:row>
      <xdr:rowOff>14289</xdr:rowOff>
    </xdr:to>
    <xdr:grpSp>
      <xdr:nvGrpSpPr>
        <xdr:cNvPr id="2779" name="Group 2778">
          <a:extLst>
            <a:ext uri="{FF2B5EF4-FFF2-40B4-BE49-F238E27FC236}">
              <a16:creationId xmlns:a16="http://schemas.microsoft.com/office/drawing/2014/main" id="{1234C49F-43DE-44AA-901F-F779844F14EB}"/>
            </a:ext>
          </a:extLst>
        </xdr:cNvPr>
        <xdr:cNvGrpSpPr/>
      </xdr:nvGrpSpPr>
      <xdr:grpSpPr>
        <a:xfrm>
          <a:off x="3719513" y="10201273"/>
          <a:ext cx="1438275" cy="862016"/>
          <a:chOff x="8901113" y="10058398"/>
          <a:chExt cx="1438275" cy="862016"/>
        </a:xfrm>
      </xdr:grpSpPr>
      <xdr:cxnSp macro="">
        <xdr:nvCxnSpPr>
          <xdr:cNvPr id="2780" name="Straight Connector 2779">
            <a:extLst>
              <a:ext uri="{FF2B5EF4-FFF2-40B4-BE49-F238E27FC236}">
                <a16:creationId xmlns:a16="http://schemas.microsoft.com/office/drawing/2014/main" id="{5472D357-8498-7551-EC5D-4D03A314EC1A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81" name="Isosceles Triangle 2780">
            <a:extLst>
              <a:ext uri="{FF2B5EF4-FFF2-40B4-BE49-F238E27FC236}">
                <a16:creationId xmlns:a16="http://schemas.microsoft.com/office/drawing/2014/main" id="{8874D5E7-0D3A-7065-A292-C919BFC12278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82" name="Straight Arrow Connector 2781">
            <a:extLst>
              <a:ext uri="{FF2B5EF4-FFF2-40B4-BE49-F238E27FC236}">
                <a16:creationId xmlns:a16="http://schemas.microsoft.com/office/drawing/2014/main" id="{9CD24C1C-EA5E-C192-271F-124485002386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83" name="Isosceles Triangle 2782">
            <a:extLst>
              <a:ext uri="{FF2B5EF4-FFF2-40B4-BE49-F238E27FC236}">
                <a16:creationId xmlns:a16="http://schemas.microsoft.com/office/drawing/2014/main" id="{09528F3C-1DD0-D4F2-3020-9EEFC8AC8F25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84" name="Straight Arrow Connector 2783">
            <a:extLst>
              <a:ext uri="{FF2B5EF4-FFF2-40B4-BE49-F238E27FC236}">
                <a16:creationId xmlns:a16="http://schemas.microsoft.com/office/drawing/2014/main" id="{BDF1E4ED-8093-42E2-9A66-420F7A548415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5" name="Straight Arrow Connector 2784">
            <a:extLst>
              <a:ext uri="{FF2B5EF4-FFF2-40B4-BE49-F238E27FC236}">
                <a16:creationId xmlns:a16="http://schemas.microsoft.com/office/drawing/2014/main" id="{408591BA-885F-DC3F-BDA7-12D51E3E0C52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6" name="Straight Arrow Connector 2785">
            <a:extLst>
              <a:ext uri="{FF2B5EF4-FFF2-40B4-BE49-F238E27FC236}">
                <a16:creationId xmlns:a16="http://schemas.microsoft.com/office/drawing/2014/main" id="{55622BDC-915B-C59A-E00D-94E34FAA1142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7" name="Straight Arrow Connector 2786">
            <a:extLst>
              <a:ext uri="{FF2B5EF4-FFF2-40B4-BE49-F238E27FC236}">
                <a16:creationId xmlns:a16="http://schemas.microsoft.com/office/drawing/2014/main" id="{CDC53975-687B-8EE0-593F-EC14B51B551F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8" name="Straight Arrow Connector 2787">
            <a:extLst>
              <a:ext uri="{FF2B5EF4-FFF2-40B4-BE49-F238E27FC236}">
                <a16:creationId xmlns:a16="http://schemas.microsoft.com/office/drawing/2014/main" id="{780167C5-C096-5A74-05F6-D569044E01E9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9" name="Straight Arrow Connector 2788">
            <a:extLst>
              <a:ext uri="{FF2B5EF4-FFF2-40B4-BE49-F238E27FC236}">
                <a16:creationId xmlns:a16="http://schemas.microsoft.com/office/drawing/2014/main" id="{6CCBECEE-D8A0-F188-2836-FD3171A6F92A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0" name="Straight Arrow Connector 2789">
            <a:extLst>
              <a:ext uri="{FF2B5EF4-FFF2-40B4-BE49-F238E27FC236}">
                <a16:creationId xmlns:a16="http://schemas.microsoft.com/office/drawing/2014/main" id="{37D16584-4024-8F2C-1C36-2C7485497E0F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1" name="Straight Arrow Connector 2790">
            <a:extLst>
              <a:ext uri="{FF2B5EF4-FFF2-40B4-BE49-F238E27FC236}">
                <a16:creationId xmlns:a16="http://schemas.microsoft.com/office/drawing/2014/main" id="{38B74225-05A8-1378-84D8-0FF00A09D91E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2" name="Straight Connector 2791">
            <a:extLst>
              <a:ext uri="{FF2B5EF4-FFF2-40B4-BE49-F238E27FC236}">
                <a16:creationId xmlns:a16="http://schemas.microsoft.com/office/drawing/2014/main" id="{C47CF3F6-D3A3-2D0F-0B55-C3111DD7AF3B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3" name="Straight Connector 2792">
            <a:extLst>
              <a:ext uri="{FF2B5EF4-FFF2-40B4-BE49-F238E27FC236}">
                <a16:creationId xmlns:a16="http://schemas.microsoft.com/office/drawing/2014/main" id="{4E146C08-41F9-8177-6BA7-7D8E56078DF0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4" name="Straight Arrow Connector 2793">
            <a:extLst>
              <a:ext uri="{FF2B5EF4-FFF2-40B4-BE49-F238E27FC236}">
                <a16:creationId xmlns:a16="http://schemas.microsoft.com/office/drawing/2014/main" id="{596C4EEE-A663-2DCA-4E22-84F952D0183C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5" name="Straight Arrow Connector 2794">
            <a:extLst>
              <a:ext uri="{FF2B5EF4-FFF2-40B4-BE49-F238E27FC236}">
                <a16:creationId xmlns:a16="http://schemas.microsoft.com/office/drawing/2014/main" id="{A2545E77-7081-E25E-BBD9-74D0571127D8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6" name="Straight Connector 2795">
            <a:extLst>
              <a:ext uri="{FF2B5EF4-FFF2-40B4-BE49-F238E27FC236}">
                <a16:creationId xmlns:a16="http://schemas.microsoft.com/office/drawing/2014/main" id="{AE4E576A-3F55-7518-1E42-1B7CF22C5F60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7" name="Straight Connector 2796">
            <a:extLst>
              <a:ext uri="{FF2B5EF4-FFF2-40B4-BE49-F238E27FC236}">
                <a16:creationId xmlns:a16="http://schemas.microsoft.com/office/drawing/2014/main" id="{037C8C8D-D826-A59B-5B37-8E4697C3C2BC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8" name="Straight Connector 2797">
            <a:extLst>
              <a:ext uri="{FF2B5EF4-FFF2-40B4-BE49-F238E27FC236}">
                <a16:creationId xmlns:a16="http://schemas.microsoft.com/office/drawing/2014/main" id="{D23CAEB9-CD10-9BCA-CC47-E0FFE0DF5AC5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9" name="Straight Connector 2798">
            <a:extLst>
              <a:ext uri="{FF2B5EF4-FFF2-40B4-BE49-F238E27FC236}">
                <a16:creationId xmlns:a16="http://schemas.microsoft.com/office/drawing/2014/main" id="{64D4F0B2-F13A-147B-DE46-D356201A85B7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0" name="Straight Connector 2799">
            <a:extLst>
              <a:ext uri="{FF2B5EF4-FFF2-40B4-BE49-F238E27FC236}">
                <a16:creationId xmlns:a16="http://schemas.microsoft.com/office/drawing/2014/main" id="{A1053685-6DB0-2A99-2922-83C843B4C2B3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58</xdr:row>
      <xdr:rowOff>9523</xdr:rowOff>
    </xdr:from>
    <xdr:to>
      <xdr:col>23</xdr:col>
      <xdr:colOff>142875</xdr:colOff>
      <xdr:row>64</xdr:row>
      <xdr:rowOff>14289</xdr:rowOff>
    </xdr:to>
    <xdr:grpSp>
      <xdr:nvGrpSpPr>
        <xdr:cNvPr id="2801" name="Group 2800">
          <a:extLst>
            <a:ext uri="{FF2B5EF4-FFF2-40B4-BE49-F238E27FC236}">
              <a16:creationId xmlns:a16="http://schemas.microsoft.com/office/drawing/2014/main" id="{09B21AA4-F507-4F5B-B3A1-D4F664307551}"/>
            </a:ext>
          </a:extLst>
        </xdr:cNvPr>
        <xdr:cNvGrpSpPr/>
      </xdr:nvGrpSpPr>
      <xdr:grpSpPr>
        <a:xfrm>
          <a:off x="2024049" y="8915398"/>
          <a:ext cx="1843101" cy="862016"/>
          <a:chOff x="2024049" y="8915398"/>
          <a:chExt cx="1843101" cy="862016"/>
        </a:xfrm>
      </xdr:grpSpPr>
      <xdr:cxnSp macro="">
        <xdr:nvCxnSpPr>
          <xdr:cNvPr id="2802" name="Straight Connector 2801">
            <a:extLst>
              <a:ext uri="{FF2B5EF4-FFF2-40B4-BE49-F238E27FC236}">
                <a16:creationId xmlns:a16="http://schemas.microsoft.com/office/drawing/2014/main" id="{F9F8FBB0-1C80-EB72-461A-71A8FAD5A514}"/>
              </a:ext>
            </a:extLst>
          </xdr:cNvPr>
          <xdr:cNvCxnSpPr/>
        </xdr:nvCxnSpPr>
        <xdr:spPr>
          <a:xfrm>
            <a:off x="2100263" y="93345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03" name="Isosceles Triangle 2802">
            <a:extLst>
              <a:ext uri="{FF2B5EF4-FFF2-40B4-BE49-F238E27FC236}">
                <a16:creationId xmlns:a16="http://schemas.microsoft.com/office/drawing/2014/main" id="{45099C3F-D5E9-F9AF-6B5C-7BC1FBE1AD62}"/>
              </a:ext>
            </a:extLst>
          </xdr:cNvPr>
          <xdr:cNvSpPr/>
        </xdr:nvSpPr>
        <xdr:spPr>
          <a:xfrm>
            <a:off x="2024049" y="9348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04" name="Straight Arrow Connector 2803">
            <a:extLst>
              <a:ext uri="{FF2B5EF4-FFF2-40B4-BE49-F238E27FC236}">
                <a16:creationId xmlns:a16="http://schemas.microsoft.com/office/drawing/2014/main" id="{6AF61F86-359B-5821-4933-1E9855D08D3B}"/>
              </a:ext>
            </a:extLst>
          </xdr:cNvPr>
          <xdr:cNvCxnSpPr/>
        </xdr:nvCxnSpPr>
        <xdr:spPr>
          <a:xfrm flipV="1">
            <a:off x="2105014" y="9486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05" name="Isosceles Triangle 2804">
            <a:extLst>
              <a:ext uri="{FF2B5EF4-FFF2-40B4-BE49-F238E27FC236}">
                <a16:creationId xmlns:a16="http://schemas.microsoft.com/office/drawing/2014/main" id="{5D45226E-312B-9C00-A70B-1457E347EC10}"/>
              </a:ext>
            </a:extLst>
          </xdr:cNvPr>
          <xdr:cNvSpPr/>
        </xdr:nvSpPr>
        <xdr:spPr>
          <a:xfrm>
            <a:off x="3481354" y="9348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06" name="Straight Arrow Connector 2805">
            <a:extLst>
              <a:ext uri="{FF2B5EF4-FFF2-40B4-BE49-F238E27FC236}">
                <a16:creationId xmlns:a16="http://schemas.microsoft.com/office/drawing/2014/main" id="{67C63A6F-9945-C882-4464-66B883E53D5F}"/>
              </a:ext>
            </a:extLst>
          </xdr:cNvPr>
          <xdr:cNvCxnSpPr/>
        </xdr:nvCxnSpPr>
        <xdr:spPr>
          <a:xfrm flipV="1">
            <a:off x="3562311" y="9467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7" name="Straight Arrow Connector 2806">
            <a:extLst>
              <a:ext uri="{FF2B5EF4-FFF2-40B4-BE49-F238E27FC236}">
                <a16:creationId xmlns:a16="http://schemas.microsoft.com/office/drawing/2014/main" id="{0344A7F3-8AE5-1396-19F0-C698D2250261}"/>
              </a:ext>
            </a:extLst>
          </xdr:cNvPr>
          <xdr:cNvCxnSpPr/>
        </xdr:nvCxnSpPr>
        <xdr:spPr>
          <a:xfrm>
            <a:off x="2105014" y="9091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8" name="Straight Arrow Connector 2807">
            <a:extLst>
              <a:ext uri="{FF2B5EF4-FFF2-40B4-BE49-F238E27FC236}">
                <a16:creationId xmlns:a16="http://schemas.microsoft.com/office/drawing/2014/main" id="{51C1CFF5-6E52-3680-B04A-85A27F05F508}"/>
              </a:ext>
            </a:extLst>
          </xdr:cNvPr>
          <xdr:cNvCxnSpPr/>
        </xdr:nvCxnSpPr>
        <xdr:spPr>
          <a:xfrm>
            <a:off x="2266941" y="9096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9" name="Straight Arrow Connector 2808">
            <a:extLst>
              <a:ext uri="{FF2B5EF4-FFF2-40B4-BE49-F238E27FC236}">
                <a16:creationId xmlns:a16="http://schemas.microsoft.com/office/drawing/2014/main" id="{A9E3B3DA-873F-1D9A-28DC-81B20A656286}"/>
              </a:ext>
            </a:extLst>
          </xdr:cNvPr>
          <xdr:cNvCxnSpPr/>
        </xdr:nvCxnSpPr>
        <xdr:spPr>
          <a:xfrm>
            <a:off x="2428865" y="9091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0" name="Straight Arrow Connector 2809">
            <a:extLst>
              <a:ext uri="{FF2B5EF4-FFF2-40B4-BE49-F238E27FC236}">
                <a16:creationId xmlns:a16="http://schemas.microsoft.com/office/drawing/2014/main" id="{6B19B07B-8906-FFE4-E3DA-720EFB8B178D}"/>
              </a:ext>
            </a:extLst>
          </xdr:cNvPr>
          <xdr:cNvCxnSpPr/>
        </xdr:nvCxnSpPr>
        <xdr:spPr>
          <a:xfrm>
            <a:off x="2590790" y="9096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1" name="Straight Arrow Connector 2810">
            <a:extLst>
              <a:ext uri="{FF2B5EF4-FFF2-40B4-BE49-F238E27FC236}">
                <a16:creationId xmlns:a16="http://schemas.microsoft.com/office/drawing/2014/main" id="{A7706E76-73E2-5CAE-9E75-6BF96C68A10E}"/>
              </a:ext>
            </a:extLst>
          </xdr:cNvPr>
          <xdr:cNvCxnSpPr/>
        </xdr:nvCxnSpPr>
        <xdr:spPr>
          <a:xfrm>
            <a:off x="2752715" y="9091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2" name="Straight Arrow Connector 2811">
            <a:extLst>
              <a:ext uri="{FF2B5EF4-FFF2-40B4-BE49-F238E27FC236}">
                <a16:creationId xmlns:a16="http://schemas.microsoft.com/office/drawing/2014/main" id="{6869BCCA-5428-DA0F-C7C9-578FA1A0AA2B}"/>
              </a:ext>
            </a:extLst>
          </xdr:cNvPr>
          <xdr:cNvCxnSpPr/>
        </xdr:nvCxnSpPr>
        <xdr:spPr>
          <a:xfrm>
            <a:off x="2914640" y="9096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3" name="Straight Arrow Connector 2812">
            <a:extLst>
              <a:ext uri="{FF2B5EF4-FFF2-40B4-BE49-F238E27FC236}">
                <a16:creationId xmlns:a16="http://schemas.microsoft.com/office/drawing/2014/main" id="{EB6A0F9F-AD67-A77A-3213-D5F23DDFBDBC}"/>
              </a:ext>
            </a:extLst>
          </xdr:cNvPr>
          <xdr:cNvCxnSpPr/>
        </xdr:nvCxnSpPr>
        <xdr:spPr>
          <a:xfrm>
            <a:off x="3076564" y="9091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4" name="Straight Arrow Connector 2813">
            <a:extLst>
              <a:ext uri="{FF2B5EF4-FFF2-40B4-BE49-F238E27FC236}">
                <a16:creationId xmlns:a16="http://schemas.microsoft.com/office/drawing/2014/main" id="{7461D4B6-6A1B-EE84-F0B0-D50D89E484D4}"/>
              </a:ext>
            </a:extLst>
          </xdr:cNvPr>
          <xdr:cNvCxnSpPr/>
        </xdr:nvCxnSpPr>
        <xdr:spPr>
          <a:xfrm>
            <a:off x="3238489" y="9096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5" name="Straight Arrow Connector 2814">
            <a:extLst>
              <a:ext uri="{FF2B5EF4-FFF2-40B4-BE49-F238E27FC236}">
                <a16:creationId xmlns:a16="http://schemas.microsoft.com/office/drawing/2014/main" id="{68D8DD9B-F604-D427-FBEF-76B4E8063640}"/>
              </a:ext>
            </a:extLst>
          </xdr:cNvPr>
          <xdr:cNvCxnSpPr/>
        </xdr:nvCxnSpPr>
        <xdr:spPr>
          <a:xfrm>
            <a:off x="3400416" y="9091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6" name="Straight Arrow Connector 2815">
            <a:extLst>
              <a:ext uri="{FF2B5EF4-FFF2-40B4-BE49-F238E27FC236}">
                <a16:creationId xmlns:a16="http://schemas.microsoft.com/office/drawing/2014/main" id="{1D3055A9-BD79-19DD-BE0A-0F3F85C5A956}"/>
              </a:ext>
            </a:extLst>
          </xdr:cNvPr>
          <xdr:cNvCxnSpPr/>
        </xdr:nvCxnSpPr>
        <xdr:spPr>
          <a:xfrm>
            <a:off x="3562341" y="9096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7" name="Straight Connector 2816">
            <a:extLst>
              <a:ext uri="{FF2B5EF4-FFF2-40B4-BE49-F238E27FC236}">
                <a16:creationId xmlns:a16="http://schemas.microsoft.com/office/drawing/2014/main" id="{2ACC8FE8-FFD8-5323-FF6D-EFCBDA51FF1A}"/>
              </a:ext>
            </a:extLst>
          </xdr:cNvPr>
          <xdr:cNvCxnSpPr/>
        </xdr:nvCxnSpPr>
        <xdr:spPr>
          <a:xfrm>
            <a:off x="2100263" y="9096380"/>
            <a:ext cx="17002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8" name="Straight Connector 2817">
            <a:extLst>
              <a:ext uri="{FF2B5EF4-FFF2-40B4-BE49-F238E27FC236}">
                <a16:creationId xmlns:a16="http://schemas.microsoft.com/office/drawing/2014/main" id="{A324449D-F2B1-5CBE-8FF1-3EB0E314D497}"/>
              </a:ext>
            </a:extLst>
          </xdr:cNvPr>
          <xdr:cNvCxnSpPr/>
        </xdr:nvCxnSpPr>
        <xdr:spPr>
          <a:xfrm flipH="1" flipV="1">
            <a:off x="2943214" y="9005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9" name="Straight Arrow Connector 2818">
            <a:extLst>
              <a:ext uri="{FF2B5EF4-FFF2-40B4-BE49-F238E27FC236}">
                <a16:creationId xmlns:a16="http://schemas.microsoft.com/office/drawing/2014/main" id="{37EEE2CB-4B0A-96B8-8A71-006650430C69}"/>
              </a:ext>
            </a:extLst>
          </xdr:cNvPr>
          <xdr:cNvCxnSpPr/>
        </xdr:nvCxnSpPr>
        <xdr:spPr>
          <a:xfrm>
            <a:off x="3724264" y="9101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0" name="Straight Arrow Connector 2819">
            <a:extLst>
              <a:ext uri="{FF2B5EF4-FFF2-40B4-BE49-F238E27FC236}">
                <a16:creationId xmlns:a16="http://schemas.microsoft.com/office/drawing/2014/main" id="{2F2BAFE6-B7B7-30F9-AFC4-B46CE46CDD41}"/>
              </a:ext>
            </a:extLst>
          </xdr:cNvPr>
          <xdr:cNvCxnSpPr/>
        </xdr:nvCxnSpPr>
        <xdr:spPr>
          <a:xfrm>
            <a:off x="3805226" y="909638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1" name="Straight Arrow Connector 2820">
            <a:extLst>
              <a:ext uri="{FF2B5EF4-FFF2-40B4-BE49-F238E27FC236}">
                <a16:creationId xmlns:a16="http://schemas.microsoft.com/office/drawing/2014/main" id="{E9F7E3B7-B127-3DED-E527-E2809EB38599}"/>
              </a:ext>
            </a:extLst>
          </xdr:cNvPr>
          <xdr:cNvCxnSpPr/>
        </xdr:nvCxnSpPr>
        <xdr:spPr>
          <a:xfrm>
            <a:off x="3805222" y="8915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2" name="Straight Connector 2821">
            <a:extLst>
              <a:ext uri="{FF2B5EF4-FFF2-40B4-BE49-F238E27FC236}">
                <a16:creationId xmlns:a16="http://schemas.microsoft.com/office/drawing/2014/main" id="{CF9F9459-08FD-434C-3569-C811CE2BEBBE}"/>
              </a:ext>
            </a:extLst>
          </xdr:cNvPr>
          <xdr:cNvCxnSpPr/>
        </xdr:nvCxnSpPr>
        <xdr:spPr>
          <a:xfrm>
            <a:off x="2038350" y="9620251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3" name="Straight Connector 2822">
            <a:extLst>
              <a:ext uri="{FF2B5EF4-FFF2-40B4-BE49-F238E27FC236}">
                <a16:creationId xmlns:a16="http://schemas.microsoft.com/office/drawing/2014/main" id="{39193F93-0B88-D2D3-22D4-0BA201DC123B}"/>
              </a:ext>
            </a:extLst>
          </xdr:cNvPr>
          <xdr:cNvCxnSpPr/>
        </xdr:nvCxnSpPr>
        <xdr:spPr>
          <a:xfrm flipH="1">
            <a:off x="2047861" y="9582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4" name="Straight Connector 2823">
            <a:extLst>
              <a:ext uri="{FF2B5EF4-FFF2-40B4-BE49-F238E27FC236}">
                <a16:creationId xmlns:a16="http://schemas.microsoft.com/office/drawing/2014/main" id="{3952CAE1-1758-1C9D-46C6-3C3C8CD81044}"/>
              </a:ext>
            </a:extLst>
          </xdr:cNvPr>
          <xdr:cNvCxnSpPr/>
        </xdr:nvCxnSpPr>
        <xdr:spPr>
          <a:xfrm flipH="1">
            <a:off x="3509947" y="9577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5" name="Straight Connector 2824">
            <a:extLst>
              <a:ext uri="{FF2B5EF4-FFF2-40B4-BE49-F238E27FC236}">
                <a16:creationId xmlns:a16="http://schemas.microsoft.com/office/drawing/2014/main" id="{EB069B9A-6BC0-2101-128D-F7BCB1CF8BCE}"/>
              </a:ext>
            </a:extLst>
          </xdr:cNvPr>
          <xdr:cNvCxnSpPr/>
        </xdr:nvCxnSpPr>
        <xdr:spPr>
          <a:xfrm>
            <a:off x="3805223" y="9382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6" name="Straight Connector 2825">
            <a:extLst>
              <a:ext uri="{FF2B5EF4-FFF2-40B4-BE49-F238E27FC236}">
                <a16:creationId xmlns:a16="http://schemas.microsoft.com/office/drawing/2014/main" id="{ABEDC364-7144-9845-0DDF-34EFAF4AE5EC}"/>
              </a:ext>
            </a:extLst>
          </xdr:cNvPr>
          <xdr:cNvCxnSpPr/>
        </xdr:nvCxnSpPr>
        <xdr:spPr>
          <a:xfrm flipH="1">
            <a:off x="3762360" y="9577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76200</xdr:colOff>
      <xdr:row>65</xdr:row>
      <xdr:rowOff>9525</xdr:rowOff>
    </xdr:from>
    <xdr:to>
      <xdr:col>23</xdr:col>
      <xdr:colOff>76200</xdr:colOff>
      <xdr:row>67</xdr:row>
      <xdr:rowOff>119063</xdr:rowOff>
    </xdr:to>
    <xdr:cxnSp macro="">
      <xdr:nvCxnSpPr>
        <xdr:cNvPr id="2827" name="Straight Connector 2826">
          <a:extLst>
            <a:ext uri="{FF2B5EF4-FFF2-40B4-BE49-F238E27FC236}">
              <a16:creationId xmlns:a16="http://schemas.microsoft.com/office/drawing/2014/main" id="{DCB7A24B-8294-4234-A62A-B10F6BA0F908}"/>
            </a:ext>
          </a:extLst>
        </xdr:cNvPr>
        <xdr:cNvCxnSpPr/>
      </xdr:nvCxnSpPr>
      <xdr:spPr>
        <a:xfrm>
          <a:off x="3800475" y="9915525"/>
          <a:ext cx="0" cy="39528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76200</xdr:colOff>
      <xdr:row>65</xdr:row>
      <xdr:rowOff>14288</xdr:rowOff>
    </xdr:from>
    <xdr:to>
      <xdr:col>39</xdr:col>
      <xdr:colOff>76200</xdr:colOff>
      <xdr:row>67</xdr:row>
      <xdr:rowOff>123826</xdr:rowOff>
    </xdr:to>
    <xdr:cxnSp macro="">
      <xdr:nvCxnSpPr>
        <xdr:cNvPr id="2828" name="Straight Connector 2827">
          <a:extLst>
            <a:ext uri="{FF2B5EF4-FFF2-40B4-BE49-F238E27FC236}">
              <a16:creationId xmlns:a16="http://schemas.microsoft.com/office/drawing/2014/main" id="{2DF059F4-B677-4147-9442-AB17A6FA4496}"/>
            </a:ext>
          </a:extLst>
        </xdr:cNvPr>
        <xdr:cNvCxnSpPr/>
      </xdr:nvCxnSpPr>
      <xdr:spPr>
        <a:xfrm>
          <a:off x="6391275" y="9920288"/>
          <a:ext cx="0" cy="39528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76200</xdr:colOff>
      <xdr:row>65</xdr:row>
      <xdr:rowOff>33337</xdr:rowOff>
    </xdr:from>
    <xdr:to>
      <xdr:col>55</xdr:col>
      <xdr:colOff>76200</xdr:colOff>
      <xdr:row>68</xdr:row>
      <xdr:rowOff>0</xdr:rowOff>
    </xdr:to>
    <xdr:cxnSp macro="">
      <xdr:nvCxnSpPr>
        <xdr:cNvPr id="2829" name="Straight Connector 2828">
          <a:extLst>
            <a:ext uri="{FF2B5EF4-FFF2-40B4-BE49-F238E27FC236}">
              <a16:creationId xmlns:a16="http://schemas.microsoft.com/office/drawing/2014/main" id="{3982BC2E-F4B3-458A-88CC-173241899329}"/>
            </a:ext>
          </a:extLst>
        </xdr:cNvPr>
        <xdr:cNvCxnSpPr/>
      </xdr:nvCxnSpPr>
      <xdr:spPr>
        <a:xfrm>
          <a:off x="8982075" y="9939337"/>
          <a:ext cx="0" cy="39528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76</xdr:row>
      <xdr:rowOff>139700</xdr:rowOff>
    </xdr:from>
    <xdr:to>
      <xdr:col>71</xdr:col>
      <xdr:colOff>80969</xdr:colOff>
      <xdr:row>85</xdr:row>
      <xdr:rowOff>95250</xdr:rowOff>
    </xdr:to>
    <xdr:grpSp>
      <xdr:nvGrpSpPr>
        <xdr:cNvPr id="2830" name="Group 2829">
          <a:extLst>
            <a:ext uri="{FF2B5EF4-FFF2-40B4-BE49-F238E27FC236}">
              <a16:creationId xmlns:a16="http://schemas.microsoft.com/office/drawing/2014/main" id="{B61A95CD-99D1-4F89-9742-1C3B7B3B00E2}"/>
            </a:ext>
          </a:extLst>
        </xdr:cNvPr>
        <xdr:cNvGrpSpPr/>
      </xdr:nvGrpSpPr>
      <xdr:grpSpPr>
        <a:xfrm>
          <a:off x="2024063" y="11617325"/>
          <a:ext cx="9553581" cy="1241425"/>
          <a:chOff x="2024063" y="11617325"/>
          <a:chExt cx="9553581" cy="1241425"/>
        </a:xfrm>
      </xdr:grpSpPr>
      <xdr:sp macro="" textlink="">
        <xdr:nvSpPr>
          <xdr:cNvPr id="2831" name="Isosceles Triangle 2830">
            <a:extLst>
              <a:ext uri="{FF2B5EF4-FFF2-40B4-BE49-F238E27FC236}">
                <a16:creationId xmlns:a16="http://schemas.microsoft.com/office/drawing/2014/main" id="{73889B57-8803-8E60-573D-987BFC549482}"/>
              </a:ext>
            </a:extLst>
          </xdr:cNvPr>
          <xdr:cNvSpPr/>
        </xdr:nvSpPr>
        <xdr:spPr>
          <a:xfrm>
            <a:off x="2024063" y="12053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33" name="Straight Connector 2832">
            <a:extLst>
              <a:ext uri="{FF2B5EF4-FFF2-40B4-BE49-F238E27FC236}">
                <a16:creationId xmlns:a16="http://schemas.microsoft.com/office/drawing/2014/main" id="{8E67FE75-7FE0-335E-EFA0-7E031D097C45}"/>
              </a:ext>
            </a:extLst>
          </xdr:cNvPr>
          <xdr:cNvCxnSpPr/>
        </xdr:nvCxnSpPr>
        <xdr:spPr>
          <a:xfrm>
            <a:off x="2100262" y="12049124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37" name="Oval 2836">
            <a:extLst>
              <a:ext uri="{FF2B5EF4-FFF2-40B4-BE49-F238E27FC236}">
                <a16:creationId xmlns:a16="http://schemas.microsoft.com/office/drawing/2014/main" id="{9443B739-555D-53C8-C77E-A5AFE83F924A}"/>
              </a:ext>
            </a:extLst>
          </xdr:cNvPr>
          <xdr:cNvSpPr/>
        </xdr:nvSpPr>
        <xdr:spPr>
          <a:xfrm>
            <a:off x="3771888" y="12015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8" name="Oval 2837">
            <a:extLst>
              <a:ext uri="{FF2B5EF4-FFF2-40B4-BE49-F238E27FC236}">
                <a16:creationId xmlns:a16="http://schemas.microsoft.com/office/drawing/2014/main" id="{44269F40-0961-7574-6FB3-2B146D23C6F8}"/>
              </a:ext>
            </a:extLst>
          </xdr:cNvPr>
          <xdr:cNvSpPr/>
        </xdr:nvSpPr>
        <xdr:spPr>
          <a:xfrm>
            <a:off x="5072053" y="12015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9" name="Oval 2838">
            <a:extLst>
              <a:ext uri="{FF2B5EF4-FFF2-40B4-BE49-F238E27FC236}">
                <a16:creationId xmlns:a16="http://schemas.microsoft.com/office/drawing/2014/main" id="{703F438B-43C2-BA09-A992-0C3928BF452A}"/>
              </a:ext>
            </a:extLst>
          </xdr:cNvPr>
          <xdr:cNvSpPr/>
        </xdr:nvSpPr>
        <xdr:spPr>
          <a:xfrm>
            <a:off x="7658101" y="12015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0" name="Oval 2839">
            <a:extLst>
              <a:ext uri="{FF2B5EF4-FFF2-40B4-BE49-F238E27FC236}">
                <a16:creationId xmlns:a16="http://schemas.microsoft.com/office/drawing/2014/main" id="{77E178DB-7465-6804-0224-4B01041872CD}"/>
              </a:ext>
            </a:extLst>
          </xdr:cNvPr>
          <xdr:cNvSpPr/>
        </xdr:nvSpPr>
        <xdr:spPr>
          <a:xfrm>
            <a:off x="10248918" y="12015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1" name="Oval 2840">
            <a:extLst>
              <a:ext uri="{FF2B5EF4-FFF2-40B4-BE49-F238E27FC236}">
                <a16:creationId xmlns:a16="http://schemas.microsoft.com/office/drawing/2014/main" id="{B8AA40D4-BCFC-306B-5855-97CE0264EA3F}"/>
              </a:ext>
            </a:extLst>
          </xdr:cNvPr>
          <xdr:cNvSpPr/>
        </xdr:nvSpPr>
        <xdr:spPr>
          <a:xfrm>
            <a:off x="6357929" y="1201578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3" name="Oval 2842">
            <a:extLst>
              <a:ext uri="{FF2B5EF4-FFF2-40B4-BE49-F238E27FC236}">
                <a16:creationId xmlns:a16="http://schemas.microsoft.com/office/drawing/2014/main" id="{F714FC41-1E91-17FD-5122-074CE624C9DA}"/>
              </a:ext>
            </a:extLst>
          </xdr:cNvPr>
          <xdr:cNvSpPr/>
        </xdr:nvSpPr>
        <xdr:spPr>
          <a:xfrm>
            <a:off x="8948745" y="120157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6" name="Freeform: Shape 2845">
            <a:extLst>
              <a:ext uri="{FF2B5EF4-FFF2-40B4-BE49-F238E27FC236}">
                <a16:creationId xmlns:a16="http://schemas.microsoft.com/office/drawing/2014/main" id="{3847DD88-FFF5-F063-1122-549E98807852}"/>
              </a:ext>
            </a:extLst>
          </xdr:cNvPr>
          <xdr:cNvSpPr/>
        </xdr:nvSpPr>
        <xdr:spPr>
          <a:xfrm>
            <a:off x="2101850" y="11617325"/>
            <a:ext cx="9394825" cy="866775"/>
          </a:xfrm>
          <a:custGeom>
            <a:avLst/>
            <a:gdLst>
              <a:gd name="connsiteX0" fmla="*/ 0 w 9582150"/>
              <a:gd name="connsiteY0" fmla="*/ 438150 h 889000"/>
              <a:gd name="connsiteX1" fmla="*/ 0 w 9582150"/>
              <a:gd name="connsiteY1" fmla="*/ 0 h 889000"/>
              <a:gd name="connsiteX2" fmla="*/ 1492250 w 9582150"/>
              <a:gd name="connsiteY2" fmla="*/ 889000 h 889000"/>
              <a:gd name="connsiteX3" fmla="*/ 1492250 w 9582150"/>
              <a:gd name="connsiteY3" fmla="*/ 12700 h 889000"/>
              <a:gd name="connsiteX4" fmla="*/ 2819400 w 9582150"/>
              <a:gd name="connsiteY4" fmla="*/ 882650 h 889000"/>
              <a:gd name="connsiteX5" fmla="*/ 2819400 w 9582150"/>
              <a:gd name="connsiteY5" fmla="*/ 12700 h 889000"/>
              <a:gd name="connsiteX6" fmla="*/ 4133850 w 9582150"/>
              <a:gd name="connsiteY6" fmla="*/ 889000 h 889000"/>
              <a:gd name="connsiteX7" fmla="*/ 4133850 w 9582150"/>
              <a:gd name="connsiteY7" fmla="*/ 12700 h 889000"/>
              <a:gd name="connsiteX8" fmla="*/ 5461000 w 9582150"/>
              <a:gd name="connsiteY8" fmla="*/ 882650 h 889000"/>
              <a:gd name="connsiteX9" fmla="*/ 5461000 w 9582150"/>
              <a:gd name="connsiteY9" fmla="*/ 12700 h 889000"/>
              <a:gd name="connsiteX10" fmla="*/ 6781800 w 9582150"/>
              <a:gd name="connsiteY10" fmla="*/ 876300 h 889000"/>
              <a:gd name="connsiteX11" fmla="*/ 6781800 w 9582150"/>
              <a:gd name="connsiteY11" fmla="*/ 12700 h 889000"/>
              <a:gd name="connsiteX12" fmla="*/ 8102600 w 9582150"/>
              <a:gd name="connsiteY12" fmla="*/ 876300 h 889000"/>
              <a:gd name="connsiteX13" fmla="*/ 8102600 w 9582150"/>
              <a:gd name="connsiteY13" fmla="*/ 19050 h 889000"/>
              <a:gd name="connsiteX14" fmla="*/ 9582150 w 9582150"/>
              <a:gd name="connsiteY14" fmla="*/ 889000 h 889000"/>
              <a:gd name="connsiteX15" fmla="*/ 9582150 w 9582150"/>
              <a:gd name="connsiteY15" fmla="*/ 438150 h 889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9582150" h="889000">
                <a:moveTo>
                  <a:pt x="0" y="438150"/>
                </a:moveTo>
                <a:lnTo>
                  <a:pt x="0" y="0"/>
                </a:lnTo>
                <a:lnTo>
                  <a:pt x="1492250" y="889000"/>
                </a:lnTo>
                <a:lnTo>
                  <a:pt x="1492250" y="12700"/>
                </a:lnTo>
                <a:lnTo>
                  <a:pt x="2819400" y="882650"/>
                </a:lnTo>
                <a:lnTo>
                  <a:pt x="2819400" y="12700"/>
                </a:lnTo>
                <a:lnTo>
                  <a:pt x="4133850" y="889000"/>
                </a:lnTo>
                <a:lnTo>
                  <a:pt x="4133850" y="12700"/>
                </a:lnTo>
                <a:lnTo>
                  <a:pt x="5461000" y="882650"/>
                </a:lnTo>
                <a:lnTo>
                  <a:pt x="5461000" y="12700"/>
                </a:lnTo>
                <a:lnTo>
                  <a:pt x="6781800" y="876300"/>
                </a:lnTo>
                <a:lnTo>
                  <a:pt x="6781800" y="12700"/>
                </a:lnTo>
                <a:lnTo>
                  <a:pt x="8102600" y="876300"/>
                </a:lnTo>
                <a:lnTo>
                  <a:pt x="8102600" y="19050"/>
                </a:lnTo>
                <a:lnTo>
                  <a:pt x="9582150" y="889000"/>
                </a:lnTo>
                <a:lnTo>
                  <a:pt x="958215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47" name="Straight Connector 2846">
            <a:extLst>
              <a:ext uri="{FF2B5EF4-FFF2-40B4-BE49-F238E27FC236}">
                <a16:creationId xmlns:a16="http://schemas.microsoft.com/office/drawing/2014/main" id="{DF8EB132-4992-A74E-FA2D-F10ED419EE21}"/>
              </a:ext>
            </a:extLst>
          </xdr:cNvPr>
          <xdr:cNvCxnSpPr/>
        </xdr:nvCxnSpPr>
        <xdr:spPr>
          <a:xfrm>
            <a:off x="2025650" y="12763500"/>
            <a:ext cx="95472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8" name="Straight Connector 2847">
            <a:extLst>
              <a:ext uri="{FF2B5EF4-FFF2-40B4-BE49-F238E27FC236}">
                <a16:creationId xmlns:a16="http://schemas.microsoft.com/office/drawing/2014/main" id="{3C93ED0A-230F-C8A7-2E9D-6DA7557A1717}"/>
              </a:ext>
            </a:extLst>
          </xdr:cNvPr>
          <xdr:cNvCxnSpPr/>
        </xdr:nvCxnSpPr>
        <xdr:spPr>
          <a:xfrm>
            <a:off x="2105025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9" name="Straight Connector 2848">
            <a:extLst>
              <a:ext uri="{FF2B5EF4-FFF2-40B4-BE49-F238E27FC236}">
                <a16:creationId xmlns:a16="http://schemas.microsoft.com/office/drawing/2014/main" id="{ADD2A7AB-D845-88C4-192F-35B7B9936BEB}"/>
              </a:ext>
            </a:extLst>
          </xdr:cNvPr>
          <xdr:cNvCxnSpPr/>
        </xdr:nvCxnSpPr>
        <xdr:spPr>
          <a:xfrm flipH="1">
            <a:off x="2057400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0" name="Straight Connector 2849">
            <a:extLst>
              <a:ext uri="{FF2B5EF4-FFF2-40B4-BE49-F238E27FC236}">
                <a16:creationId xmlns:a16="http://schemas.microsoft.com/office/drawing/2014/main" id="{7B519CB2-A736-7BBC-3E99-5DBB3641A70E}"/>
              </a:ext>
            </a:extLst>
          </xdr:cNvPr>
          <xdr:cNvCxnSpPr/>
        </xdr:nvCxnSpPr>
        <xdr:spPr>
          <a:xfrm>
            <a:off x="2822575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1" name="Straight Connector 2850">
            <a:extLst>
              <a:ext uri="{FF2B5EF4-FFF2-40B4-BE49-F238E27FC236}">
                <a16:creationId xmlns:a16="http://schemas.microsoft.com/office/drawing/2014/main" id="{3E5A70EF-0E11-5940-1E22-760E6BFA62CB}"/>
              </a:ext>
            </a:extLst>
          </xdr:cNvPr>
          <xdr:cNvCxnSpPr/>
        </xdr:nvCxnSpPr>
        <xdr:spPr>
          <a:xfrm flipH="1">
            <a:off x="2771775" y="12715875"/>
            <a:ext cx="101600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2" name="Straight Connector 2851">
            <a:extLst>
              <a:ext uri="{FF2B5EF4-FFF2-40B4-BE49-F238E27FC236}">
                <a16:creationId xmlns:a16="http://schemas.microsoft.com/office/drawing/2014/main" id="{F24066C5-303A-16D9-2ED5-A94F22153BD9}"/>
              </a:ext>
            </a:extLst>
          </xdr:cNvPr>
          <xdr:cNvCxnSpPr/>
        </xdr:nvCxnSpPr>
        <xdr:spPr>
          <a:xfrm>
            <a:off x="3562350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3" name="Straight Connector 2852">
            <a:extLst>
              <a:ext uri="{FF2B5EF4-FFF2-40B4-BE49-F238E27FC236}">
                <a16:creationId xmlns:a16="http://schemas.microsoft.com/office/drawing/2014/main" id="{C0313A7B-04EC-81CA-1108-6E49CD47A6DC}"/>
              </a:ext>
            </a:extLst>
          </xdr:cNvPr>
          <xdr:cNvCxnSpPr/>
        </xdr:nvCxnSpPr>
        <xdr:spPr>
          <a:xfrm flipH="1">
            <a:off x="35147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4" name="Straight Connector 2853">
            <a:extLst>
              <a:ext uri="{FF2B5EF4-FFF2-40B4-BE49-F238E27FC236}">
                <a16:creationId xmlns:a16="http://schemas.microsoft.com/office/drawing/2014/main" id="{7EACB17E-69B6-8F4E-1AB7-1A8D1F084237}"/>
              </a:ext>
            </a:extLst>
          </xdr:cNvPr>
          <xdr:cNvCxnSpPr/>
        </xdr:nvCxnSpPr>
        <xdr:spPr>
          <a:xfrm>
            <a:off x="4210050" y="1231265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5" name="Straight Connector 2854">
            <a:extLst>
              <a:ext uri="{FF2B5EF4-FFF2-40B4-BE49-F238E27FC236}">
                <a16:creationId xmlns:a16="http://schemas.microsoft.com/office/drawing/2014/main" id="{B6F695BF-4238-1F82-199F-642D18DBF40C}"/>
              </a:ext>
            </a:extLst>
          </xdr:cNvPr>
          <xdr:cNvCxnSpPr/>
        </xdr:nvCxnSpPr>
        <xdr:spPr>
          <a:xfrm flipH="1">
            <a:off x="41624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6" name="Straight Connector 2855">
            <a:extLst>
              <a:ext uri="{FF2B5EF4-FFF2-40B4-BE49-F238E27FC236}">
                <a16:creationId xmlns:a16="http://schemas.microsoft.com/office/drawing/2014/main" id="{64970890-C6CD-F4D4-3F09-BFF299626B2A}"/>
              </a:ext>
            </a:extLst>
          </xdr:cNvPr>
          <xdr:cNvCxnSpPr/>
        </xdr:nvCxnSpPr>
        <xdr:spPr>
          <a:xfrm>
            <a:off x="4857750" y="1264602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7" name="Straight Connector 2856">
            <a:extLst>
              <a:ext uri="{FF2B5EF4-FFF2-40B4-BE49-F238E27FC236}">
                <a16:creationId xmlns:a16="http://schemas.microsoft.com/office/drawing/2014/main" id="{F08130DC-DAEA-3737-2836-AC38C2AEF2E2}"/>
              </a:ext>
            </a:extLst>
          </xdr:cNvPr>
          <xdr:cNvCxnSpPr/>
        </xdr:nvCxnSpPr>
        <xdr:spPr>
          <a:xfrm flipH="1">
            <a:off x="48101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8" name="Straight Connector 2857">
            <a:extLst>
              <a:ext uri="{FF2B5EF4-FFF2-40B4-BE49-F238E27FC236}">
                <a16:creationId xmlns:a16="http://schemas.microsoft.com/office/drawing/2014/main" id="{C42DC06F-7034-9629-A24C-D9CB7CC4DF6B}"/>
              </a:ext>
            </a:extLst>
          </xdr:cNvPr>
          <xdr:cNvCxnSpPr/>
        </xdr:nvCxnSpPr>
        <xdr:spPr>
          <a:xfrm>
            <a:off x="5505450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9" name="Straight Connector 2858">
            <a:extLst>
              <a:ext uri="{FF2B5EF4-FFF2-40B4-BE49-F238E27FC236}">
                <a16:creationId xmlns:a16="http://schemas.microsoft.com/office/drawing/2014/main" id="{56DADBCD-5062-3704-EA76-37D89DC2D86F}"/>
              </a:ext>
            </a:extLst>
          </xdr:cNvPr>
          <xdr:cNvCxnSpPr/>
        </xdr:nvCxnSpPr>
        <xdr:spPr>
          <a:xfrm flipH="1">
            <a:off x="54578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0" name="Straight Connector 2859">
            <a:extLst>
              <a:ext uri="{FF2B5EF4-FFF2-40B4-BE49-F238E27FC236}">
                <a16:creationId xmlns:a16="http://schemas.microsoft.com/office/drawing/2014/main" id="{DF6A838B-B296-BD29-8686-BEA19DE892D6}"/>
              </a:ext>
            </a:extLst>
          </xdr:cNvPr>
          <xdr:cNvCxnSpPr/>
        </xdr:nvCxnSpPr>
        <xdr:spPr>
          <a:xfrm>
            <a:off x="6153150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1" name="Straight Connector 2860">
            <a:extLst>
              <a:ext uri="{FF2B5EF4-FFF2-40B4-BE49-F238E27FC236}">
                <a16:creationId xmlns:a16="http://schemas.microsoft.com/office/drawing/2014/main" id="{2A2CBDBC-8311-478B-7663-17FC80CD6BB1}"/>
              </a:ext>
            </a:extLst>
          </xdr:cNvPr>
          <xdr:cNvCxnSpPr/>
        </xdr:nvCxnSpPr>
        <xdr:spPr>
          <a:xfrm flipH="1">
            <a:off x="61055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2" name="Straight Connector 2861">
            <a:extLst>
              <a:ext uri="{FF2B5EF4-FFF2-40B4-BE49-F238E27FC236}">
                <a16:creationId xmlns:a16="http://schemas.microsoft.com/office/drawing/2014/main" id="{53500BF4-3A73-0639-947F-0F40E305C0FC}"/>
              </a:ext>
            </a:extLst>
          </xdr:cNvPr>
          <xdr:cNvCxnSpPr/>
        </xdr:nvCxnSpPr>
        <xdr:spPr>
          <a:xfrm>
            <a:off x="6800850" y="1231265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3" name="Straight Connector 2862">
            <a:extLst>
              <a:ext uri="{FF2B5EF4-FFF2-40B4-BE49-F238E27FC236}">
                <a16:creationId xmlns:a16="http://schemas.microsoft.com/office/drawing/2014/main" id="{48F95AA3-8A20-C617-D58C-308529332692}"/>
              </a:ext>
            </a:extLst>
          </xdr:cNvPr>
          <xdr:cNvCxnSpPr/>
        </xdr:nvCxnSpPr>
        <xdr:spPr>
          <a:xfrm flipH="1">
            <a:off x="67532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4" name="Straight Connector 2863">
            <a:extLst>
              <a:ext uri="{FF2B5EF4-FFF2-40B4-BE49-F238E27FC236}">
                <a16:creationId xmlns:a16="http://schemas.microsoft.com/office/drawing/2014/main" id="{0A951A76-E6EE-B045-523D-116BA3E9C37E}"/>
              </a:ext>
            </a:extLst>
          </xdr:cNvPr>
          <xdr:cNvCxnSpPr/>
        </xdr:nvCxnSpPr>
        <xdr:spPr>
          <a:xfrm>
            <a:off x="7448550" y="1264602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5" name="Straight Connector 2864">
            <a:extLst>
              <a:ext uri="{FF2B5EF4-FFF2-40B4-BE49-F238E27FC236}">
                <a16:creationId xmlns:a16="http://schemas.microsoft.com/office/drawing/2014/main" id="{B347701E-7098-CA7A-024E-82725D08E35C}"/>
              </a:ext>
            </a:extLst>
          </xdr:cNvPr>
          <xdr:cNvCxnSpPr/>
        </xdr:nvCxnSpPr>
        <xdr:spPr>
          <a:xfrm flipH="1">
            <a:off x="74009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6" name="Straight Connector 2865">
            <a:extLst>
              <a:ext uri="{FF2B5EF4-FFF2-40B4-BE49-F238E27FC236}">
                <a16:creationId xmlns:a16="http://schemas.microsoft.com/office/drawing/2014/main" id="{61F1D6CD-7B7A-2D62-B81D-4318D5F7CD8E}"/>
              </a:ext>
            </a:extLst>
          </xdr:cNvPr>
          <xdr:cNvCxnSpPr/>
        </xdr:nvCxnSpPr>
        <xdr:spPr>
          <a:xfrm>
            <a:off x="8743950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7" name="Straight Connector 2866">
            <a:extLst>
              <a:ext uri="{FF2B5EF4-FFF2-40B4-BE49-F238E27FC236}">
                <a16:creationId xmlns:a16="http://schemas.microsoft.com/office/drawing/2014/main" id="{7B1257CD-9CA0-22F1-0C80-9FAE343A198A}"/>
              </a:ext>
            </a:extLst>
          </xdr:cNvPr>
          <xdr:cNvCxnSpPr/>
        </xdr:nvCxnSpPr>
        <xdr:spPr>
          <a:xfrm flipH="1">
            <a:off x="86963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8" name="Straight Connector 2867">
            <a:extLst>
              <a:ext uri="{FF2B5EF4-FFF2-40B4-BE49-F238E27FC236}">
                <a16:creationId xmlns:a16="http://schemas.microsoft.com/office/drawing/2014/main" id="{DA8AB0B4-01A6-A6A7-E147-DA8852BE6D76}"/>
              </a:ext>
            </a:extLst>
          </xdr:cNvPr>
          <xdr:cNvCxnSpPr/>
        </xdr:nvCxnSpPr>
        <xdr:spPr>
          <a:xfrm>
            <a:off x="10039350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9" name="Straight Connector 2868">
            <a:extLst>
              <a:ext uri="{FF2B5EF4-FFF2-40B4-BE49-F238E27FC236}">
                <a16:creationId xmlns:a16="http://schemas.microsoft.com/office/drawing/2014/main" id="{693C7823-C946-918C-8084-2E7E9C1950D7}"/>
              </a:ext>
            </a:extLst>
          </xdr:cNvPr>
          <xdr:cNvCxnSpPr/>
        </xdr:nvCxnSpPr>
        <xdr:spPr>
          <a:xfrm flipH="1">
            <a:off x="99917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0" name="Straight Connector 2869">
            <a:extLst>
              <a:ext uri="{FF2B5EF4-FFF2-40B4-BE49-F238E27FC236}">
                <a16:creationId xmlns:a16="http://schemas.microsoft.com/office/drawing/2014/main" id="{B1D8BED7-584C-0052-E25A-AC0ACBE4B6D2}"/>
              </a:ext>
            </a:extLst>
          </xdr:cNvPr>
          <xdr:cNvCxnSpPr/>
        </xdr:nvCxnSpPr>
        <xdr:spPr>
          <a:xfrm>
            <a:off x="11496675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1" name="Straight Connector 2870">
            <a:extLst>
              <a:ext uri="{FF2B5EF4-FFF2-40B4-BE49-F238E27FC236}">
                <a16:creationId xmlns:a16="http://schemas.microsoft.com/office/drawing/2014/main" id="{8CFB757F-B60C-DF59-CFBC-5CBC0D6C8A0B}"/>
              </a:ext>
            </a:extLst>
          </xdr:cNvPr>
          <xdr:cNvCxnSpPr/>
        </xdr:nvCxnSpPr>
        <xdr:spPr>
          <a:xfrm flipH="1">
            <a:off x="11449050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2" name="Straight Connector 2871">
            <a:extLst>
              <a:ext uri="{FF2B5EF4-FFF2-40B4-BE49-F238E27FC236}">
                <a16:creationId xmlns:a16="http://schemas.microsoft.com/office/drawing/2014/main" id="{070066FC-B28F-E86E-D027-A6D77A4BC8EE}"/>
              </a:ext>
            </a:extLst>
          </xdr:cNvPr>
          <xdr:cNvCxnSpPr/>
        </xdr:nvCxnSpPr>
        <xdr:spPr>
          <a:xfrm>
            <a:off x="8096250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3" name="Straight Connector 2872">
            <a:extLst>
              <a:ext uri="{FF2B5EF4-FFF2-40B4-BE49-F238E27FC236}">
                <a16:creationId xmlns:a16="http://schemas.microsoft.com/office/drawing/2014/main" id="{C146E91B-D4DE-25B8-84B7-DED29B10EC3F}"/>
              </a:ext>
            </a:extLst>
          </xdr:cNvPr>
          <xdr:cNvCxnSpPr/>
        </xdr:nvCxnSpPr>
        <xdr:spPr>
          <a:xfrm flipH="1">
            <a:off x="80486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4" name="Straight Connector 2873">
            <a:extLst>
              <a:ext uri="{FF2B5EF4-FFF2-40B4-BE49-F238E27FC236}">
                <a16:creationId xmlns:a16="http://schemas.microsoft.com/office/drawing/2014/main" id="{D7A62679-396A-321B-8B77-A3614E1EB3FE}"/>
              </a:ext>
            </a:extLst>
          </xdr:cNvPr>
          <xdr:cNvCxnSpPr/>
        </xdr:nvCxnSpPr>
        <xdr:spPr>
          <a:xfrm>
            <a:off x="9391650" y="1231265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5" name="Straight Connector 2874">
            <a:extLst>
              <a:ext uri="{FF2B5EF4-FFF2-40B4-BE49-F238E27FC236}">
                <a16:creationId xmlns:a16="http://schemas.microsoft.com/office/drawing/2014/main" id="{4D2F5A59-8C83-0712-7E51-0FFEC3399435}"/>
              </a:ext>
            </a:extLst>
          </xdr:cNvPr>
          <xdr:cNvCxnSpPr/>
        </xdr:nvCxnSpPr>
        <xdr:spPr>
          <a:xfrm flipH="1">
            <a:off x="93440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6" name="Straight Connector 2875">
            <a:extLst>
              <a:ext uri="{FF2B5EF4-FFF2-40B4-BE49-F238E27FC236}">
                <a16:creationId xmlns:a16="http://schemas.microsoft.com/office/drawing/2014/main" id="{47EEC05A-460B-B102-9EE6-ACA7DC1E9185}"/>
              </a:ext>
            </a:extLst>
          </xdr:cNvPr>
          <xdr:cNvCxnSpPr/>
        </xdr:nvCxnSpPr>
        <xdr:spPr>
          <a:xfrm>
            <a:off x="10737850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7" name="Straight Connector 2876">
            <a:extLst>
              <a:ext uri="{FF2B5EF4-FFF2-40B4-BE49-F238E27FC236}">
                <a16:creationId xmlns:a16="http://schemas.microsoft.com/office/drawing/2014/main" id="{CD6E2604-FDC0-D9E3-20F6-FE69E2BF2095}"/>
              </a:ext>
            </a:extLst>
          </xdr:cNvPr>
          <xdr:cNvCxnSpPr/>
        </xdr:nvCxnSpPr>
        <xdr:spPr>
          <a:xfrm flipH="1">
            <a:off x="10687050" y="12715875"/>
            <a:ext cx="101600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8" name="Straight Connector 2877">
            <a:extLst>
              <a:ext uri="{FF2B5EF4-FFF2-40B4-BE49-F238E27FC236}">
                <a16:creationId xmlns:a16="http://schemas.microsoft.com/office/drawing/2014/main" id="{FE3F703F-57EE-712B-93C2-AB670DCC4D03}"/>
              </a:ext>
            </a:extLst>
          </xdr:cNvPr>
          <xdr:cNvCxnSpPr/>
        </xdr:nvCxnSpPr>
        <xdr:spPr>
          <a:xfrm>
            <a:off x="3805245" y="11796713"/>
            <a:ext cx="0" cy="223829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9" name="Straight Connector 2878">
            <a:extLst>
              <a:ext uri="{FF2B5EF4-FFF2-40B4-BE49-F238E27FC236}">
                <a16:creationId xmlns:a16="http://schemas.microsoft.com/office/drawing/2014/main" id="{A193430F-3563-98F1-6AA0-A80DD66B8C5F}"/>
              </a:ext>
            </a:extLst>
          </xdr:cNvPr>
          <xdr:cNvCxnSpPr/>
        </xdr:nvCxnSpPr>
        <xdr:spPr>
          <a:xfrm flipV="1">
            <a:off x="3805246" y="11734800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0" name="Straight Connector 2879">
            <a:extLst>
              <a:ext uri="{FF2B5EF4-FFF2-40B4-BE49-F238E27FC236}">
                <a16:creationId xmlns:a16="http://schemas.microsoft.com/office/drawing/2014/main" id="{3293C681-F383-1C49-40D4-B61A694CEA83}"/>
              </a:ext>
            </a:extLst>
          </xdr:cNvPr>
          <xdr:cNvCxnSpPr/>
        </xdr:nvCxnSpPr>
        <xdr:spPr>
          <a:xfrm>
            <a:off x="6391280" y="11768137"/>
            <a:ext cx="0" cy="238126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1" name="Straight Connector 2880">
            <a:extLst>
              <a:ext uri="{FF2B5EF4-FFF2-40B4-BE49-F238E27FC236}">
                <a16:creationId xmlns:a16="http://schemas.microsoft.com/office/drawing/2014/main" id="{CF958B78-508C-4331-D4CC-09104E1A9744}"/>
              </a:ext>
            </a:extLst>
          </xdr:cNvPr>
          <xdr:cNvCxnSpPr/>
        </xdr:nvCxnSpPr>
        <xdr:spPr>
          <a:xfrm flipV="1">
            <a:off x="6386517" y="11739564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2" name="Straight Connector 2881">
            <a:extLst>
              <a:ext uri="{FF2B5EF4-FFF2-40B4-BE49-F238E27FC236}">
                <a16:creationId xmlns:a16="http://schemas.microsoft.com/office/drawing/2014/main" id="{59A06F24-793D-967B-FD00-7449DE24DA24}"/>
              </a:ext>
            </a:extLst>
          </xdr:cNvPr>
          <xdr:cNvCxnSpPr/>
        </xdr:nvCxnSpPr>
        <xdr:spPr>
          <a:xfrm>
            <a:off x="5105400" y="11782425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3" name="Straight Connector 2882">
            <a:extLst>
              <a:ext uri="{FF2B5EF4-FFF2-40B4-BE49-F238E27FC236}">
                <a16:creationId xmlns:a16="http://schemas.microsoft.com/office/drawing/2014/main" id="{D3FFDBF3-C945-B604-00E8-D622E06A331A}"/>
              </a:ext>
            </a:extLst>
          </xdr:cNvPr>
          <xdr:cNvCxnSpPr/>
        </xdr:nvCxnSpPr>
        <xdr:spPr>
          <a:xfrm flipV="1">
            <a:off x="5105400" y="11763375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4" name="Straight Connector 2883">
            <a:extLst>
              <a:ext uri="{FF2B5EF4-FFF2-40B4-BE49-F238E27FC236}">
                <a16:creationId xmlns:a16="http://schemas.microsoft.com/office/drawing/2014/main" id="{5E97D294-C479-B8E8-C219-044E31799BC4}"/>
              </a:ext>
            </a:extLst>
          </xdr:cNvPr>
          <xdr:cNvCxnSpPr/>
        </xdr:nvCxnSpPr>
        <xdr:spPr>
          <a:xfrm>
            <a:off x="7691437" y="11772900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5" name="Straight Connector 2884">
            <a:extLst>
              <a:ext uri="{FF2B5EF4-FFF2-40B4-BE49-F238E27FC236}">
                <a16:creationId xmlns:a16="http://schemas.microsoft.com/office/drawing/2014/main" id="{C5AD6CCE-3EB3-A97D-60DB-49E4B0E4CE40}"/>
              </a:ext>
            </a:extLst>
          </xdr:cNvPr>
          <xdr:cNvCxnSpPr/>
        </xdr:nvCxnSpPr>
        <xdr:spPr>
          <a:xfrm flipV="1">
            <a:off x="7691437" y="11753850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6" name="Straight Connector 2885">
            <a:extLst>
              <a:ext uri="{FF2B5EF4-FFF2-40B4-BE49-F238E27FC236}">
                <a16:creationId xmlns:a16="http://schemas.microsoft.com/office/drawing/2014/main" id="{67CB530D-DAE4-2519-D715-D5F037C8BC9A}"/>
              </a:ext>
            </a:extLst>
          </xdr:cNvPr>
          <xdr:cNvCxnSpPr/>
        </xdr:nvCxnSpPr>
        <xdr:spPr>
          <a:xfrm>
            <a:off x="8991606" y="11772899"/>
            <a:ext cx="0" cy="238126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7" name="Straight Connector 2886">
            <a:extLst>
              <a:ext uri="{FF2B5EF4-FFF2-40B4-BE49-F238E27FC236}">
                <a16:creationId xmlns:a16="http://schemas.microsoft.com/office/drawing/2014/main" id="{6AAEAB32-3428-A961-4CDF-A7CEA37E8958}"/>
              </a:ext>
            </a:extLst>
          </xdr:cNvPr>
          <xdr:cNvCxnSpPr/>
        </xdr:nvCxnSpPr>
        <xdr:spPr>
          <a:xfrm flipV="1">
            <a:off x="8986845" y="11744326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8" name="Straight Connector 2887">
            <a:extLst>
              <a:ext uri="{FF2B5EF4-FFF2-40B4-BE49-F238E27FC236}">
                <a16:creationId xmlns:a16="http://schemas.microsoft.com/office/drawing/2014/main" id="{AA5DC656-2184-B6A7-DBE1-05FB0A9CA6A6}"/>
              </a:ext>
            </a:extLst>
          </xdr:cNvPr>
          <xdr:cNvCxnSpPr/>
        </xdr:nvCxnSpPr>
        <xdr:spPr>
          <a:xfrm>
            <a:off x="10282238" y="11768137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9" name="Straight Connector 2888">
            <a:extLst>
              <a:ext uri="{FF2B5EF4-FFF2-40B4-BE49-F238E27FC236}">
                <a16:creationId xmlns:a16="http://schemas.microsoft.com/office/drawing/2014/main" id="{AF34EF24-2CD0-9060-DACB-F4648273B050}"/>
              </a:ext>
            </a:extLst>
          </xdr:cNvPr>
          <xdr:cNvCxnSpPr/>
        </xdr:nvCxnSpPr>
        <xdr:spPr>
          <a:xfrm flipV="1">
            <a:off x="10282238" y="11749087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0" name="Straight Connector 2889">
            <a:extLst>
              <a:ext uri="{FF2B5EF4-FFF2-40B4-BE49-F238E27FC236}">
                <a16:creationId xmlns:a16="http://schemas.microsoft.com/office/drawing/2014/main" id="{FC19F2B7-7960-E833-C8E1-8C239613F63A}"/>
              </a:ext>
            </a:extLst>
          </xdr:cNvPr>
          <xdr:cNvCxnSpPr/>
        </xdr:nvCxnSpPr>
        <xdr:spPr>
          <a:xfrm flipV="1">
            <a:off x="8986837" y="11753850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32" name="Isosceles Triangle 2831">
            <a:extLst>
              <a:ext uri="{FF2B5EF4-FFF2-40B4-BE49-F238E27FC236}">
                <a16:creationId xmlns:a16="http://schemas.microsoft.com/office/drawing/2014/main" id="{267B884E-9190-A356-EF26-8840D596BD1B}"/>
              </a:ext>
            </a:extLst>
          </xdr:cNvPr>
          <xdr:cNvSpPr/>
        </xdr:nvSpPr>
        <xdr:spPr>
          <a:xfrm>
            <a:off x="3486139" y="120586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4" name="Isosceles Triangle 2833">
            <a:extLst>
              <a:ext uri="{FF2B5EF4-FFF2-40B4-BE49-F238E27FC236}">
                <a16:creationId xmlns:a16="http://schemas.microsoft.com/office/drawing/2014/main" id="{3463E4F3-A2EE-8BCB-419D-24B95926C8C1}"/>
              </a:ext>
            </a:extLst>
          </xdr:cNvPr>
          <xdr:cNvSpPr/>
        </xdr:nvSpPr>
        <xdr:spPr>
          <a:xfrm>
            <a:off x="4781532" y="120586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2" name="Isosceles Triangle 2841">
            <a:extLst>
              <a:ext uri="{FF2B5EF4-FFF2-40B4-BE49-F238E27FC236}">
                <a16:creationId xmlns:a16="http://schemas.microsoft.com/office/drawing/2014/main" id="{4B2BAD59-EE9D-6BBC-0FC7-4269B9DDAB98}"/>
              </a:ext>
            </a:extLst>
          </xdr:cNvPr>
          <xdr:cNvSpPr/>
        </xdr:nvSpPr>
        <xdr:spPr>
          <a:xfrm>
            <a:off x="6076931" y="120634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5" name="Isosceles Triangle 2834">
            <a:extLst>
              <a:ext uri="{FF2B5EF4-FFF2-40B4-BE49-F238E27FC236}">
                <a16:creationId xmlns:a16="http://schemas.microsoft.com/office/drawing/2014/main" id="{43DC2476-FA52-2011-13F0-9ADD1842E1D6}"/>
              </a:ext>
            </a:extLst>
          </xdr:cNvPr>
          <xdr:cNvSpPr/>
        </xdr:nvSpPr>
        <xdr:spPr>
          <a:xfrm>
            <a:off x="7372345" y="12053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5" name="Isosceles Triangle 2844">
            <a:extLst>
              <a:ext uri="{FF2B5EF4-FFF2-40B4-BE49-F238E27FC236}">
                <a16:creationId xmlns:a16="http://schemas.microsoft.com/office/drawing/2014/main" id="{20DD51D6-4896-BEE5-1CAC-DEAC24378F13}"/>
              </a:ext>
            </a:extLst>
          </xdr:cNvPr>
          <xdr:cNvSpPr/>
        </xdr:nvSpPr>
        <xdr:spPr>
          <a:xfrm>
            <a:off x="8667750" y="120634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4" name="Isosceles Triangle 2843">
            <a:extLst>
              <a:ext uri="{FF2B5EF4-FFF2-40B4-BE49-F238E27FC236}">
                <a16:creationId xmlns:a16="http://schemas.microsoft.com/office/drawing/2014/main" id="{E7FB4703-E3EE-92B4-1E0B-AB860FCB223D}"/>
              </a:ext>
            </a:extLst>
          </xdr:cNvPr>
          <xdr:cNvSpPr/>
        </xdr:nvSpPr>
        <xdr:spPr>
          <a:xfrm>
            <a:off x="9963150" y="120634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6" name="Isosceles Triangle 2835">
            <a:extLst>
              <a:ext uri="{FF2B5EF4-FFF2-40B4-BE49-F238E27FC236}">
                <a16:creationId xmlns:a16="http://schemas.microsoft.com/office/drawing/2014/main" id="{D2F9556F-82A6-34C7-7A15-52EDB1DA2365}"/>
              </a:ext>
            </a:extLst>
          </xdr:cNvPr>
          <xdr:cNvSpPr/>
        </xdr:nvSpPr>
        <xdr:spPr>
          <a:xfrm>
            <a:off x="11415719" y="120538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193</xdr:row>
      <xdr:rowOff>9523</xdr:rowOff>
    </xdr:from>
    <xdr:to>
      <xdr:col>72</xdr:col>
      <xdr:colOff>19050</xdr:colOff>
      <xdr:row>236</xdr:row>
      <xdr:rowOff>80963</xdr:rowOff>
    </xdr:to>
    <xdr:grpSp>
      <xdr:nvGrpSpPr>
        <xdr:cNvPr id="2894" name="Group 2893">
          <a:extLst>
            <a:ext uri="{FF2B5EF4-FFF2-40B4-BE49-F238E27FC236}">
              <a16:creationId xmlns:a16="http://schemas.microsoft.com/office/drawing/2014/main" id="{5F386F2A-547E-4206-8EEC-45F2606C3CED}"/>
            </a:ext>
          </a:extLst>
        </xdr:cNvPr>
        <xdr:cNvGrpSpPr/>
      </xdr:nvGrpSpPr>
      <xdr:grpSpPr>
        <a:xfrm>
          <a:off x="411700" y="29517973"/>
          <a:ext cx="11265950" cy="6215065"/>
          <a:chOff x="411700" y="29460823"/>
          <a:chExt cx="11265950" cy="6215065"/>
        </a:xfrm>
      </xdr:grpSpPr>
      <xdr:grpSp>
        <xdr:nvGrpSpPr>
          <xdr:cNvPr id="2895" name="Group 2894">
            <a:extLst>
              <a:ext uri="{FF2B5EF4-FFF2-40B4-BE49-F238E27FC236}">
                <a16:creationId xmlns:a16="http://schemas.microsoft.com/office/drawing/2014/main" id="{B8E1F48E-74D6-204F-ED00-B1C284B7297B}"/>
              </a:ext>
            </a:extLst>
          </xdr:cNvPr>
          <xdr:cNvGrpSpPr/>
        </xdr:nvGrpSpPr>
        <xdr:grpSpPr>
          <a:xfrm>
            <a:off x="411700" y="29575703"/>
            <a:ext cx="1440860" cy="5358430"/>
            <a:chOff x="2678650" y="4696403"/>
            <a:chExt cx="1440860" cy="5358430"/>
          </a:xfrm>
        </xdr:grpSpPr>
        <xdr:sp macro="" textlink="">
          <xdr:nvSpPr>
            <xdr:cNvPr id="2995" name="Isosceles Triangle 2994">
              <a:extLst>
                <a:ext uri="{FF2B5EF4-FFF2-40B4-BE49-F238E27FC236}">
                  <a16:creationId xmlns:a16="http://schemas.microsoft.com/office/drawing/2014/main" id="{0AEA2110-61A6-70E1-C940-8BFFB016B640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996" name="Straight Connector 2995">
              <a:extLst>
                <a:ext uri="{FF2B5EF4-FFF2-40B4-BE49-F238E27FC236}">
                  <a16:creationId xmlns:a16="http://schemas.microsoft.com/office/drawing/2014/main" id="{7012844C-301B-964E-CA57-5B322EAC8866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997" name="Straight Connector 2996">
              <a:extLst>
                <a:ext uri="{FF2B5EF4-FFF2-40B4-BE49-F238E27FC236}">
                  <a16:creationId xmlns:a16="http://schemas.microsoft.com/office/drawing/2014/main" id="{248AF331-054C-7852-350B-864247EF1947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998" name="Straight Connector 2997">
              <a:extLst>
                <a:ext uri="{FF2B5EF4-FFF2-40B4-BE49-F238E27FC236}">
                  <a16:creationId xmlns:a16="http://schemas.microsoft.com/office/drawing/2014/main" id="{1B8203E0-A8E6-BC41-C0D4-87FCE9333397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999" name="Straight Connector 2998">
              <a:extLst>
                <a:ext uri="{FF2B5EF4-FFF2-40B4-BE49-F238E27FC236}">
                  <a16:creationId xmlns:a16="http://schemas.microsoft.com/office/drawing/2014/main" id="{18E403F0-A714-6172-1A2A-51EB0EC421FA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00" name="Straight Connector 2999">
              <a:extLst>
                <a:ext uri="{FF2B5EF4-FFF2-40B4-BE49-F238E27FC236}">
                  <a16:creationId xmlns:a16="http://schemas.microsoft.com/office/drawing/2014/main" id="{D11058EB-5785-7BFB-F560-AD8A3AD57069}"/>
                </a:ext>
              </a:extLst>
            </xdr:cNvPr>
            <xdr:cNvCxnSpPr>
              <a:endCxn id="2995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01" name="Straight Connector 3000">
              <a:extLst>
                <a:ext uri="{FF2B5EF4-FFF2-40B4-BE49-F238E27FC236}">
                  <a16:creationId xmlns:a16="http://schemas.microsoft.com/office/drawing/2014/main" id="{E02FEAB3-0A89-3404-B5C3-5D2E70AA047E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02" name="Straight Connector 3001">
              <a:extLst>
                <a:ext uri="{FF2B5EF4-FFF2-40B4-BE49-F238E27FC236}">
                  <a16:creationId xmlns:a16="http://schemas.microsoft.com/office/drawing/2014/main" id="{697CEDC7-7DE3-0BA4-F146-0CCA802D9A9D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03" name="Straight Connector 3002">
              <a:extLst>
                <a:ext uri="{FF2B5EF4-FFF2-40B4-BE49-F238E27FC236}">
                  <a16:creationId xmlns:a16="http://schemas.microsoft.com/office/drawing/2014/main" id="{447DDB0C-2F74-883A-D616-CE44CFCAF82D}"/>
                </a:ext>
              </a:extLst>
            </xdr:cNvPr>
            <xdr:cNvCxnSpPr>
              <a:endCxn id="2995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04" name="Straight Connector 3003">
              <a:extLst>
                <a:ext uri="{FF2B5EF4-FFF2-40B4-BE49-F238E27FC236}">
                  <a16:creationId xmlns:a16="http://schemas.microsoft.com/office/drawing/2014/main" id="{32A60DBE-7CA9-9D09-E37A-0E45F8BA3E0A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3005" name="Freeform: Shape 3004">
              <a:extLst>
                <a:ext uri="{FF2B5EF4-FFF2-40B4-BE49-F238E27FC236}">
                  <a16:creationId xmlns:a16="http://schemas.microsoft.com/office/drawing/2014/main" id="{E625AA0E-AC2A-7D7B-FC00-4D7DC041A6B9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06" name="Freeform: Shape 3005">
              <a:extLst>
                <a:ext uri="{FF2B5EF4-FFF2-40B4-BE49-F238E27FC236}">
                  <a16:creationId xmlns:a16="http://schemas.microsoft.com/office/drawing/2014/main" id="{B5BF696D-41FD-8146-E288-EFC607554852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07" name="Freeform: Shape 3006">
              <a:extLst>
                <a:ext uri="{FF2B5EF4-FFF2-40B4-BE49-F238E27FC236}">
                  <a16:creationId xmlns:a16="http://schemas.microsoft.com/office/drawing/2014/main" id="{71F0EF45-36A3-FE60-3E0C-CEE26BF8144D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08" name="Freeform: Shape 3007">
              <a:extLst>
                <a:ext uri="{FF2B5EF4-FFF2-40B4-BE49-F238E27FC236}">
                  <a16:creationId xmlns:a16="http://schemas.microsoft.com/office/drawing/2014/main" id="{AC96C936-4A7A-93E2-76DB-155C3A25E4AC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09" name="Freeform: Shape 3008">
              <a:extLst>
                <a:ext uri="{FF2B5EF4-FFF2-40B4-BE49-F238E27FC236}">
                  <a16:creationId xmlns:a16="http://schemas.microsoft.com/office/drawing/2014/main" id="{2CF38DD2-7379-A0AE-AD6A-D5E797456809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10" name="Freeform: Shape 3009">
              <a:extLst>
                <a:ext uri="{FF2B5EF4-FFF2-40B4-BE49-F238E27FC236}">
                  <a16:creationId xmlns:a16="http://schemas.microsoft.com/office/drawing/2014/main" id="{B02D9665-01CC-7DE5-C649-E4D8C80EEFE1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11" name="Freeform: Shape 3010">
              <a:extLst>
                <a:ext uri="{FF2B5EF4-FFF2-40B4-BE49-F238E27FC236}">
                  <a16:creationId xmlns:a16="http://schemas.microsoft.com/office/drawing/2014/main" id="{B7B8B9FA-3598-85C4-B4F6-62D4532E98DE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12" name="Freeform: Shape 3011">
              <a:extLst>
                <a:ext uri="{FF2B5EF4-FFF2-40B4-BE49-F238E27FC236}">
                  <a16:creationId xmlns:a16="http://schemas.microsoft.com/office/drawing/2014/main" id="{DE21B30B-FBF2-A216-EC3B-759972A60E6A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2896" name="Rectangle 2895">
            <a:extLst>
              <a:ext uri="{FF2B5EF4-FFF2-40B4-BE49-F238E27FC236}">
                <a16:creationId xmlns:a16="http://schemas.microsoft.com/office/drawing/2014/main" id="{706D1FB1-C299-5734-6B5C-8D2E5C6C6836}"/>
              </a:ext>
            </a:extLst>
          </xdr:cNvPr>
          <xdr:cNvSpPr/>
        </xdr:nvSpPr>
        <xdr:spPr>
          <a:xfrm rot="16200000">
            <a:off x="3963467" y="27480689"/>
            <a:ext cx="5553078" cy="951334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897" name="Rectangle 2896">
            <a:extLst>
              <a:ext uri="{FF2B5EF4-FFF2-40B4-BE49-F238E27FC236}">
                <a16:creationId xmlns:a16="http://schemas.microsoft.com/office/drawing/2014/main" id="{6467CB93-3D18-644E-AC24-113A007F0F4A}"/>
              </a:ext>
            </a:extLst>
          </xdr:cNvPr>
          <xdr:cNvSpPr/>
        </xdr:nvSpPr>
        <xdr:spPr>
          <a:xfrm rot="16200000">
            <a:off x="4212510" y="27786883"/>
            <a:ext cx="5000625" cy="8900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898" name="Straight Connector 2897">
            <a:extLst>
              <a:ext uri="{FF2B5EF4-FFF2-40B4-BE49-F238E27FC236}">
                <a16:creationId xmlns:a16="http://schemas.microsoft.com/office/drawing/2014/main" id="{7C0023E3-AF29-2F4C-04C6-CB291EF0D9E5}"/>
              </a:ext>
            </a:extLst>
          </xdr:cNvPr>
          <xdr:cNvCxnSpPr/>
        </xdr:nvCxnSpPr>
        <xdr:spPr>
          <a:xfrm flipV="1">
            <a:off x="2262344" y="33879939"/>
            <a:ext cx="88914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99" name="Straight Connector 2898">
            <a:extLst>
              <a:ext uri="{FF2B5EF4-FFF2-40B4-BE49-F238E27FC236}">
                <a16:creationId xmlns:a16="http://schemas.microsoft.com/office/drawing/2014/main" id="{A139676A-2BE3-628E-1D42-095AF0470CB6}"/>
              </a:ext>
            </a:extLst>
          </xdr:cNvPr>
          <xdr:cNvCxnSpPr/>
        </xdr:nvCxnSpPr>
        <xdr:spPr>
          <a:xfrm>
            <a:off x="2262344" y="33019211"/>
            <a:ext cx="89009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0" name="Straight Connector 2899">
            <a:extLst>
              <a:ext uri="{FF2B5EF4-FFF2-40B4-BE49-F238E27FC236}">
                <a16:creationId xmlns:a16="http://schemas.microsoft.com/office/drawing/2014/main" id="{9108C325-67D0-F1DF-C90E-5A88C0D1ED4A}"/>
              </a:ext>
            </a:extLst>
          </xdr:cNvPr>
          <xdr:cNvCxnSpPr/>
        </xdr:nvCxnSpPr>
        <xdr:spPr>
          <a:xfrm flipV="1">
            <a:off x="2266843" y="32293319"/>
            <a:ext cx="88964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1" name="Straight Connector 2900">
            <a:extLst>
              <a:ext uri="{FF2B5EF4-FFF2-40B4-BE49-F238E27FC236}">
                <a16:creationId xmlns:a16="http://schemas.microsoft.com/office/drawing/2014/main" id="{961AE9E8-E819-6FD2-805C-5A3D6103AFF7}"/>
              </a:ext>
            </a:extLst>
          </xdr:cNvPr>
          <xdr:cNvCxnSpPr/>
        </xdr:nvCxnSpPr>
        <xdr:spPr>
          <a:xfrm>
            <a:off x="2266844" y="31449558"/>
            <a:ext cx="8896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2" name="Straight Connector 2901">
            <a:extLst>
              <a:ext uri="{FF2B5EF4-FFF2-40B4-BE49-F238E27FC236}">
                <a16:creationId xmlns:a16="http://schemas.microsoft.com/office/drawing/2014/main" id="{C7D4A0A4-7455-1B13-D1A1-B9A84B197556}"/>
              </a:ext>
            </a:extLst>
          </xdr:cNvPr>
          <xdr:cNvCxnSpPr/>
        </xdr:nvCxnSpPr>
        <xdr:spPr>
          <a:xfrm flipV="1">
            <a:off x="2262343" y="30598354"/>
            <a:ext cx="889143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3" name="Straight Connector 2902">
            <a:extLst>
              <a:ext uri="{FF2B5EF4-FFF2-40B4-BE49-F238E27FC236}">
                <a16:creationId xmlns:a16="http://schemas.microsoft.com/office/drawing/2014/main" id="{3AEE53BB-87FA-5748-691F-DB9A7D7BFAAC}"/>
              </a:ext>
            </a:extLst>
          </xdr:cNvPr>
          <xdr:cNvCxnSpPr/>
        </xdr:nvCxnSpPr>
        <xdr:spPr>
          <a:xfrm flipV="1">
            <a:off x="3728234" y="297370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4" name="Straight Connector 2903">
            <a:extLst>
              <a:ext uri="{FF2B5EF4-FFF2-40B4-BE49-F238E27FC236}">
                <a16:creationId xmlns:a16="http://schemas.microsoft.com/office/drawing/2014/main" id="{BCF9EB9F-5351-9F6E-AF09-5342A0053ABC}"/>
              </a:ext>
            </a:extLst>
          </xdr:cNvPr>
          <xdr:cNvCxnSpPr/>
        </xdr:nvCxnSpPr>
        <xdr:spPr>
          <a:xfrm flipV="1">
            <a:off x="5179051" y="297370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5" name="Straight Connector 2904">
            <a:extLst>
              <a:ext uri="{FF2B5EF4-FFF2-40B4-BE49-F238E27FC236}">
                <a16:creationId xmlns:a16="http://schemas.microsoft.com/office/drawing/2014/main" id="{E72E74CC-4A93-8164-0B49-EE6638E5C2C5}"/>
              </a:ext>
            </a:extLst>
          </xdr:cNvPr>
          <xdr:cNvCxnSpPr/>
        </xdr:nvCxnSpPr>
        <xdr:spPr>
          <a:xfrm flipV="1">
            <a:off x="2262188" y="33880425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6" name="Straight Connector 2905">
            <a:extLst>
              <a:ext uri="{FF2B5EF4-FFF2-40B4-BE49-F238E27FC236}">
                <a16:creationId xmlns:a16="http://schemas.microsoft.com/office/drawing/2014/main" id="{094B5B9D-CF9B-4C23-727B-A1E57D3A69A6}"/>
              </a:ext>
            </a:extLst>
          </xdr:cNvPr>
          <xdr:cNvCxnSpPr/>
        </xdr:nvCxnSpPr>
        <xdr:spPr>
          <a:xfrm>
            <a:off x="2262188" y="33880426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7" name="Straight Connector 2906">
            <a:extLst>
              <a:ext uri="{FF2B5EF4-FFF2-40B4-BE49-F238E27FC236}">
                <a16:creationId xmlns:a16="http://schemas.microsoft.com/office/drawing/2014/main" id="{4B61FA2A-8567-34D8-2D28-3978D782F6B8}"/>
              </a:ext>
            </a:extLst>
          </xdr:cNvPr>
          <xdr:cNvCxnSpPr/>
        </xdr:nvCxnSpPr>
        <xdr:spPr>
          <a:xfrm flipV="1">
            <a:off x="2266950" y="33023175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8" name="Straight Connector 2907">
            <a:extLst>
              <a:ext uri="{FF2B5EF4-FFF2-40B4-BE49-F238E27FC236}">
                <a16:creationId xmlns:a16="http://schemas.microsoft.com/office/drawing/2014/main" id="{5201BB78-D7AD-DFEC-326E-4F95DD4F9352}"/>
              </a:ext>
            </a:extLst>
          </xdr:cNvPr>
          <xdr:cNvCxnSpPr/>
        </xdr:nvCxnSpPr>
        <xdr:spPr>
          <a:xfrm>
            <a:off x="2266951" y="33023175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9" name="Straight Connector 2908">
            <a:extLst>
              <a:ext uri="{FF2B5EF4-FFF2-40B4-BE49-F238E27FC236}">
                <a16:creationId xmlns:a16="http://schemas.microsoft.com/office/drawing/2014/main" id="{DE2F1D2C-2F1E-FDA8-0094-FECCBA39065A}"/>
              </a:ext>
            </a:extLst>
          </xdr:cNvPr>
          <xdr:cNvCxnSpPr/>
        </xdr:nvCxnSpPr>
        <xdr:spPr>
          <a:xfrm flipV="1">
            <a:off x="2262191" y="32299275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0" name="Straight Connector 2909">
            <a:extLst>
              <a:ext uri="{FF2B5EF4-FFF2-40B4-BE49-F238E27FC236}">
                <a16:creationId xmlns:a16="http://schemas.microsoft.com/office/drawing/2014/main" id="{1C0BC4B5-4015-0C99-D3F9-6D813F10629D}"/>
              </a:ext>
            </a:extLst>
          </xdr:cNvPr>
          <xdr:cNvCxnSpPr/>
        </xdr:nvCxnSpPr>
        <xdr:spPr>
          <a:xfrm>
            <a:off x="2262191" y="32294515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1" name="Straight Connector 2910">
            <a:extLst>
              <a:ext uri="{FF2B5EF4-FFF2-40B4-BE49-F238E27FC236}">
                <a16:creationId xmlns:a16="http://schemas.microsoft.com/office/drawing/2014/main" id="{AABAFF36-6D88-80AC-03E8-CE0083A1CD61}"/>
              </a:ext>
            </a:extLst>
          </xdr:cNvPr>
          <xdr:cNvCxnSpPr/>
        </xdr:nvCxnSpPr>
        <xdr:spPr>
          <a:xfrm flipV="1">
            <a:off x="2266950" y="31446788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2" name="Straight Connector 2911">
            <a:extLst>
              <a:ext uri="{FF2B5EF4-FFF2-40B4-BE49-F238E27FC236}">
                <a16:creationId xmlns:a16="http://schemas.microsoft.com/office/drawing/2014/main" id="{15E27EF4-FBC0-ABE8-EABC-D52A744AB515}"/>
              </a:ext>
            </a:extLst>
          </xdr:cNvPr>
          <xdr:cNvCxnSpPr/>
        </xdr:nvCxnSpPr>
        <xdr:spPr>
          <a:xfrm>
            <a:off x="2266954" y="31456316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3" name="Straight Connector 2912">
            <a:extLst>
              <a:ext uri="{FF2B5EF4-FFF2-40B4-BE49-F238E27FC236}">
                <a16:creationId xmlns:a16="http://schemas.microsoft.com/office/drawing/2014/main" id="{AAF5142A-6104-523D-ED1A-5631FEDBEFE0}"/>
              </a:ext>
            </a:extLst>
          </xdr:cNvPr>
          <xdr:cNvCxnSpPr/>
        </xdr:nvCxnSpPr>
        <xdr:spPr>
          <a:xfrm flipV="1">
            <a:off x="2271712" y="30599063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4" name="Straight Connector 2913">
            <a:extLst>
              <a:ext uri="{FF2B5EF4-FFF2-40B4-BE49-F238E27FC236}">
                <a16:creationId xmlns:a16="http://schemas.microsoft.com/office/drawing/2014/main" id="{BC643FDF-C743-44D1-6603-712952FCA8AA}"/>
              </a:ext>
            </a:extLst>
          </xdr:cNvPr>
          <xdr:cNvCxnSpPr/>
        </xdr:nvCxnSpPr>
        <xdr:spPr>
          <a:xfrm>
            <a:off x="2257428" y="30599066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5" name="Straight Connector 2914">
            <a:extLst>
              <a:ext uri="{FF2B5EF4-FFF2-40B4-BE49-F238E27FC236}">
                <a16:creationId xmlns:a16="http://schemas.microsoft.com/office/drawing/2014/main" id="{35FD6B75-591F-6E04-F235-E9D53933E724}"/>
              </a:ext>
            </a:extLst>
          </xdr:cNvPr>
          <xdr:cNvCxnSpPr/>
        </xdr:nvCxnSpPr>
        <xdr:spPr>
          <a:xfrm flipV="1">
            <a:off x="2262188" y="29737050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6" name="Straight Connector 2915">
            <a:extLst>
              <a:ext uri="{FF2B5EF4-FFF2-40B4-BE49-F238E27FC236}">
                <a16:creationId xmlns:a16="http://schemas.microsoft.com/office/drawing/2014/main" id="{E739EC79-6A71-DD4D-E207-F8CA4DECF2E5}"/>
              </a:ext>
            </a:extLst>
          </xdr:cNvPr>
          <xdr:cNvCxnSpPr/>
        </xdr:nvCxnSpPr>
        <xdr:spPr>
          <a:xfrm>
            <a:off x="2262181" y="29737050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7" name="Straight Connector 2916">
            <a:extLst>
              <a:ext uri="{FF2B5EF4-FFF2-40B4-BE49-F238E27FC236}">
                <a16:creationId xmlns:a16="http://schemas.microsoft.com/office/drawing/2014/main" id="{71D723E9-4DF5-59D0-CC2A-1D8A488F5157}"/>
              </a:ext>
            </a:extLst>
          </xdr:cNvPr>
          <xdr:cNvCxnSpPr/>
        </xdr:nvCxnSpPr>
        <xdr:spPr>
          <a:xfrm flipV="1">
            <a:off x="2262343" y="32204032"/>
            <a:ext cx="89009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8" name="Straight Connector 2917">
            <a:extLst>
              <a:ext uri="{FF2B5EF4-FFF2-40B4-BE49-F238E27FC236}">
                <a16:creationId xmlns:a16="http://schemas.microsoft.com/office/drawing/2014/main" id="{789EDF46-5418-3259-DBEF-737C5439B648}"/>
              </a:ext>
            </a:extLst>
          </xdr:cNvPr>
          <xdr:cNvCxnSpPr/>
        </xdr:nvCxnSpPr>
        <xdr:spPr>
          <a:xfrm>
            <a:off x="2105025" y="351567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9" name="Straight Connector 2918">
            <a:extLst>
              <a:ext uri="{FF2B5EF4-FFF2-40B4-BE49-F238E27FC236}">
                <a16:creationId xmlns:a16="http://schemas.microsoft.com/office/drawing/2014/main" id="{078CD2FB-894B-266D-BD2D-8041C8DCF18E}"/>
              </a:ext>
            </a:extLst>
          </xdr:cNvPr>
          <xdr:cNvCxnSpPr/>
        </xdr:nvCxnSpPr>
        <xdr:spPr>
          <a:xfrm>
            <a:off x="2019300" y="3530917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20" name="Oval 2919">
            <a:extLst>
              <a:ext uri="{FF2B5EF4-FFF2-40B4-BE49-F238E27FC236}">
                <a16:creationId xmlns:a16="http://schemas.microsoft.com/office/drawing/2014/main" id="{B8286D69-91A1-2476-1D7B-6F457120D5EB}"/>
              </a:ext>
            </a:extLst>
          </xdr:cNvPr>
          <xdr:cNvSpPr/>
        </xdr:nvSpPr>
        <xdr:spPr>
          <a:xfrm>
            <a:off x="3929062" y="305609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1" name="Oval 2920">
            <a:extLst>
              <a:ext uri="{FF2B5EF4-FFF2-40B4-BE49-F238E27FC236}">
                <a16:creationId xmlns:a16="http://schemas.microsoft.com/office/drawing/2014/main" id="{6191EFC9-B23E-00C2-A975-DCD797D69F12}"/>
              </a:ext>
            </a:extLst>
          </xdr:cNvPr>
          <xdr:cNvSpPr/>
        </xdr:nvSpPr>
        <xdr:spPr>
          <a:xfrm>
            <a:off x="3943349" y="314182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2" name="Oval 2921">
            <a:extLst>
              <a:ext uri="{FF2B5EF4-FFF2-40B4-BE49-F238E27FC236}">
                <a16:creationId xmlns:a16="http://schemas.microsoft.com/office/drawing/2014/main" id="{995C0FA4-2ABD-6526-2B85-3F93A38EA55E}"/>
              </a:ext>
            </a:extLst>
          </xdr:cNvPr>
          <xdr:cNvSpPr/>
        </xdr:nvSpPr>
        <xdr:spPr>
          <a:xfrm>
            <a:off x="3933825" y="32256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3" name="Oval 2922">
            <a:extLst>
              <a:ext uri="{FF2B5EF4-FFF2-40B4-BE49-F238E27FC236}">
                <a16:creationId xmlns:a16="http://schemas.microsoft.com/office/drawing/2014/main" id="{53EA4D0B-2FC4-ECC4-8C5C-12D8C29877B0}"/>
              </a:ext>
            </a:extLst>
          </xdr:cNvPr>
          <xdr:cNvSpPr/>
        </xdr:nvSpPr>
        <xdr:spPr>
          <a:xfrm>
            <a:off x="3933825" y="321659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4" name="Oval 2923">
            <a:extLst>
              <a:ext uri="{FF2B5EF4-FFF2-40B4-BE49-F238E27FC236}">
                <a16:creationId xmlns:a16="http://schemas.microsoft.com/office/drawing/2014/main" id="{0337A378-B6E8-7689-F88C-B6DBFD40D894}"/>
              </a:ext>
            </a:extLst>
          </xdr:cNvPr>
          <xdr:cNvSpPr/>
        </xdr:nvSpPr>
        <xdr:spPr>
          <a:xfrm>
            <a:off x="3933825" y="329850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5" name="Oval 2924">
            <a:extLst>
              <a:ext uri="{FF2B5EF4-FFF2-40B4-BE49-F238E27FC236}">
                <a16:creationId xmlns:a16="http://schemas.microsoft.com/office/drawing/2014/main" id="{C04F1639-8F81-F257-4E7D-329746B44661}"/>
              </a:ext>
            </a:extLst>
          </xdr:cNvPr>
          <xdr:cNvSpPr/>
        </xdr:nvSpPr>
        <xdr:spPr>
          <a:xfrm>
            <a:off x="3938587" y="338470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6" name="Oval 2925">
            <a:extLst>
              <a:ext uri="{FF2B5EF4-FFF2-40B4-BE49-F238E27FC236}">
                <a16:creationId xmlns:a16="http://schemas.microsoft.com/office/drawing/2014/main" id="{9127B9AC-37D2-6738-CEF4-15D35F7E7014}"/>
              </a:ext>
            </a:extLst>
          </xdr:cNvPr>
          <xdr:cNvSpPr/>
        </xdr:nvSpPr>
        <xdr:spPr>
          <a:xfrm>
            <a:off x="5405427" y="305609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7" name="Oval 2926">
            <a:extLst>
              <a:ext uri="{FF2B5EF4-FFF2-40B4-BE49-F238E27FC236}">
                <a16:creationId xmlns:a16="http://schemas.microsoft.com/office/drawing/2014/main" id="{5D2F305F-8B6C-E45E-1CA7-0D9AD5463E96}"/>
              </a:ext>
            </a:extLst>
          </xdr:cNvPr>
          <xdr:cNvSpPr/>
        </xdr:nvSpPr>
        <xdr:spPr>
          <a:xfrm>
            <a:off x="5419714" y="314182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8" name="Oval 2927">
            <a:extLst>
              <a:ext uri="{FF2B5EF4-FFF2-40B4-BE49-F238E27FC236}">
                <a16:creationId xmlns:a16="http://schemas.microsoft.com/office/drawing/2014/main" id="{62F02458-CBB1-34D2-CF64-EFE240DF69D9}"/>
              </a:ext>
            </a:extLst>
          </xdr:cNvPr>
          <xdr:cNvSpPr/>
        </xdr:nvSpPr>
        <xdr:spPr>
          <a:xfrm>
            <a:off x="5410190" y="32256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29" name="Oval 2928">
            <a:extLst>
              <a:ext uri="{FF2B5EF4-FFF2-40B4-BE49-F238E27FC236}">
                <a16:creationId xmlns:a16="http://schemas.microsoft.com/office/drawing/2014/main" id="{FA662E0B-8285-F145-154C-C619BDA8A379}"/>
              </a:ext>
            </a:extLst>
          </xdr:cNvPr>
          <xdr:cNvSpPr/>
        </xdr:nvSpPr>
        <xdr:spPr>
          <a:xfrm>
            <a:off x="5410190" y="321659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30" name="Oval 2929">
            <a:extLst>
              <a:ext uri="{FF2B5EF4-FFF2-40B4-BE49-F238E27FC236}">
                <a16:creationId xmlns:a16="http://schemas.microsoft.com/office/drawing/2014/main" id="{9452C492-2C44-D80C-F2C5-B9089F101043}"/>
              </a:ext>
            </a:extLst>
          </xdr:cNvPr>
          <xdr:cNvSpPr/>
        </xdr:nvSpPr>
        <xdr:spPr>
          <a:xfrm>
            <a:off x="5410190" y="329850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31" name="Oval 2930">
            <a:extLst>
              <a:ext uri="{FF2B5EF4-FFF2-40B4-BE49-F238E27FC236}">
                <a16:creationId xmlns:a16="http://schemas.microsoft.com/office/drawing/2014/main" id="{9A58DC98-B350-1B7D-A867-AA893819E297}"/>
              </a:ext>
            </a:extLst>
          </xdr:cNvPr>
          <xdr:cNvSpPr/>
        </xdr:nvSpPr>
        <xdr:spPr>
          <a:xfrm>
            <a:off x="5414952" y="338470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32" name="Straight Connector 2931">
            <a:extLst>
              <a:ext uri="{FF2B5EF4-FFF2-40B4-BE49-F238E27FC236}">
                <a16:creationId xmlns:a16="http://schemas.microsoft.com/office/drawing/2014/main" id="{0E7EE3CD-239E-DFC9-5020-846C1967BD16}"/>
              </a:ext>
            </a:extLst>
          </xdr:cNvPr>
          <xdr:cNvCxnSpPr/>
        </xdr:nvCxnSpPr>
        <xdr:spPr>
          <a:xfrm flipV="1">
            <a:off x="6642884" y="297370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33" name="Straight Connector 2932">
            <a:extLst>
              <a:ext uri="{FF2B5EF4-FFF2-40B4-BE49-F238E27FC236}">
                <a16:creationId xmlns:a16="http://schemas.microsoft.com/office/drawing/2014/main" id="{D79A91D2-3613-F918-815F-73BE87A0CB63}"/>
              </a:ext>
            </a:extLst>
          </xdr:cNvPr>
          <xdr:cNvCxnSpPr/>
        </xdr:nvCxnSpPr>
        <xdr:spPr>
          <a:xfrm flipV="1">
            <a:off x="8093701" y="297370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934" name="Oval 2933">
            <a:extLst>
              <a:ext uri="{FF2B5EF4-FFF2-40B4-BE49-F238E27FC236}">
                <a16:creationId xmlns:a16="http://schemas.microsoft.com/office/drawing/2014/main" id="{C5EC42CC-1D31-D65E-96AB-511863B9DE90}"/>
              </a:ext>
            </a:extLst>
          </xdr:cNvPr>
          <xdr:cNvSpPr/>
        </xdr:nvSpPr>
        <xdr:spPr>
          <a:xfrm>
            <a:off x="6853237" y="305609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35" name="Oval 2934">
            <a:extLst>
              <a:ext uri="{FF2B5EF4-FFF2-40B4-BE49-F238E27FC236}">
                <a16:creationId xmlns:a16="http://schemas.microsoft.com/office/drawing/2014/main" id="{8F02D342-D119-1406-3648-AD5956B5F7C1}"/>
              </a:ext>
            </a:extLst>
          </xdr:cNvPr>
          <xdr:cNvSpPr/>
        </xdr:nvSpPr>
        <xdr:spPr>
          <a:xfrm>
            <a:off x="6867524" y="314182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36" name="Oval 2935">
            <a:extLst>
              <a:ext uri="{FF2B5EF4-FFF2-40B4-BE49-F238E27FC236}">
                <a16:creationId xmlns:a16="http://schemas.microsoft.com/office/drawing/2014/main" id="{B8D91668-7C20-87E7-7565-4CF1BF0BD0A3}"/>
              </a:ext>
            </a:extLst>
          </xdr:cNvPr>
          <xdr:cNvSpPr/>
        </xdr:nvSpPr>
        <xdr:spPr>
          <a:xfrm>
            <a:off x="6858000" y="32256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37" name="Oval 2936">
            <a:extLst>
              <a:ext uri="{FF2B5EF4-FFF2-40B4-BE49-F238E27FC236}">
                <a16:creationId xmlns:a16="http://schemas.microsoft.com/office/drawing/2014/main" id="{4E13BEF6-8AF8-9376-4384-A91108E4B1D5}"/>
              </a:ext>
            </a:extLst>
          </xdr:cNvPr>
          <xdr:cNvSpPr/>
        </xdr:nvSpPr>
        <xdr:spPr>
          <a:xfrm>
            <a:off x="6858000" y="321659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38" name="Oval 2937">
            <a:extLst>
              <a:ext uri="{FF2B5EF4-FFF2-40B4-BE49-F238E27FC236}">
                <a16:creationId xmlns:a16="http://schemas.microsoft.com/office/drawing/2014/main" id="{D2C5BE8F-31B1-78C0-958A-532263782F77}"/>
              </a:ext>
            </a:extLst>
          </xdr:cNvPr>
          <xdr:cNvSpPr/>
        </xdr:nvSpPr>
        <xdr:spPr>
          <a:xfrm>
            <a:off x="6858000" y="329850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39" name="Oval 2938">
            <a:extLst>
              <a:ext uri="{FF2B5EF4-FFF2-40B4-BE49-F238E27FC236}">
                <a16:creationId xmlns:a16="http://schemas.microsoft.com/office/drawing/2014/main" id="{EDC3B5EC-DBCA-DA58-DD91-4310DBAEE06D}"/>
              </a:ext>
            </a:extLst>
          </xdr:cNvPr>
          <xdr:cNvSpPr/>
        </xdr:nvSpPr>
        <xdr:spPr>
          <a:xfrm>
            <a:off x="6862762" y="338470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40" name="Oval 2939">
            <a:extLst>
              <a:ext uri="{FF2B5EF4-FFF2-40B4-BE49-F238E27FC236}">
                <a16:creationId xmlns:a16="http://schemas.microsoft.com/office/drawing/2014/main" id="{9A91EB31-7A4C-1D41-C2C2-8790B2554A8A}"/>
              </a:ext>
            </a:extLst>
          </xdr:cNvPr>
          <xdr:cNvSpPr/>
        </xdr:nvSpPr>
        <xdr:spPr>
          <a:xfrm>
            <a:off x="8301037" y="305609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41" name="Oval 2940">
            <a:extLst>
              <a:ext uri="{FF2B5EF4-FFF2-40B4-BE49-F238E27FC236}">
                <a16:creationId xmlns:a16="http://schemas.microsoft.com/office/drawing/2014/main" id="{24C4AF39-9F37-587E-9321-761FFAA497F4}"/>
              </a:ext>
            </a:extLst>
          </xdr:cNvPr>
          <xdr:cNvSpPr/>
        </xdr:nvSpPr>
        <xdr:spPr>
          <a:xfrm>
            <a:off x="8315324" y="314182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42" name="Oval 2941">
            <a:extLst>
              <a:ext uri="{FF2B5EF4-FFF2-40B4-BE49-F238E27FC236}">
                <a16:creationId xmlns:a16="http://schemas.microsoft.com/office/drawing/2014/main" id="{BD7E4332-182B-C485-19E0-778E78730636}"/>
              </a:ext>
            </a:extLst>
          </xdr:cNvPr>
          <xdr:cNvSpPr/>
        </xdr:nvSpPr>
        <xdr:spPr>
          <a:xfrm>
            <a:off x="8305800" y="32256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43" name="Oval 2942">
            <a:extLst>
              <a:ext uri="{FF2B5EF4-FFF2-40B4-BE49-F238E27FC236}">
                <a16:creationId xmlns:a16="http://schemas.microsoft.com/office/drawing/2014/main" id="{8B138AD4-C556-F80C-C8E0-BAC38458EDB2}"/>
              </a:ext>
            </a:extLst>
          </xdr:cNvPr>
          <xdr:cNvSpPr/>
        </xdr:nvSpPr>
        <xdr:spPr>
          <a:xfrm>
            <a:off x="8305800" y="321659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26" name="Oval 725">
            <a:extLst>
              <a:ext uri="{FF2B5EF4-FFF2-40B4-BE49-F238E27FC236}">
                <a16:creationId xmlns:a16="http://schemas.microsoft.com/office/drawing/2014/main" id="{E3DD14BC-983D-8D1C-C954-3FDA7BD601E0}"/>
              </a:ext>
            </a:extLst>
          </xdr:cNvPr>
          <xdr:cNvSpPr/>
        </xdr:nvSpPr>
        <xdr:spPr>
          <a:xfrm>
            <a:off x="8305800" y="329850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98" name="Oval 1897">
            <a:extLst>
              <a:ext uri="{FF2B5EF4-FFF2-40B4-BE49-F238E27FC236}">
                <a16:creationId xmlns:a16="http://schemas.microsoft.com/office/drawing/2014/main" id="{2A91649D-B807-2837-8749-73150FC0126C}"/>
              </a:ext>
            </a:extLst>
          </xdr:cNvPr>
          <xdr:cNvSpPr/>
        </xdr:nvSpPr>
        <xdr:spPr>
          <a:xfrm>
            <a:off x="8310562" y="338470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44" name="Straight Connector 2943">
            <a:extLst>
              <a:ext uri="{FF2B5EF4-FFF2-40B4-BE49-F238E27FC236}">
                <a16:creationId xmlns:a16="http://schemas.microsoft.com/office/drawing/2014/main" id="{9058B8CF-B710-9215-0AB8-D618BBDD1F15}"/>
              </a:ext>
            </a:extLst>
          </xdr:cNvPr>
          <xdr:cNvCxnSpPr/>
        </xdr:nvCxnSpPr>
        <xdr:spPr>
          <a:xfrm flipH="1">
            <a:off x="2062162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5" name="Straight Connector 2944">
            <a:extLst>
              <a:ext uri="{FF2B5EF4-FFF2-40B4-BE49-F238E27FC236}">
                <a16:creationId xmlns:a16="http://schemas.microsoft.com/office/drawing/2014/main" id="{BC73491E-2E80-4F58-E0A5-D0B9F92441AA}"/>
              </a:ext>
            </a:extLst>
          </xdr:cNvPr>
          <xdr:cNvCxnSpPr/>
        </xdr:nvCxnSpPr>
        <xdr:spPr>
          <a:xfrm>
            <a:off x="3724276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6" name="Straight Connector 2945">
            <a:extLst>
              <a:ext uri="{FF2B5EF4-FFF2-40B4-BE49-F238E27FC236}">
                <a16:creationId xmlns:a16="http://schemas.microsoft.com/office/drawing/2014/main" id="{0B631159-DB01-9F20-293A-1E278EFB6674}"/>
              </a:ext>
            </a:extLst>
          </xdr:cNvPr>
          <xdr:cNvCxnSpPr/>
        </xdr:nvCxnSpPr>
        <xdr:spPr>
          <a:xfrm flipH="1">
            <a:off x="3681413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7" name="Straight Connector 2946">
            <a:extLst>
              <a:ext uri="{FF2B5EF4-FFF2-40B4-BE49-F238E27FC236}">
                <a16:creationId xmlns:a16="http://schemas.microsoft.com/office/drawing/2014/main" id="{FFEB7F2D-BF5B-FD18-2CE1-0570CB0C8D28}"/>
              </a:ext>
            </a:extLst>
          </xdr:cNvPr>
          <xdr:cNvCxnSpPr/>
        </xdr:nvCxnSpPr>
        <xdr:spPr>
          <a:xfrm>
            <a:off x="5181588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8" name="Straight Connector 2947">
            <a:extLst>
              <a:ext uri="{FF2B5EF4-FFF2-40B4-BE49-F238E27FC236}">
                <a16:creationId xmlns:a16="http://schemas.microsoft.com/office/drawing/2014/main" id="{D6E0D846-E322-CABD-6C2F-B45288C21A59}"/>
              </a:ext>
            </a:extLst>
          </xdr:cNvPr>
          <xdr:cNvCxnSpPr/>
        </xdr:nvCxnSpPr>
        <xdr:spPr>
          <a:xfrm flipH="1">
            <a:off x="5138725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9" name="Straight Connector 2948">
            <a:extLst>
              <a:ext uri="{FF2B5EF4-FFF2-40B4-BE49-F238E27FC236}">
                <a16:creationId xmlns:a16="http://schemas.microsoft.com/office/drawing/2014/main" id="{D143AF92-89DD-D883-BD6F-019253B74EA2}"/>
              </a:ext>
            </a:extLst>
          </xdr:cNvPr>
          <xdr:cNvCxnSpPr/>
        </xdr:nvCxnSpPr>
        <xdr:spPr>
          <a:xfrm>
            <a:off x="6638914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0" name="Straight Connector 2949">
            <a:extLst>
              <a:ext uri="{FF2B5EF4-FFF2-40B4-BE49-F238E27FC236}">
                <a16:creationId xmlns:a16="http://schemas.microsoft.com/office/drawing/2014/main" id="{15B95953-1F79-61C6-EF00-6A5AF89B5CB9}"/>
              </a:ext>
            </a:extLst>
          </xdr:cNvPr>
          <xdr:cNvCxnSpPr/>
        </xdr:nvCxnSpPr>
        <xdr:spPr>
          <a:xfrm flipH="1">
            <a:off x="6596051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1" name="Straight Connector 2950">
            <a:extLst>
              <a:ext uri="{FF2B5EF4-FFF2-40B4-BE49-F238E27FC236}">
                <a16:creationId xmlns:a16="http://schemas.microsoft.com/office/drawing/2014/main" id="{923146A9-DDF2-0924-F0A8-E88A774CA0AF}"/>
              </a:ext>
            </a:extLst>
          </xdr:cNvPr>
          <xdr:cNvCxnSpPr/>
        </xdr:nvCxnSpPr>
        <xdr:spPr>
          <a:xfrm>
            <a:off x="9553575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2" name="Straight Connector 2951">
            <a:extLst>
              <a:ext uri="{FF2B5EF4-FFF2-40B4-BE49-F238E27FC236}">
                <a16:creationId xmlns:a16="http://schemas.microsoft.com/office/drawing/2014/main" id="{2818BF88-1F4A-95CA-DF43-642BD3C6E79A}"/>
              </a:ext>
            </a:extLst>
          </xdr:cNvPr>
          <xdr:cNvCxnSpPr/>
        </xdr:nvCxnSpPr>
        <xdr:spPr>
          <a:xfrm flipH="1">
            <a:off x="9510712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3" name="Straight Connector 2952">
            <a:extLst>
              <a:ext uri="{FF2B5EF4-FFF2-40B4-BE49-F238E27FC236}">
                <a16:creationId xmlns:a16="http://schemas.microsoft.com/office/drawing/2014/main" id="{FE9E5FF3-4EAF-1762-1166-044E45F3D2D4}"/>
              </a:ext>
            </a:extLst>
          </xdr:cNvPr>
          <xdr:cNvCxnSpPr/>
        </xdr:nvCxnSpPr>
        <xdr:spPr>
          <a:xfrm>
            <a:off x="11334750" y="351567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4" name="Straight Connector 2953">
            <a:extLst>
              <a:ext uri="{FF2B5EF4-FFF2-40B4-BE49-F238E27FC236}">
                <a16:creationId xmlns:a16="http://schemas.microsoft.com/office/drawing/2014/main" id="{C7D287B5-9117-015D-1630-6B5F4E0EF35B}"/>
              </a:ext>
            </a:extLst>
          </xdr:cNvPr>
          <xdr:cNvCxnSpPr/>
        </xdr:nvCxnSpPr>
        <xdr:spPr>
          <a:xfrm flipH="1">
            <a:off x="11291887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5" name="Straight Connector 2954">
            <a:extLst>
              <a:ext uri="{FF2B5EF4-FFF2-40B4-BE49-F238E27FC236}">
                <a16:creationId xmlns:a16="http://schemas.microsoft.com/office/drawing/2014/main" id="{78D5309A-669D-659A-9EE2-F5A886D9C186}"/>
              </a:ext>
            </a:extLst>
          </xdr:cNvPr>
          <xdr:cNvCxnSpPr/>
        </xdr:nvCxnSpPr>
        <xdr:spPr>
          <a:xfrm>
            <a:off x="2019300" y="35594924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6" name="Straight Connector 2955">
            <a:extLst>
              <a:ext uri="{FF2B5EF4-FFF2-40B4-BE49-F238E27FC236}">
                <a16:creationId xmlns:a16="http://schemas.microsoft.com/office/drawing/2014/main" id="{595E5807-0405-F32C-3FC8-31212E2C9BAA}"/>
              </a:ext>
            </a:extLst>
          </xdr:cNvPr>
          <xdr:cNvCxnSpPr/>
        </xdr:nvCxnSpPr>
        <xdr:spPr>
          <a:xfrm flipH="1">
            <a:off x="2062162" y="355472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7" name="Straight Connector 2956">
            <a:extLst>
              <a:ext uri="{FF2B5EF4-FFF2-40B4-BE49-F238E27FC236}">
                <a16:creationId xmlns:a16="http://schemas.microsoft.com/office/drawing/2014/main" id="{83EE6559-A75C-4D0C-A247-BBE1B20AF537}"/>
              </a:ext>
            </a:extLst>
          </xdr:cNvPr>
          <xdr:cNvCxnSpPr/>
        </xdr:nvCxnSpPr>
        <xdr:spPr>
          <a:xfrm flipH="1">
            <a:off x="11287125" y="355520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8" name="Straight Connector 2957">
            <a:extLst>
              <a:ext uri="{FF2B5EF4-FFF2-40B4-BE49-F238E27FC236}">
                <a16:creationId xmlns:a16="http://schemas.microsoft.com/office/drawing/2014/main" id="{4EE96D9C-EF05-9078-11ED-1A0365AAB186}"/>
              </a:ext>
            </a:extLst>
          </xdr:cNvPr>
          <xdr:cNvCxnSpPr/>
        </xdr:nvCxnSpPr>
        <xdr:spPr>
          <a:xfrm>
            <a:off x="485775" y="3178492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9" name="Straight Connector 2958">
            <a:extLst>
              <a:ext uri="{FF2B5EF4-FFF2-40B4-BE49-F238E27FC236}">
                <a16:creationId xmlns:a16="http://schemas.microsoft.com/office/drawing/2014/main" id="{D1041078-A9E7-9E3F-CC14-E69903D140C3}"/>
              </a:ext>
            </a:extLst>
          </xdr:cNvPr>
          <xdr:cNvCxnSpPr/>
        </xdr:nvCxnSpPr>
        <xdr:spPr>
          <a:xfrm>
            <a:off x="485775" y="3182302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0" name="Straight Connector 2959">
            <a:extLst>
              <a:ext uri="{FF2B5EF4-FFF2-40B4-BE49-F238E27FC236}">
                <a16:creationId xmlns:a16="http://schemas.microsoft.com/office/drawing/2014/main" id="{0B1419DD-70BC-7534-86DD-D6817E9058A5}"/>
              </a:ext>
            </a:extLst>
          </xdr:cNvPr>
          <xdr:cNvCxnSpPr/>
        </xdr:nvCxnSpPr>
        <xdr:spPr>
          <a:xfrm>
            <a:off x="485775" y="3263265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1" name="Straight Connector 2960">
            <a:extLst>
              <a:ext uri="{FF2B5EF4-FFF2-40B4-BE49-F238E27FC236}">
                <a16:creationId xmlns:a16="http://schemas.microsoft.com/office/drawing/2014/main" id="{647681CC-AED3-2BDB-52D8-69195CE2EF18}"/>
              </a:ext>
            </a:extLst>
          </xdr:cNvPr>
          <xdr:cNvCxnSpPr/>
        </xdr:nvCxnSpPr>
        <xdr:spPr>
          <a:xfrm>
            <a:off x="485775" y="3267075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2" name="Straight Connector 2961">
            <a:extLst>
              <a:ext uri="{FF2B5EF4-FFF2-40B4-BE49-F238E27FC236}">
                <a16:creationId xmlns:a16="http://schemas.microsoft.com/office/drawing/2014/main" id="{5DD3178C-73F9-D3B2-87C5-FCB1D78F696D}"/>
              </a:ext>
            </a:extLst>
          </xdr:cNvPr>
          <xdr:cNvCxnSpPr/>
        </xdr:nvCxnSpPr>
        <xdr:spPr>
          <a:xfrm flipV="1">
            <a:off x="9551026" y="2972752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3" name="Straight Connector 2962">
            <a:extLst>
              <a:ext uri="{FF2B5EF4-FFF2-40B4-BE49-F238E27FC236}">
                <a16:creationId xmlns:a16="http://schemas.microsoft.com/office/drawing/2014/main" id="{28747E59-F232-B05A-7E18-3F388D7E09F8}"/>
              </a:ext>
            </a:extLst>
          </xdr:cNvPr>
          <xdr:cNvCxnSpPr/>
        </xdr:nvCxnSpPr>
        <xdr:spPr>
          <a:xfrm flipV="1">
            <a:off x="5176835" y="33880425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4" name="Straight Connector 2963">
            <a:extLst>
              <a:ext uri="{FF2B5EF4-FFF2-40B4-BE49-F238E27FC236}">
                <a16:creationId xmlns:a16="http://schemas.microsoft.com/office/drawing/2014/main" id="{FA620B94-FC96-96EB-8321-4B409BCFF567}"/>
              </a:ext>
            </a:extLst>
          </xdr:cNvPr>
          <xdr:cNvCxnSpPr/>
        </xdr:nvCxnSpPr>
        <xdr:spPr>
          <a:xfrm>
            <a:off x="5176835" y="33880426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5" name="Straight Connector 2964">
            <a:extLst>
              <a:ext uri="{FF2B5EF4-FFF2-40B4-BE49-F238E27FC236}">
                <a16:creationId xmlns:a16="http://schemas.microsoft.com/office/drawing/2014/main" id="{C00389B1-C3F2-7895-5D5F-8D0171F1531F}"/>
              </a:ext>
            </a:extLst>
          </xdr:cNvPr>
          <xdr:cNvCxnSpPr/>
        </xdr:nvCxnSpPr>
        <xdr:spPr>
          <a:xfrm flipV="1">
            <a:off x="5181597" y="33023175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6" name="Straight Connector 2965">
            <a:extLst>
              <a:ext uri="{FF2B5EF4-FFF2-40B4-BE49-F238E27FC236}">
                <a16:creationId xmlns:a16="http://schemas.microsoft.com/office/drawing/2014/main" id="{D792ADB1-9AC7-919C-CC0E-12595125D22C}"/>
              </a:ext>
            </a:extLst>
          </xdr:cNvPr>
          <xdr:cNvCxnSpPr/>
        </xdr:nvCxnSpPr>
        <xdr:spPr>
          <a:xfrm>
            <a:off x="5181598" y="33023175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7" name="Straight Connector 2966">
            <a:extLst>
              <a:ext uri="{FF2B5EF4-FFF2-40B4-BE49-F238E27FC236}">
                <a16:creationId xmlns:a16="http://schemas.microsoft.com/office/drawing/2014/main" id="{05EF45C8-8E7A-53C6-48EC-EC1D8D4546AF}"/>
              </a:ext>
            </a:extLst>
          </xdr:cNvPr>
          <xdr:cNvCxnSpPr/>
        </xdr:nvCxnSpPr>
        <xdr:spPr>
          <a:xfrm flipV="1">
            <a:off x="5176838" y="32299275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8" name="Straight Connector 2967">
            <a:extLst>
              <a:ext uri="{FF2B5EF4-FFF2-40B4-BE49-F238E27FC236}">
                <a16:creationId xmlns:a16="http://schemas.microsoft.com/office/drawing/2014/main" id="{81EA191C-6B49-7CF8-87B3-68443D9D4744}"/>
              </a:ext>
            </a:extLst>
          </xdr:cNvPr>
          <xdr:cNvCxnSpPr/>
        </xdr:nvCxnSpPr>
        <xdr:spPr>
          <a:xfrm>
            <a:off x="5176838" y="32294515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9" name="Straight Connector 2968">
            <a:extLst>
              <a:ext uri="{FF2B5EF4-FFF2-40B4-BE49-F238E27FC236}">
                <a16:creationId xmlns:a16="http://schemas.microsoft.com/office/drawing/2014/main" id="{81CCB9DC-0C77-2DA7-C872-CAF51C4719FD}"/>
              </a:ext>
            </a:extLst>
          </xdr:cNvPr>
          <xdr:cNvCxnSpPr/>
        </xdr:nvCxnSpPr>
        <xdr:spPr>
          <a:xfrm flipV="1">
            <a:off x="5181597" y="31446788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0" name="Straight Connector 2969">
            <a:extLst>
              <a:ext uri="{FF2B5EF4-FFF2-40B4-BE49-F238E27FC236}">
                <a16:creationId xmlns:a16="http://schemas.microsoft.com/office/drawing/2014/main" id="{03B657F1-F924-98F1-EEA3-36B57DCA4F71}"/>
              </a:ext>
            </a:extLst>
          </xdr:cNvPr>
          <xdr:cNvCxnSpPr/>
        </xdr:nvCxnSpPr>
        <xdr:spPr>
          <a:xfrm>
            <a:off x="5181601" y="31456316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1" name="Straight Connector 2970">
            <a:extLst>
              <a:ext uri="{FF2B5EF4-FFF2-40B4-BE49-F238E27FC236}">
                <a16:creationId xmlns:a16="http://schemas.microsoft.com/office/drawing/2014/main" id="{1FDE7E18-AA2C-56FC-8F82-96EC1040BC38}"/>
              </a:ext>
            </a:extLst>
          </xdr:cNvPr>
          <xdr:cNvCxnSpPr/>
        </xdr:nvCxnSpPr>
        <xdr:spPr>
          <a:xfrm flipV="1">
            <a:off x="5186359" y="30599063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2" name="Straight Connector 2971">
            <a:extLst>
              <a:ext uri="{FF2B5EF4-FFF2-40B4-BE49-F238E27FC236}">
                <a16:creationId xmlns:a16="http://schemas.microsoft.com/office/drawing/2014/main" id="{C933F496-CBAF-C68D-0041-9A715B082E0E}"/>
              </a:ext>
            </a:extLst>
          </xdr:cNvPr>
          <xdr:cNvCxnSpPr/>
        </xdr:nvCxnSpPr>
        <xdr:spPr>
          <a:xfrm>
            <a:off x="5172075" y="30599066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3" name="Straight Connector 2972">
            <a:extLst>
              <a:ext uri="{FF2B5EF4-FFF2-40B4-BE49-F238E27FC236}">
                <a16:creationId xmlns:a16="http://schemas.microsoft.com/office/drawing/2014/main" id="{53DAD247-CCA6-73D6-431F-67EBEED4DB38}"/>
              </a:ext>
            </a:extLst>
          </xdr:cNvPr>
          <xdr:cNvCxnSpPr/>
        </xdr:nvCxnSpPr>
        <xdr:spPr>
          <a:xfrm flipV="1">
            <a:off x="5176835" y="29737050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4" name="Straight Connector 2973">
            <a:extLst>
              <a:ext uri="{FF2B5EF4-FFF2-40B4-BE49-F238E27FC236}">
                <a16:creationId xmlns:a16="http://schemas.microsoft.com/office/drawing/2014/main" id="{C47D5489-3F55-F16D-782E-AB25A905FFFA}"/>
              </a:ext>
            </a:extLst>
          </xdr:cNvPr>
          <xdr:cNvCxnSpPr/>
        </xdr:nvCxnSpPr>
        <xdr:spPr>
          <a:xfrm>
            <a:off x="5176828" y="29737050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5" name="Straight Connector 2974">
            <a:extLst>
              <a:ext uri="{FF2B5EF4-FFF2-40B4-BE49-F238E27FC236}">
                <a16:creationId xmlns:a16="http://schemas.microsoft.com/office/drawing/2014/main" id="{8BCA15E7-1991-43EF-B7FF-7B20EA748206}"/>
              </a:ext>
            </a:extLst>
          </xdr:cNvPr>
          <xdr:cNvCxnSpPr/>
        </xdr:nvCxnSpPr>
        <xdr:spPr>
          <a:xfrm flipV="1">
            <a:off x="8091485" y="33880425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6" name="Straight Connector 2975">
            <a:extLst>
              <a:ext uri="{FF2B5EF4-FFF2-40B4-BE49-F238E27FC236}">
                <a16:creationId xmlns:a16="http://schemas.microsoft.com/office/drawing/2014/main" id="{5C23E62C-F746-4452-E005-A3DFDB344FFC}"/>
              </a:ext>
            </a:extLst>
          </xdr:cNvPr>
          <xdr:cNvCxnSpPr/>
        </xdr:nvCxnSpPr>
        <xdr:spPr>
          <a:xfrm>
            <a:off x="8091485" y="33880426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7" name="Straight Connector 2976">
            <a:extLst>
              <a:ext uri="{FF2B5EF4-FFF2-40B4-BE49-F238E27FC236}">
                <a16:creationId xmlns:a16="http://schemas.microsoft.com/office/drawing/2014/main" id="{5BE0C697-09C6-6D66-7E48-CDD674503038}"/>
              </a:ext>
            </a:extLst>
          </xdr:cNvPr>
          <xdr:cNvCxnSpPr/>
        </xdr:nvCxnSpPr>
        <xdr:spPr>
          <a:xfrm flipV="1">
            <a:off x="8096247" y="33023175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8" name="Straight Connector 2977">
            <a:extLst>
              <a:ext uri="{FF2B5EF4-FFF2-40B4-BE49-F238E27FC236}">
                <a16:creationId xmlns:a16="http://schemas.microsoft.com/office/drawing/2014/main" id="{FC49FA5B-7CFA-2240-293D-335C9015FA9E}"/>
              </a:ext>
            </a:extLst>
          </xdr:cNvPr>
          <xdr:cNvCxnSpPr/>
        </xdr:nvCxnSpPr>
        <xdr:spPr>
          <a:xfrm>
            <a:off x="8096248" y="33023175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9" name="Straight Connector 2978">
            <a:extLst>
              <a:ext uri="{FF2B5EF4-FFF2-40B4-BE49-F238E27FC236}">
                <a16:creationId xmlns:a16="http://schemas.microsoft.com/office/drawing/2014/main" id="{D7C62640-F73A-2B85-1753-3BF7FBB39D71}"/>
              </a:ext>
            </a:extLst>
          </xdr:cNvPr>
          <xdr:cNvCxnSpPr/>
        </xdr:nvCxnSpPr>
        <xdr:spPr>
          <a:xfrm flipV="1">
            <a:off x="8091488" y="32299275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0" name="Straight Connector 2979">
            <a:extLst>
              <a:ext uri="{FF2B5EF4-FFF2-40B4-BE49-F238E27FC236}">
                <a16:creationId xmlns:a16="http://schemas.microsoft.com/office/drawing/2014/main" id="{055852D5-A11F-EF32-949B-B0DD47D8F0D3}"/>
              </a:ext>
            </a:extLst>
          </xdr:cNvPr>
          <xdr:cNvCxnSpPr/>
        </xdr:nvCxnSpPr>
        <xdr:spPr>
          <a:xfrm>
            <a:off x="8091488" y="32294515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1" name="Straight Connector 2980">
            <a:extLst>
              <a:ext uri="{FF2B5EF4-FFF2-40B4-BE49-F238E27FC236}">
                <a16:creationId xmlns:a16="http://schemas.microsoft.com/office/drawing/2014/main" id="{34484553-5677-4650-0507-25E466B58173}"/>
              </a:ext>
            </a:extLst>
          </xdr:cNvPr>
          <xdr:cNvCxnSpPr/>
        </xdr:nvCxnSpPr>
        <xdr:spPr>
          <a:xfrm flipV="1">
            <a:off x="8096247" y="31446788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2" name="Straight Connector 2981">
            <a:extLst>
              <a:ext uri="{FF2B5EF4-FFF2-40B4-BE49-F238E27FC236}">
                <a16:creationId xmlns:a16="http://schemas.microsoft.com/office/drawing/2014/main" id="{BE313DAB-BA90-68A5-9163-CFBC18EC0FCD}"/>
              </a:ext>
            </a:extLst>
          </xdr:cNvPr>
          <xdr:cNvCxnSpPr/>
        </xdr:nvCxnSpPr>
        <xdr:spPr>
          <a:xfrm>
            <a:off x="8096251" y="31456316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3" name="Straight Connector 2982">
            <a:extLst>
              <a:ext uri="{FF2B5EF4-FFF2-40B4-BE49-F238E27FC236}">
                <a16:creationId xmlns:a16="http://schemas.microsoft.com/office/drawing/2014/main" id="{0E617AEF-6B52-5CC5-DAFA-F5A463FCB4F1}"/>
              </a:ext>
            </a:extLst>
          </xdr:cNvPr>
          <xdr:cNvCxnSpPr/>
        </xdr:nvCxnSpPr>
        <xdr:spPr>
          <a:xfrm flipV="1">
            <a:off x="8101009" y="30599063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4" name="Straight Connector 2983">
            <a:extLst>
              <a:ext uri="{FF2B5EF4-FFF2-40B4-BE49-F238E27FC236}">
                <a16:creationId xmlns:a16="http://schemas.microsoft.com/office/drawing/2014/main" id="{B29BD60D-26A8-D566-1F3E-C31E2374627E}"/>
              </a:ext>
            </a:extLst>
          </xdr:cNvPr>
          <xdr:cNvCxnSpPr/>
        </xdr:nvCxnSpPr>
        <xdr:spPr>
          <a:xfrm>
            <a:off x="8086725" y="30599066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5" name="Straight Connector 2984">
            <a:extLst>
              <a:ext uri="{FF2B5EF4-FFF2-40B4-BE49-F238E27FC236}">
                <a16:creationId xmlns:a16="http://schemas.microsoft.com/office/drawing/2014/main" id="{45CC09C7-EBFA-7094-8920-529F1ACC379E}"/>
              </a:ext>
            </a:extLst>
          </xdr:cNvPr>
          <xdr:cNvCxnSpPr/>
        </xdr:nvCxnSpPr>
        <xdr:spPr>
          <a:xfrm flipV="1">
            <a:off x="8091485" y="29737050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6" name="Straight Connector 2985">
            <a:extLst>
              <a:ext uri="{FF2B5EF4-FFF2-40B4-BE49-F238E27FC236}">
                <a16:creationId xmlns:a16="http://schemas.microsoft.com/office/drawing/2014/main" id="{FDCD8A05-A9BB-02CD-0F79-60619016FE01}"/>
              </a:ext>
            </a:extLst>
          </xdr:cNvPr>
          <xdr:cNvCxnSpPr/>
        </xdr:nvCxnSpPr>
        <xdr:spPr>
          <a:xfrm>
            <a:off x="8091478" y="29737050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987" name="Oval 2986">
            <a:extLst>
              <a:ext uri="{FF2B5EF4-FFF2-40B4-BE49-F238E27FC236}">
                <a16:creationId xmlns:a16="http://schemas.microsoft.com/office/drawing/2014/main" id="{099B1ACE-D30F-C06D-B563-8F65CAE0BE6D}"/>
              </a:ext>
            </a:extLst>
          </xdr:cNvPr>
          <xdr:cNvSpPr/>
        </xdr:nvSpPr>
        <xdr:spPr>
          <a:xfrm>
            <a:off x="9753600" y="305562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88" name="Oval 2987">
            <a:extLst>
              <a:ext uri="{FF2B5EF4-FFF2-40B4-BE49-F238E27FC236}">
                <a16:creationId xmlns:a16="http://schemas.microsoft.com/office/drawing/2014/main" id="{D46B07A9-80DD-0A81-A933-7553B0A2DEAB}"/>
              </a:ext>
            </a:extLst>
          </xdr:cNvPr>
          <xdr:cNvSpPr/>
        </xdr:nvSpPr>
        <xdr:spPr>
          <a:xfrm>
            <a:off x="9767887" y="314134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89" name="Oval 2988">
            <a:extLst>
              <a:ext uri="{FF2B5EF4-FFF2-40B4-BE49-F238E27FC236}">
                <a16:creationId xmlns:a16="http://schemas.microsoft.com/office/drawing/2014/main" id="{4B516606-71F0-288F-DE15-ECB751FF2367}"/>
              </a:ext>
            </a:extLst>
          </xdr:cNvPr>
          <xdr:cNvSpPr/>
        </xdr:nvSpPr>
        <xdr:spPr>
          <a:xfrm>
            <a:off x="9758363" y="322516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90" name="Oval 2989">
            <a:extLst>
              <a:ext uri="{FF2B5EF4-FFF2-40B4-BE49-F238E27FC236}">
                <a16:creationId xmlns:a16="http://schemas.microsoft.com/office/drawing/2014/main" id="{B72FDC2A-DFCE-442F-A48A-49259C3A861B}"/>
              </a:ext>
            </a:extLst>
          </xdr:cNvPr>
          <xdr:cNvSpPr/>
        </xdr:nvSpPr>
        <xdr:spPr>
          <a:xfrm>
            <a:off x="9758363" y="321611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91" name="Oval 2990">
            <a:extLst>
              <a:ext uri="{FF2B5EF4-FFF2-40B4-BE49-F238E27FC236}">
                <a16:creationId xmlns:a16="http://schemas.microsoft.com/office/drawing/2014/main" id="{15147887-3AE2-1F51-2F51-C4A09DAAF5DB}"/>
              </a:ext>
            </a:extLst>
          </xdr:cNvPr>
          <xdr:cNvSpPr/>
        </xdr:nvSpPr>
        <xdr:spPr>
          <a:xfrm>
            <a:off x="9758363" y="32980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92" name="Oval 2991">
            <a:extLst>
              <a:ext uri="{FF2B5EF4-FFF2-40B4-BE49-F238E27FC236}">
                <a16:creationId xmlns:a16="http://schemas.microsoft.com/office/drawing/2014/main" id="{F221E01B-21B4-EE42-8768-5D0B2EA21B02}"/>
              </a:ext>
            </a:extLst>
          </xdr:cNvPr>
          <xdr:cNvSpPr/>
        </xdr:nvSpPr>
        <xdr:spPr>
          <a:xfrm>
            <a:off x="9763125" y="338423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93" name="Straight Connector 2992">
            <a:extLst>
              <a:ext uri="{FF2B5EF4-FFF2-40B4-BE49-F238E27FC236}">
                <a16:creationId xmlns:a16="http://schemas.microsoft.com/office/drawing/2014/main" id="{C3F106B7-78E8-9565-0B43-22E9D9B9F93F}"/>
              </a:ext>
            </a:extLst>
          </xdr:cNvPr>
          <xdr:cNvCxnSpPr/>
        </xdr:nvCxnSpPr>
        <xdr:spPr>
          <a:xfrm>
            <a:off x="8096239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4" name="Straight Connector 2993">
            <a:extLst>
              <a:ext uri="{FF2B5EF4-FFF2-40B4-BE49-F238E27FC236}">
                <a16:creationId xmlns:a16="http://schemas.microsoft.com/office/drawing/2014/main" id="{4E31C42C-D16C-EBB3-C5E8-3F29D012725F}"/>
              </a:ext>
            </a:extLst>
          </xdr:cNvPr>
          <xdr:cNvCxnSpPr/>
        </xdr:nvCxnSpPr>
        <xdr:spPr>
          <a:xfrm flipH="1">
            <a:off x="8053376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237</xdr:row>
      <xdr:rowOff>123825</xdr:rowOff>
    </xdr:from>
    <xdr:to>
      <xdr:col>70</xdr:col>
      <xdr:colOff>80963</xdr:colOff>
      <xdr:row>245</xdr:row>
      <xdr:rowOff>90488</xdr:rowOff>
    </xdr:to>
    <xdr:grpSp>
      <xdr:nvGrpSpPr>
        <xdr:cNvPr id="3013" name="Group 3012">
          <a:extLst>
            <a:ext uri="{FF2B5EF4-FFF2-40B4-BE49-F238E27FC236}">
              <a16:creationId xmlns:a16="http://schemas.microsoft.com/office/drawing/2014/main" id="{0E974D95-A299-4BAD-83AA-5EB8BAE65AF4}"/>
            </a:ext>
          </a:extLst>
        </xdr:cNvPr>
        <xdr:cNvGrpSpPr/>
      </xdr:nvGrpSpPr>
      <xdr:grpSpPr>
        <a:xfrm>
          <a:off x="2014537" y="35918775"/>
          <a:ext cx="9401176" cy="1109663"/>
          <a:chOff x="2014537" y="35861625"/>
          <a:chExt cx="9401176" cy="1109663"/>
        </a:xfrm>
      </xdr:grpSpPr>
      <xdr:sp macro="" textlink="">
        <xdr:nvSpPr>
          <xdr:cNvPr id="3014" name="Isosceles Triangle 3013">
            <a:extLst>
              <a:ext uri="{FF2B5EF4-FFF2-40B4-BE49-F238E27FC236}">
                <a16:creationId xmlns:a16="http://schemas.microsoft.com/office/drawing/2014/main" id="{A376559E-D20A-ADB1-1756-A73D00C31685}"/>
              </a:ext>
            </a:extLst>
          </xdr:cNvPr>
          <xdr:cNvSpPr/>
        </xdr:nvSpPr>
        <xdr:spPr>
          <a:xfrm>
            <a:off x="2024063" y="361807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15" name="Isosceles Triangle 3014">
            <a:extLst>
              <a:ext uri="{FF2B5EF4-FFF2-40B4-BE49-F238E27FC236}">
                <a16:creationId xmlns:a16="http://schemas.microsoft.com/office/drawing/2014/main" id="{6C0091B6-E0C2-7085-90AA-787A498C5AB2}"/>
              </a:ext>
            </a:extLst>
          </xdr:cNvPr>
          <xdr:cNvSpPr/>
        </xdr:nvSpPr>
        <xdr:spPr>
          <a:xfrm>
            <a:off x="3648069" y="361759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16" name="Straight Connector 3015">
            <a:extLst>
              <a:ext uri="{FF2B5EF4-FFF2-40B4-BE49-F238E27FC236}">
                <a16:creationId xmlns:a16="http://schemas.microsoft.com/office/drawing/2014/main" id="{65310664-089C-78A2-8AD7-D2326C103488}"/>
              </a:ext>
            </a:extLst>
          </xdr:cNvPr>
          <xdr:cNvCxnSpPr/>
        </xdr:nvCxnSpPr>
        <xdr:spPr>
          <a:xfrm>
            <a:off x="2100262" y="361664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17" name="Isosceles Triangle 3016">
            <a:extLst>
              <a:ext uri="{FF2B5EF4-FFF2-40B4-BE49-F238E27FC236}">
                <a16:creationId xmlns:a16="http://schemas.microsoft.com/office/drawing/2014/main" id="{6D66986A-5105-D41F-1998-574EF35CE061}"/>
              </a:ext>
            </a:extLst>
          </xdr:cNvPr>
          <xdr:cNvSpPr/>
        </xdr:nvSpPr>
        <xdr:spPr>
          <a:xfrm>
            <a:off x="5105391" y="361759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18" name="Isosceles Triangle 3017">
            <a:extLst>
              <a:ext uri="{FF2B5EF4-FFF2-40B4-BE49-F238E27FC236}">
                <a16:creationId xmlns:a16="http://schemas.microsoft.com/office/drawing/2014/main" id="{BB641016-97EA-4A41-82B2-C98FEBCAD829}"/>
              </a:ext>
            </a:extLst>
          </xdr:cNvPr>
          <xdr:cNvSpPr/>
        </xdr:nvSpPr>
        <xdr:spPr>
          <a:xfrm>
            <a:off x="8015292" y="361711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19" name="Isosceles Triangle 3018">
            <a:extLst>
              <a:ext uri="{FF2B5EF4-FFF2-40B4-BE49-F238E27FC236}">
                <a16:creationId xmlns:a16="http://schemas.microsoft.com/office/drawing/2014/main" id="{83A4D934-4286-C936-8872-CB5D23CF650E}"/>
              </a:ext>
            </a:extLst>
          </xdr:cNvPr>
          <xdr:cNvSpPr/>
        </xdr:nvSpPr>
        <xdr:spPr>
          <a:xfrm>
            <a:off x="9472614" y="361759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20" name="Isosceles Triangle 3019">
            <a:extLst>
              <a:ext uri="{FF2B5EF4-FFF2-40B4-BE49-F238E27FC236}">
                <a16:creationId xmlns:a16="http://schemas.microsoft.com/office/drawing/2014/main" id="{2E33CC74-B42C-DD22-8D67-410CAFC43A52}"/>
              </a:ext>
            </a:extLst>
          </xdr:cNvPr>
          <xdr:cNvSpPr/>
        </xdr:nvSpPr>
        <xdr:spPr>
          <a:xfrm>
            <a:off x="11253788" y="361711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21" name="Oval 3020">
            <a:extLst>
              <a:ext uri="{FF2B5EF4-FFF2-40B4-BE49-F238E27FC236}">
                <a16:creationId xmlns:a16="http://schemas.microsoft.com/office/drawing/2014/main" id="{7B0AC154-DD0E-A997-CF3A-0C83FDC26C3F}"/>
              </a:ext>
            </a:extLst>
          </xdr:cNvPr>
          <xdr:cNvSpPr/>
        </xdr:nvSpPr>
        <xdr:spPr>
          <a:xfrm>
            <a:off x="3938582" y="36133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22" name="Oval 3021">
            <a:extLst>
              <a:ext uri="{FF2B5EF4-FFF2-40B4-BE49-F238E27FC236}">
                <a16:creationId xmlns:a16="http://schemas.microsoft.com/office/drawing/2014/main" id="{10C72D35-A65D-29E3-4951-B6C01FDD5C28}"/>
              </a:ext>
            </a:extLst>
          </xdr:cNvPr>
          <xdr:cNvSpPr/>
        </xdr:nvSpPr>
        <xdr:spPr>
          <a:xfrm>
            <a:off x="5391148" y="36133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23" name="Oval 3022">
            <a:extLst>
              <a:ext uri="{FF2B5EF4-FFF2-40B4-BE49-F238E27FC236}">
                <a16:creationId xmlns:a16="http://schemas.microsoft.com/office/drawing/2014/main" id="{CE9CC869-4E76-528B-184E-6709EA31486F}"/>
              </a:ext>
            </a:extLst>
          </xdr:cNvPr>
          <xdr:cNvSpPr/>
        </xdr:nvSpPr>
        <xdr:spPr>
          <a:xfrm>
            <a:off x="8305815" y="36133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24" name="Oval 3023">
            <a:extLst>
              <a:ext uri="{FF2B5EF4-FFF2-40B4-BE49-F238E27FC236}">
                <a16:creationId xmlns:a16="http://schemas.microsoft.com/office/drawing/2014/main" id="{BDED8D9F-C4D7-2B53-1BA6-96692795BCC7}"/>
              </a:ext>
            </a:extLst>
          </xdr:cNvPr>
          <xdr:cNvSpPr/>
        </xdr:nvSpPr>
        <xdr:spPr>
          <a:xfrm>
            <a:off x="9758373" y="36133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25" name="Straight Arrow Connector 3024">
            <a:extLst>
              <a:ext uri="{FF2B5EF4-FFF2-40B4-BE49-F238E27FC236}">
                <a16:creationId xmlns:a16="http://schemas.microsoft.com/office/drawing/2014/main" id="{92ABB016-9E5D-8727-9F0F-C4B4B7407CA3}"/>
              </a:ext>
            </a:extLst>
          </xdr:cNvPr>
          <xdr:cNvCxnSpPr/>
        </xdr:nvCxnSpPr>
        <xdr:spPr>
          <a:xfrm>
            <a:off x="2105024" y="359330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6" name="Straight Arrow Connector 3025">
            <a:extLst>
              <a:ext uri="{FF2B5EF4-FFF2-40B4-BE49-F238E27FC236}">
                <a16:creationId xmlns:a16="http://schemas.microsoft.com/office/drawing/2014/main" id="{128E4873-AC7F-B00C-03E3-B774EA63C08B}"/>
              </a:ext>
            </a:extLst>
          </xdr:cNvPr>
          <xdr:cNvCxnSpPr/>
        </xdr:nvCxnSpPr>
        <xdr:spPr>
          <a:xfrm>
            <a:off x="2266949" y="359378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7" name="Straight Arrow Connector 3026">
            <a:extLst>
              <a:ext uri="{FF2B5EF4-FFF2-40B4-BE49-F238E27FC236}">
                <a16:creationId xmlns:a16="http://schemas.microsoft.com/office/drawing/2014/main" id="{A76D9B7F-E608-35E2-049C-00069B1E6B9C}"/>
              </a:ext>
            </a:extLst>
          </xdr:cNvPr>
          <xdr:cNvCxnSpPr/>
        </xdr:nvCxnSpPr>
        <xdr:spPr>
          <a:xfrm>
            <a:off x="2428873" y="359330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8" name="Straight Arrow Connector 3027">
            <a:extLst>
              <a:ext uri="{FF2B5EF4-FFF2-40B4-BE49-F238E27FC236}">
                <a16:creationId xmlns:a16="http://schemas.microsoft.com/office/drawing/2014/main" id="{31D50B58-4D79-81D5-DBCE-43F1A676B959}"/>
              </a:ext>
            </a:extLst>
          </xdr:cNvPr>
          <xdr:cNvCxnSpPr/>
        </xdr:nvCxnSpPr>
        <xdr:spPr>
          <a:xfrm>
            <a:off x="2590798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9" name="Straight Arrow Connector 3028">
            <a:extLst>
              <a:ext uri="{FF2B5EF4-FFF2-40B4-BE49-F238E27FC236}">
                <a16:creationId xmlns:a16="http://schemas.microsoft.com/office/drawing/2014/main" id="{B4C810AF-3EEB-C2A3-DAD6-33AB00C29E25}"/>
              </a:ext>
            </a:extLst>
          </xdr:cNvPr>
          <xdr:cNvCxnSpPr/>
        </xdr:nvCxnSpPr>
        <xdr:spPr>
          <a:xfrm>
            <a:off x="2752723" y="359330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0" name="Straight Arrow Connector 3029">
            <a:extLst>
              <a:ext uri="{FF2B5EF4-FFF2-40B4-BE49-F238E27FC236}">
                <a16:creationId xmlns:a16="http://schemas.microsoft.com/office/drawing/2014/main" id="{41AE6688-0F4E-A61A-4E47-2CC88EF77332}"/>
              </a:ext>
            </a:extLst>
          </xdr:cNvPr>
          <xdr:cNvCxnSpPr/>
        </xdr:nvCxnSpPr>
        <xdr:spPr>
          <a:xfrm>
            <a:off x="2914648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1" name="Straight Arrow Connector 3030">
            <a:extLst>
              <a:ext uri="{FF2B5EF4-FFF2-40B4-BE49-F238E27FC236}">
                <a16:creationId xmlns:a16="http://schemas.microsoft.com/office/drawing/2014/main" id="{77376329-4F0E-67B3-4671-71B469EC5DE7}"/>
              </a:ext>
            </a:extLst>
          </xdr:cNvPr>
          <xdr:cNvCxnSpPr/>
        </xdr:nvCxnSpPr>
        <xdr:spPr>
          <a:xfrm>
            <a:off x="3076572" y="35933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2" name="Straight Arrow Connector 3031">
            <a:extLst>
              <a:ext uri="{FF2B5EF4-FFF2-40B4-BE49-F238E27FC236}">
                <a16:creationId xmlns:a16="http://schemas.microsoft.com/office/drawing/2014/main" id="{C00B09C9-C41E-CD99-C545-6944F5AB6621}"/>
              </a:ext>
            </a:extLst>
          </xdr:cNvPr>
          <xdr:cNvCxnSpPr/>
        </xdr:nvCxnSpPr>
        <xdr:spPr>
          <a:xfrm>
            <a:off x="3238497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3" name="Straight Arrow Connector 3032">
            <a:extLst>
              <a:ext uri="{FF2B5EF4-FFF2-40B4-BE49-F238E27FC236}">
                <a16:creationId xmlns:a16="http://schemas.microsoft.com/office/drawing/2014/main" id="{EF00BA81-B436-65EA-5BC5-E286B4846C87}"/>
              </a:ext>
            </a:extLst>
          </xdr:cNvPr>
          <xdr:cNvCxnSpPr/>
        </xdr:nvCxnSpPr>
        <xdr:spPr>
          <a:xfrm>
            <a:off x="3400424" y="359330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4" name="Straight Arrow Connector 3033">
            <a:extLst>
              <a:ext uri="{FF2B5EF4-FFF2-40B4-BE49-F238E27FC236}">
                <a16:creationId xmlns:a16="http://schemas.microsoft.com/office/drawing/2014/main" id="{3C6A1082-08C8-A8A9-F802-08962424CF55}"/>
              </a:ext>
            </a:extLst>
          </xdr:cNvPr>
          <xdr:cNvCxnSpPr/>
        </xdr:nvCxnSpPr>
        <xdr:spPr>
          <a:xfrm>
            <a:off x="3562349" y="359378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5" name="Straight Arrow Connector 3034">
            <a:extLst>
              <a:ext uri="{FF2B5EF4-FFF2-40B4-BE49-F238E27FC236}">
                <a16:creationId xmlns:a16="http://schemas.microsoft.com/office/drawing/2014/main" id="{98E9F6D6-B727-749F-2D45-6C07DA45B9F6}"/>
              </a:ext>
            </a:extLst>
          </xdr:cNvPr>
          <xdr:cNvCxnSpPr/>
        </xdr:nvCxnSpPr>
        <xdr:spPr>
          <a:xfrm>
            <a:off x="3724273" y="359330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6" name="Straight Arrow Connector 3035">
            <a:extLst>
              <a:ext uri="{FF2B5EF4-FFF2-40B4-BE49-F238E27FC236}">
                <a16:creationId xmlns:a16="http://schemas.microsoft.com/office/drawing/2014/main" id="{3E2D2BF7-79C1-9209-96D7-3B5C1C652157}"/>
              </a:ext>
            </a:extLst>
          </xdr:cNvPr>
          <xdr:cNvCxnSpPr/>
        </xdr:nvCxnSpPr>
        <xdr:spPr>
          <a:xfrm>
            <a:off x="3886198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7" name="Straight Arrow Connector 3036">
            <a:extLst>
              <a:ext uri="{FF2B5EF4-FFF2-40B4-BE49-F238E27FC236}">
                <a16:creationId xmlns:a16="http://schemas.microsoft.com/office/drawing/2014/main" id="{713A3D28-5247-E308-EF29-D75FB1F9F59F}"/>
              </a:ext>
            </a:extLst>
          </xdr:cNvPr>
          <xdr:cNvCxnSpPr/>
        </xdr:nvCxnSpPr>
        <xdr:spPr>
          <a:xfrm>
            <a:off x="4048123" y="359330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8" name="Straight Arrow Connector 3037">
            <a:extLst>
              <a:ext uri="{FF2B5EF4-FFF2-40B4-BE49-F238E27FC236}">
                <a16:creationId xmlns:a16="http://schemas.microsoft.com/office/drawing/2014/main" id="{56038F10-6FA7-12D2-0851-FE429107570A}"/>
              </a:ext>
            </a:extLst>
          </xdr:cNvPr>
          <xdr:cNvCxnSpPr/>
        </xdr:nvCxnSpPr>
        <xdr:spPr>
          <a:xfrm>
            <a:off x="4210048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9" name="Straight Arrow Connector 3038">
            <a:extLst>
              <a:ext uri="{FF2B5EF4-FFF2-40B4-BE49-F238E27FC236}">
                <a16:creationId xmlns:a16="http://schemas.microsoft.com/office/drawing/2014/main" id="{E0E298B7-E48A-88A2-46EC-88C03B6EC6E0}"/>
              </a:ext>
            </a:extLst>
          </xdr:cNvPr>
          <xdr:cNvCxnSpPr/>
        </xdr:nvCxnSpPr>
        <xdr:spPr>
          <a:xfrm>
            <a:off x="4371972" y="35933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0" name="Straight Arrow Connector 3039">
            <a:extLst>
              <a:ext uri="{FF2B5EF4-FFF2-40B4-BE49-F238E27FC236}">
                <a16:creationId xmlns:a16="http://schemas.microsoft.com/office/drawing/2014/main" id="{05E449FD-F1E3-77A1-38A0-70C3BBEA7304}"/>
              </a:ext>
            </a:extLst>
          </xdr:cNvPr>
          <xdr:cNvCxnSpPr/>
        </xdr:nvCxnSpPr>
        <xdr:spPr>
          <a:xfrm>
            <a:off x="4533897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1" name="Straight Arrow Connector 3040">
            <a:extLst>
              <a:ext uri="{FF2B5EF4-FFF2-40B4-BE49-F238E27FC236}">
                <a16:creationId xmlns:a16="http://schemas.microsoft.com/office/drawing/2014/main" id="{19FACA5A-861C-CA4E-37DF-B2F01EACD1F8}"/>
              </a:ext>
            </a:extLst>
          </xdr:cNvPr>
          <xdr:cNvCxnSpPr/>
        </xdr:nvCxnSpPr>
        <xdr:spPr>
          <a:xfrm>
            <a:off x="4695823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2" name="Straight Arrow Connector 3041">
            <a:extLst>
              <a:ext uri="{FF2B5EF4-FFF2-40B4-BE49-F238E27FC236}">
                <a16:creationId xmlns:a16="http://schemas.microsoft.com/office/drawing/2014/main" id="{8F9369C6-19D2-4B1B-5A83-CFD2EE3F4832}"/>
              </a:ext>
            </a:extLst>
          </xdr:cNvPr>
          <xdr:cNvCxnSpPr/>
        </xdr:nvCxnSpPr>
        <xdr:spPr>
          <a:xfrm>
            <a:off x="4857748" y="359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3" name="Straight Arrow Connector 3042">
            <a:extLst>
              <a:ext uri="{FF2B5EF4-FFF2-40B4-BE49-F238E27FC236}">
                <a16:creationId xmlns:a16="http://schemas.microsoft.com/office/drawing/2014/main" id="{1EAB4DA5-08BC-563D-2D3F-B28424A14328}"/>
              </a:ext>
            </a:extLst>
          </xdr:cNvPr>
          <xdr:cNvCxnSpPr/>
        </xdr:nvCxnSpPr>
        <xdr:spPr>
          <a:xfrm>
            <a:off x="5019672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4" name="Straight Arrow Connector 3043">
            <a:extLst>
              <a:ext uri="{FF2B5EF4-FFF2-40B4-BE49-F238E27FC236}">
                <a16:creationId xmlns:a16="http://schemas.microsoft.com/office/drawing/2014/main" id="{DA1789B3-EB0A-FEF0-382B-3D171CD429E2}"/>
              </a:ext>
            </a:extLst>
          </xdr:cNvPr>
          <xdr:cNvCxnSpPr/>
        </xdr:nvCxnSpPr>
        <xdr:spPr>
          <a:xfrm>
            <a:off x="5181597" y="359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5" name="Straight Arrow Connector 3044">
            <a:extLst>
              <a:ext uri="{FF2B5EF4-FFF2-40B4-BE49-F238E27FC236}">
                <a16:creationId xmlns:a16="http://schemas.microsoft.com/office/drawing/2014/main" id="{90EC427D-24DD-98EB-185A-7C9079249174}"/>
              </a:ext>
            </a:extLst>
          </xdr:cNvPr>
          <xdr:cNvCxnSpPr/>
        </xdr:nvCxnSpPr>
        <xdr:spPr>
          <a:xfrm>
            <a:off x="5343522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6" name="Straight Arrow Connector 3045">
            <a:extLst>
              <a:ext uri="{FF2B5EF4-FFF2-40B4-BE49-F238E27FC236}">
                <a16:creationId xmlns:a16="http://schemas.microsoft.com/office/drawing/2014/main" id="{6CB61491-6BFF-7164-E8C7-15E98ED8E97B}"/>
              </a:ext>
            </a:extLst>
          </xdr:cNvPr>
          <xdr:cNvCxnSpPr/>
        </xdr:nvCxnSpPr>
        <xdr:spPr>
          <a:xfrm>
            <a:off x="5505447" y="359425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7" name="Straight Arrow Connector 3046">
            <a:extLst>
              <a:ext uri="{FF2B5EF4-FFF2-40B4-BE49-F238E27FC236}">
                <a16:creationId xmlns:a16="http://schemas.microsoft.com/office/drawing/2014/main" id="{FE8C0A91-884D-CD37-50F8-C48222DE822C}"/>
              </a:ext>
            </a:extLst>
          </xdr:cNvPr>
          <xdr:cNvCxnSpPr/>
        </xdr:nvCxnSpPr>
        <xdr:spPr>
          <a:xfrm>
            <a:off x="5667371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8" name="Straight Arrow Connector 3047">
            <a:extLst>
              <a:ext uri="{FF2B5EF4-FFF2-40B4-BE49-F238E27FC236}">
                <a16:creationId xmlns:a16="http://schemas.microsoft.com/office/drawing/2014/main" id="{4B29F405-B49B-ECC6-4C3E-A1D5D7F0FB69}"/>
              </a:ext>
            </a:extLst>
          </xdr:cNvPr>
          <xdr:cNvCxnSpPr/>
        </xdr:nvCxnSpPr>
        <xdr:spPr>
          <a:xfrm>
            <a:off x="5829296" y="359425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9" name="Straight Arrow Connector 3048">
            <a:extLst>
              <a:ext uri="{FF2B5EF4-FFF2-40B4-BE49-F238E27FC236}">
                <a16:creationId xmlns:a16="http://schemas.microsoft.com/office/drawing/2014/main" id="{5CBE8AB1-102B-5929-449E-59DADA41C59A}"/>
              </a:ext>
            </a:extLst>
          </xdr:cNvPr>
          <xdr:cNvCxnSpPr/>
        </xdr:nvCxnSpPr>
        <xdr:spPr>
          <a:xfrm>
            <a:off x="5991223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0" name="Straight Arrow Connector 3049">
            <a:extLst>
              <a:ext uri="{FF2B5EF4-FFF2-40B4-BE49-F238E27FC236}">
                <a16:creationId xmlns:a16="http://schemas.microsoft.com/office/drawing/2014/main" id="{DDB23060-1A1F-775A-1616-3BE283D3C98E}"/>
              </a:ext>
            </a:extLst>
          </xdr:cNvPr>
          <xdr:cNvCxnSpPr/>
        </xdr:nvCxnSpPr>
        <xdr:spPr>
          <a:xfrm>
            <a:off x="6153148" y="359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1" name="Straight Arrow Connector 3050">
            <a:extLst>
              <a:ext uri="{FF2B5EF4-FFF2-40B4-BE49-F238E27FC236}">
                <a16:creationId xmlns:a16="http://schemas.microsoft.com/office/drawing/2014/main" id="{4FD6E93D-02B0-0657-E9D9-44FBA5F3B7D5}"/>
              </a:ext>
            </a:extLst>
          </xdr:cNvPr>
          <xdr:cNvCxnSpPr/>
        </xdr:nvCxnSpPr>
        <xdr:spPr>
          <a:xfrm>
            <a:off x="6315072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2" name="Straight Arrow Connector 3051">
            <a:extLst>
              <a:ext uri="{FF2B5EF4-FFF2-40B4-BE49-F238E27FC236}">
                <a16:creationId xmlns:a16="http://schemas.microsoft.com/office/drawing/2014/main" id="{FED1BD1A-4964-DE82-B980-97E9CBCF14C6}"/>
              </a:ext>
            </a:extLst>
          </xdr:cNvPr>
          <xdr:cNvCxnSpPr/>
        </xdr:nvCxnSpPr>
        <xdr:spPr>
          <a:xfrm>
            <a:off x="6476997" y="359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3" name="Straight Arrow Connector 3052">
            <a:extLst>
              <a:ext uri="{FF2B5EF4-FFF2-40B4-BE49-F238E27FC236}">
                <a16:creationId xmlns:a16="http://schemas.microsoft.com/office/drawing/2014/main" id="{F8F091AA-5CE4-16E8-54E1-5952BADAC403}"/>
              </a:ext>
            </a:extLst>
          </xdr:cNvPr>
          <xdr:cNvCxnSpPr/>
        </xdr:nvCxnSpPr>
        <xdr:spPr>
          <a:xfrm>
            <a:off x="6638922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4" name="Straight Arrow Connector 3053">
            <a:extLst>
              <a:ext uri="{FF2B5EF4-FFF2-40B4-BE49-F238E27FC236}">
                <a16:creationId xmlns:a16="http://schemas.microsoft.com/office/drawing/2014/main" id="{0C9A109B-0AF2-EE24-A211-F8092CE7FE0F}"/>
              </a:ext>
            </a:extLst>
          </xdr:cNvPr>
          <xdr:cNvCxnSpPr/>
        </xdr:nvCxnSpPr>
        <xdr:spPr>
          <a:xfrm>
            <a:off x="6800847" y="359425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5" name="Straight Arrow Connector 3054">
            <a:extLst>
              <a:ext uri="{FF2B5EF4-FFF2-40B4-BE49-F238E27FC236}">
                <a16:creationId xmlns:a16="http://schemas.microsoft.com/office/drawing/2014/main" id="{EB68F5D1-9D0A-A5CD-3B8D-767D59D5C454}"/>
              </a:ext>
            </a:extLst>
          </xdr:cNvPr>
          <xdr:cNvCxnSpPr/>
        </xdr:nvCxnSpPr>
        <xdr:spPr>
          <a:xfrm>
            <a:off x="6962771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6" name="Straight Arrow Connector 3055">
            <a:extLst>
              <a:ext uri="{FF2B5EF4-FFF2-40B4-BE49-F238E27FC236}">
                <a16:creationId xmlns:a16="http://schemas.microsoft.com/office/drawing/2014/main" id="{D09D6850-E3E0-7B18-2AB1-DEF4CE569C01}"/>
              </a:ext>
            </a:extLst>
          </xdr:cNvPr>
          <xdr:cNvCxnSpPr/>
        </xdr:nvCxnSpPr>
        <xdr:spPr>
          <a:xfrm>
            <a:off x="7124696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7" name="Straight Arrow Connector 3056">
            <a:extLst>
              <a:ext uri="{FF2B5EF4-FFF2-40B4-BE49-F238E27FC236}">
                <a16:creationId xmlns:a16="http://schemas.microsoft.com/office/drawing/2014/main" id="{FEB2AE8B-CDF9-D0F4-E580-428D7E943F94}"/>
              </a:ext>
            </a:extLst>
          </xdr:cNvPr>
          <xdr:cNvCxnSpPr/>
        </xdr:nvCxnSpPr>
        <xdr:spPr>
          <a:xfrm>
            <a:off x="7286623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8" name="Straight Arrow Connector 3057">
            <a:extLst>
              <a:ext uri="{FF2B5EF4-FFF2-40B4-BE49-F238E27FC236}">
                <a16:creationId xmlns:a16="http://schemas.microsoft.com/office/drawing/2014/main" id="{EECE197B-C10B-0205-C6B5-E6397036427C}"/>
              </a:ext>
            </a:extLst>
          </xdr:cNvPr>
          <xdr:cNvCxnSpPr/>
        </xdr:nvCxnSpPr>
        <xdr:spPr>
          <a:xfrm>
            <a:off x="7448548" y="359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9" name="Straight Arrow Connector 3058">
            <a:extLst>
              <a:ext uri="{FF2B5EF4-FFF2-40B4-BE49-F238E27FC236}">
                <a16:creationId xmlns:a16="http://schemas.microsoft.com/office/drawing/2014/main" id="{3CCF32DC-4BBE-17A2-04DE-421C888F0465}"/>
              </a:ext>
            </a:extLst>
          </xdr:cNvPr>
          <xdr:cNvCxnSpPr/>
        </xdr:nvCxnSpPr>
        <xdr:spPr>
          <a:xfrm>
            <a:off x="7610472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0" name="Straight Arrow Connector 3059">
            <a:extLst>
              <a:ext uri="{FF2B5EF4-FFF2-40B4-BE49-F238E27FC236}">
                <a16:creationId xmlns:a16="http://schemas.microsoft.com/office/drawing/2014/main" id="{217D69DC-B596-4563-4C19-C7DB2E97EA90}"/>
              </a:ext>
            </a:extLst>
          </xdr:cNvPr>
          <xdr:cNvCxnSpPr/>
        </xdr:nvCxnSpPr>
        <xdr:spPr>
          <a:xfrm>
            <a:off x="7772397" y="359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1" name="Straight Arrow Connector 3060">
            <a:extLst>
              <a:ext uri="{FF2B5EF4-FFF2-40B4-BE49-F238E27FC236}">
                <a16:creationId xmlns:a16="http://schemas.microsoft.com/office/drawing/2014/main" id="{8E88A38B-7E2F-A987-2A7B-AE51A901E200}"/>
              </a:ext>
            </a:extLst>
          </xdr:cNvPr>
          <xdr:cNvCxnSpPr/>
        </xdr:nvCxnSpPr>
        <xdr:spPr>
          <a:xfrm>
            <a:off x="7934322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2" name="Straight Arrow Connector 3061">
            <a:extLst>
              <a:ext uri="{FF2B5EF4-FFF2-40B4-BE49-F238E27FC236}">
                <a16:creationId xmlns:a16="http://schemas.microsoft.com/office/drawing/2014/main" id="{C594A98E-44EC-B36F-B1CB-6C3061264DC8}"/>
              </a:ext>
            </a:extLst>
          </xdr:cNvPr>
          <xdr:cNvCxnSpPr/>
        </xdr:nvCxnSpPr>
        <xdr:spPr>
          <a:xfrm>
            <a:off x="8096247" y="359425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3" name="Straight Arrow Connector 3062">
            <a:extLst>
              <a:ext uri="{FF2B5EF4-FFF2-40B4-BE49-F238E27FC236}">
                <a16:creationId xmlns:a16="http://schemas.microsoft.com/office/drawing/2014/main" id="{6A69B6A2-C4C7-6512-EE02-DE926ECE198A}"/>
              </a:ext>
            </a:extLst>
          </xdr:cNvPr>
          <xdr:cNvCxnSpPr/>
        </xdr:nvCxnSpPr>
        <xdr:spPr>
          <a:xfrm>
            <a:off x="8258171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4" name="Straight Arrow Connector 3063">
            <a:extLst>
              <a:ext uri="{FF2B5EF4-FFF2-40B4-BE49-F238E27FC236}">
                <a16:creationId xmlns:a16="http://schemas.microsoft.com/office/drawing/2014/main" id="{3276FA2C-C079-9DBD-E1EE-833C404E8F3C}"/>
              </a:ext>
            </a:extLst>
          </xdr:cNvPr>
          <xdr:cNvCxnSpPr/>
        </xdr:nvCxnSpPr>
        <xdr:spPr>
          <a:xfrm>
            <a:off x="8420096" y="359425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5" name="Straight Arrow Connector 3064">
            <a:extLst>
              <a:ext uri="{FF2B5EF4-FFF2-40B4-BE49-F238E27FC236}">
                <a16:creationId xmlns:a16="http://schemas.microsoft.com/office/drawing/2014/main" id="{6FF06A9D-51A1-973C-64B1-36D767AB83F8}"/>
              </a:ext>
            </a:extLst>
          </xdr:cNvPr>
          <xdr:cNvCxnSpPr/>
        </xdr:nvCxnSpPr>
        <xdr:spPr>
          <a:xfrm>
            <a:off x="8582023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6" name="Straight Arrow Connector 3065">
            <a:extLst>
              <a:ext uri="{FF2B5EF4-FFF2-40B4-BE49-F238E27FC236}">
                <a16:creationId xmlns:a16="http://schemas.microsoft.com/office/drawing/2014/main" id="{891F8B7F-70C6-0583-373B-3CAC4CF18D52}"/>
              </a:ext>
            </a:extLst>
          </xdr:cNvPr>
          <xdr:cNvCxnSpPr/>
        </xdr:nvCxnSpPr>
        <xdr:spPr>
          <a:xfrm>
            <a:off x="8743948" y="359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7" name="Straight Arrow Connector 3066">
            <a:extLst>
              <a:ext uri="{FF2B5EF4-FFF2-40B4-BE49-F238E27FC236}">
                <a16:creationId xmlns:a16="http://schemas.microsoft.com/office/drawing/2014/main" id="{5858F21E-0F2E-19FA-98EB-5E67E87B404C}"/>
              </a:ext>
            </a:extLst>
          </xdr:cNvPr>
          <xdr:cNvCxnSpPr/>
        </xdr:nvCxnSpPr>
        <xdr:spPr>
          <a:xfrm>
            <a:off x="8905872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8" name="Straight Arrow Connector 3067">
            <a:extLst>
              <a:ext uri="{FF2B5EF4-FFF2-40B4-BE49-F238E27FC236}">
                <a16:creationId xmlns:a16="http://schemas.microsoft.com/office/drawing/2014/main" id="{98A05B62-5825-78A4-1283-9C3B514B9979}"/>
              </a:ext>
            </a:extLst>
          </xdr:cNvPr>
          <xdr:cNvCxnSpPr/>
        </xdr:nvCxnSpPr>
        <xdr:spPr>
          <a:xfrm>
            <a:off x="9067797" y="359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9" name="Straight Arrow Connector 3068">
            <a:extLst>
              <a:ext uri="{FF2B5EF4-FFF2-40B4-BE49-F238E27FC236}">
                <a16:creationId xmlns:a16="http://schemas.microsoft.com/office/drawing/2014/main" id="{CA78080F-655B-4847-FD70-7C1E81B6E9BC}"/>
              </a:ext>
            </a:extLst>
          </xdr:cNvPr>
          <xdr:cNvCxnSpPr/>
        </xdr:nvCxnSpPr>
        <xdr:spPr>
          <a:xfrm>
            <a:off x="9229722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0" name="Straight Arrow Connector 3069">
            <a:extLst>
              <a:ext uri="{FF2B5EF4-FFF2-40B4-BE49-F238E27FC236}">
                <a16:creationId xmlns:a16="http://schemas.microsoft.com/office/drawing/2014/main" id="{C3B8E759-0B87-DB55-CA8D-989476E0D508}"/>
              </a:ext>
            </a:extLst>
          </xdr:cNvPr>
          <xdr:cNvCxnSpPr/>
        </xdr:nvCxnSpPr>
        <xdr:spPr>
          <a:xfrm>
            <a:off x="9391647" y="359425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1" name="Straight Arrow Connector 3070">
            <a:extLst>
              <a:ext uri="{FF2B5EF4-FFF2-40B4-BE49-F238E27FC236}">
                <a16:creationId xmlns:a16="http://schemas.microsoft.com/office/drawing/2014/main" id="{4676C254-8E65-985E-989D-C8E4A4046E1D}"/>
              </a:ext>
            </a:extLst>
          </xdr:cNvPr>
          <xdr:cNvCxnSpPr/>
        </xdr:nvCxnSpPr>
        <xdr:spPr>
          <a:xfrm>
            <a:off x="9553571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2" name="Straight Arrow Connector 3071">
            <a:extLst>
              <a:ext uri="{FF2B5EF4-FFF2-40B4-BE49-F238E27FC236}">
                <a16:creationId xmlns:a16="http://schemas.microsoft.com/office/drawing/2014/main" id="{5E60B817-8E48-18D7-073A-A1EC6364FDEA}"/>
              </a:ext>
            </a:extLst>
          </xdr:cNvPr>
          <xdr:cNvCxnSpPr/>
        </xdr:nvCxnSpPr>
        <xdr:spPr>
          <a:xfrm>
            <a:off x="9715496" y="359425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3" name="Straight Arrow Connector 3072">
            <a:extLst>
              <a:ext uri="{FF2B5EF4-FFF2-40B4-BE49-F238E27FC236}">
                <a16:creationId xmlns:a16="http://schemas.microsoft.com/office/drawing/2014/main" id="{EDB067A0-511A-F550-867D-8EE3BD0C41F3}"/>
              </a:ext>
            </a:extLst>
          </xdr:cNvPr>
          <xdr:cNvCxnSpPr/>
        </xdr:nvCxnSpPr>
        <xdr:spPr>
          <a:xfrm>
            <a:off x="9877423" y="359330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4" name="Straight Arrow Connector 3073">
            <a:extLst>
              <a:ext uri="{FF2B5EF4-FFF2-40B4-BE49-F238E27FC236}">
                <a16:creationId xmlns:a16="http://schemas.microsoft.com/office/drawing/2014/main" id="{80465983-F8D2-FD35-91D2-3D3C2DF50E7C}"/>
              </a:ext>
            </a:extLst>
          </xdr:cNvPr>
          <xdr:cNvCxnSpPr/>
        </xdr:nvCxnSpPr>
        <xdr:spPr>
          <a:xfrm>
            <a:off x="10039348" y="359378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5" name="Straight Arrow Connector 3074">
            <a:extLst>
              <a:ext uri="{FF2B5EF4-FFF2-40B4-BE49-F238E27FC236}">
                <a16:creationId xmlns:a16="http://schemas.microsoft.com/office/drawing/2014/main" id="{ED65F3E9-8F99-E68B-0554-02E03D82EED7}"/>
              </a:ext>
            </a:extLst>
          </xdr:cNvPr>
          <xdr:cNvCxnSpPr/>
        </xdr:nvCxnSpPr>
        <xdr:spPr>
          <a:xfrm>
            <a:off x="10201272" y="359330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6" name="Straight Arrow Connector 3075">
            <a:extLst>
              <a:ext uri="{FF2B5EF4-FFF2-40B4-BE49-F238E27FC236}">
                <a16:creationId xmlns:a16="http://schemas.microsoft.com/office/drawing/2014/main" id="{07B7CA62-8A5F-E9F7-ACF5-1FE3CA6F0FBA}"/>
              </a:ext>
            </a:extLst>
          </xdr:cNvPr>
          <xdr:cNvCxnSpPr/>
        </xdr:nvCxnSpPr>
        <xdr:spPr>
          <a:xfrm>
            <a:off x="10363197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7" name="Straight Arrow Connector 3076">
            <a:extLst>
              <a:ext uri="{FF2B5EF4-FFF2-40B4-BE49-F238E27FC236}">
                <a16:creationId xmlns:a16="http://schemas.microsoft.com/office/drawing/2014/main" id="{2F20D0D4-D658-AC66-268A-FCCECAD716F4}"/>
              </a:ext>
            </a:extLst>
          </xdr:cNvPr>
          <xdr:cNvCxnSpPr/>
        </xdr:nvCxnSpPr>
        <xdr:spPr>
          <a:xfrm>
            <a:off x="10525122" y="359330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8" name="Straight Arrow Connector 3077">
            <a:extLst>
              <a:ext uri="{FF2B5EF4-FFF2-40B4-BE49-F238E27FC236}">
                <a16:creationId xmlns:a16="http://schemas.microsoft.com/office/drawing/2014/main" id="{11A0F96B-EB5C-DF14-3AE2-E282A3C7876B}"/>
              </a:ext>
            </a:extLst>
          </xdr:cNvPr>
          <xdr:cNvCxnSpPr/>
        </xdr:nvCxnSpPr>
        <xdr:spPr>
          <a:xfrm>
            <a:off x="10687047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9" name="Straight Arrow Connector 3078">
            <a:extLst>
              <a:ext uri="{FF2B5EF4-FFF2-40B4-BE49-F238E27FC236}">
                <a16:creationId xmlns:a16="http://schemas.microsoft.com/office/drawing/2014/main" id="{1871FEE9-688B-F067-75B8-0D500EBD9AE6}"/>
              </a:ext>
            </a:extLst>
          </xdr:cNvPr>
          <xdr:cNvCxnSpPr/>
        </xdr:nvCxnSpPr>
        <xdr:spPr>
          <a:xfrm>
            <a:off x="10848971" y="35933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0" name="Straight Arrow Connector 3079">
            <a:extLst>
              <a:ext uri="{FF2B5EF4-FFF2-40B4-BE49-F238E27FC236}">
                <a16:creationId xmlns:a16="http://schemas.microsoft.com/office/drawing/2014/main" id="{E8D2D82D-FDD9-C3B1-89E3-7DF0950B2B5E}"/>
              </a:ext>
            </a:extLst>
          </xdr:cNvPr>
          <xdr:cNvCxnSpPr/>
        </xdr:nvCxnSpPr>
        <xdr:spPr>
          <a:xfrm>
            <a:off x="11010896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1" name="Straight Arrow Connector 3080">
            <a:extLst>
              <a:ext uri="{FF2B5EF4-FFF2-40B4-BE49-F238E27FC236}">
                <a16:creationId xmlns:a16="http://schemas.microsoft.com/office/drawing/2014/main" id="{90CD59F9-BAEC-69ED-C2F4-E8440E1D6756}"/>
              </a:ext>
            </a:extLst>
          </xdr:cNvPr>
          <xdr:cNvCxnSpPr/>
        </xdr:nvCxnSpPr>
        <xdr:spPr>
          <a:xfrm>
            <a:off x="11172823" y="359330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2" name="Straight Arrow Connector 3081">
            <a:extLst>
              <a:ext uri="{FF2B5EF4-FFF2-40B4-BE49-F238E27FC236}">
                <a16:creationId xmlns:a16="http://schemas.microsoft.com/office/drawing/2014/main" id="{045460CF-43B9-DDA0-3321-05686DF0F164}"/>
              </a:ext>
            </a:extLst>
          </xdr:cNvPr>
          <xdr:cNvCxnSpPr/>
        </xdr:nvCxnSpPr>
        <xdr:spPr>
          <a:xfrm>
            <a:off x="11334748" y="359378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3" name="Straight Connector 3082">
            <a:extLst>
              <a:ext uri="{FF2B5EF4-FFF2-40B4-BE49-F238E27FC236}">
                <a16:creationId xmlns:a16="http://schemas.microsoft.com/office/drawing/2014/main" id="{EFEF5B95-3C21-8D0E-2D9D-DDB9B3AD0412}"/>
              </a:ext>
            </a:extLst>
          </xdr:cNvPr>
          <xdr:cNvCxnSpPr/>
        </xdr:nvCxnSpPr>
        <xdr:spPr>
          <a:xfrm>
            <a:off x="2109788" y="35933062"/>
            <a:ext cx="92249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4" name="Straight Connector 3083">
            <a:extLst>
              <a:ext uri="{FF2B5EF4-FFF2-40B4-BE49-F238E27FC236}">
                <a16:creationId xmlns:a16="http://schemas.microsoft.com/office/drawing/2014/main" id="{445665EC-DAD1-4DC7-0DF5-D343FD947F24}"/>
              </a:ext>
            </a:extLst>
          </xdr:cNvPr>
          <xdr:cNvCxnSpPr/>
        </xdr:nvCxnSpPr>
        <xdr:spPr>
          <a:xfrm>
            <a:off x="2105025" y="36442650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5" name="Straight Connector 3084">
            <a:extLst>
              <a:ext uri="{FF2B5EF4-FFF2-40B4-BE49-F238E27FC236}">
                <a16:creationId xmlns:a16="http://schemas.microsoft.com/office/drawing/2014/main" id="{AC164901-7305-2069-7D9B-4101F7D5E6DE}"/>
              </a:ext>
            </a:extLst>
          </xdr:cNvPr>
          <xdr:cNvCxnSpPr/>
        </xdr:nvCxnSpPr>
        <xdr:spPr>
          <a:xfrm>
            <a:off x="2019300" y="3659505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6" name="Straight Connector 3085">
            <a:extLst>
              <a:ext uri="{FF2B5EF4-FFF2-40B4-BE49-F238E27FC236}">
                <a16:creationId xmlns:a16="http://schemas.microsoft.com/office/drawing/2014/main" id="{B71B4EEF-668C-4559-4E88-FD6D5590AC3B}"/>
              </a:ext>
            </a:extLst>
          </xdr:cNvPr>
          <xdr:cNvCxnSpPr/>
        </xdr:nvCxnSpPr>
        <xdr:spPr>
          <a:xfrm flipH="1">
            <a:off x="2062162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7" name="Straight Connector 3086">
            <a:extLst>
              <a:ext uri="{FF2B5EF4-FFF2-40B4-BE49-F238E27FC236}">
                <a16:creationId xmlns:a16="http://schemas.microsoft.com/office/drawing/2014/main" id="{A627446B-09C8-5E9E-FB99-F9E67A9A0B25}"/>
              </a:ext>
            </a:extLst>
          </xdr:cNvPr>
          <xdr:cNvCxnSpPr/>
        </xdr:nvCxnSpPr>
        <xdr:spPr>
          <a:xfrm>
            <a:off x="3971921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8" name="Straight Connector 3087">
            <a:extLst>
              <a:ext uri="{FF2B5EF4-FFF2-40B4-BE49-F238E27FC236}">
                <a16:creationId xmlns:a16="http://schemas.microsoft.com/office/drawing/2014/main" id="{7BD4131B-E29B-8225-67E8-0DC0F4311AF0}"/>
              </a:ext>
            </a:extLst>
          </xdr:cNvPr>
          <xdr:cNvCxnSpPr/>
        </xdr:nvCxnSpPr>
        <xdr:spPr>
          <a:xfrm flipH="1">
            <a:off x="3929058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9" name="Straight Connector 3088">
            <a:extLst>
              <a:ext uri="{FF2B5EF4-FFF2-40B4-BE49-F238E27FC236}">
                <a16:creationId xmlns:a16="http://schemas.microsoft.com/office/drawing/2014/main" id="{EC3628D1-13AB-F12B-46D2-7030168F486C}"/>
              </a:ext>
            </a:extLst>
          </xdr:cNvPr>
          <xdr:cNvCxnSpPr/>
        </xdr:nvCxnSpPr>
        <xdr:spPr>
          <a:xfrm>
            <a:off x="3724272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0" name="Straight Connector 3089">
            <a:extLst>
              <a:ext uri="{FF2B5EF4-FFF2-40B4-BE49-F238E27FC236}">
                <a16:creationId xmlns:a16="http://schemas.microsoft.com/office/drawing/2014/main" id="{1A920B64-739D-5531-B4B4-C3A89E5D7CE9}"/>
              </a:ext>
            </a:extLst>
          </xdr:cNvPr>
          <xdr:cNvCxnSpPr/>
        </xdr:nvCxnSpPr>
        <xdr:spPr>
          <a:xfrm flipH="1">
            <a:off x="3681409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1" name="Straight Connector 3090">
            <a:extLst>
              <a:ext uri="{FF2B5EF4-FFF2-40B4-BE49-F238E27FC236}">
                <a16:creationId xmlns:a16="http://schemas.microsoft.com/office/drawing/2014/main" id="{2EBA4C11-BBEA-B21C-1CED-491CC62BC478}"/>
              </a:ext>
            </a:extLst>
          </xdr:cNvPr>
          <xdr:cNvCxnSpPr/>
        </xdr:nvCxnSpPr>
        <xdr:spPr>
          <a:xfrm>
            <a:off x="5181598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2" name="Straight Connector 3091">
            <a:extLst>
              <a:ext uri="{FF2B5EF4-FFF2-40B4-BE49-F238E27FC236}">
                <a16:creationId xmlns:a16="http://schemas.microsoft.com/office/drawing/2014/main" id="{6181CC67-6A8A-FB85-DF94-FA7D8B7B0554}"/>
              </a:ext>
            </a:extLst>
          </xdr:cNvPr>
          <xdr:cNvCxnSpPr/>
        </xdr:nvCxnSpPr>
        <xdr:spPr>
          <a:xfrm flipH="1">
            <a:off x="5138735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3" name="Straight Connector 3092">
            <a:extLst>
              <a:ext uri="{FF2B5EF4-FFF2-40B4-BE49-F238E27FC236}">
                <a16:creationId xmlns:a16="http://schemas.microsoft.com/office/drawing/2014/main" id="{724ED9F9-7F68-4A71-54EA-5789D52D36E4}"/>
              </a:ext>
            </a:extLst>
          </xdr:cNvPr>
          <xdr:cNvCxnSpPr/>
        </xdr:nvCxnSpPr>
        <xdr:spPr>
          <a:xfrm>
            <a:off x="5429248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4" name="Straight Connector 3093">
            <a:extLst>
              <a:ext uri="{FF2B5EF4-FFF2-40B4-BE49-F238E27FC236}">
                <a16:creationId xmlns:a16="http://schemas.microsoft.com/office/drawing/2014/main" id="{C9AB1C39-39EC-9A86-8483-D0A9F512B273}"/>
              </a:ext>
            </a:extLst>
          </xdr:cNvPr>
          <xdr:cNvCxnSpPr/>
        </xdr:nvCxnSpPr>
        <xdr:spPr>
          <a:xfrm flipH="1">
            <a:off x="5386385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5" name="Straight Connector 3094">
            <a:extLst>
              <a:ext uri="{FF2B5EF4-FFF2-40B4-BE49-F238E27FC236}">
                <a16:creationId xmlns:a16="http://schemas.microsoft.com/office/drawing/2014/main" id="{66F43774-BF5E-87FB-C1F4-C82B8E559F8F}"/>
              </a:ext>
            </a:extLst>
          </xdr:cNvPr>
          <xdr:cNvCxnSpPr/>
        </xdr:nvCxnSpPr>
        <xdr:spPr>
          <a:xfrm>
            <a:off x="6638922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6" name="Straight Connector 3095">
            <a:extLst>
              <a:ext uri="{FF2B5EF4-FFF2-40B4-BE49-F238E27FC236}">
                <a16:creationId xmlns:a16="http://schemas.microsoft.com/office/drawing/2014/main" id="{E00B3719-F65C-85E5-5475-FF66929E85F8}"/>
              </a:ext>
            </a:extLst>
          </xdr:cNvPr>
          <xdr:cNvCxnSpPr/>
        </xdr:nvCxnSpPr>
        <xdr:spPr>
          <a:xfrm flipH="1">
            <a:off x="6596059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7" name="Straight Connector 3096">
            <a:extLst>
              <a:ext uri="{FF2B5EF4-FFF2-40B4-BE49-F238E27FC236}">
                <a16:creationId xmlns:a16="http://schemas.microsoft.com/office/drawing/2014/main" id="{162AD678-DCD6-D0B5-7548-F7027E106590}"/>
              </a:ext>
            </a:extLst>
          </xdr:cNvPr>
          <xdr:cNvCxnSpPr/>
        </xdr:nvCxnSpPr>
        <xdr:spPr>
          <a:xfrm>
            <a:off x="6877043" y="36442649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8" name="Straight Connector 3097">
            <a:extLst>
              <a:ext uri="{FF2B5EF4-FFF2-40B4-BE49-F238E27FC236}">
                <a16:creationId xmlns:a16="http://schemas.microsoft.com/office/drawing/2014/main" id="{7F61E7FB-B961-B783-0B6C-715B2991D34F}"/>
              </a:ext>
            </a:extLst>
          </xdr:cNvPr>
          <xdr:cNvCxnSpPr/>
        </xdr:nvCxnSpPr>
        <xdr:spPr>
          <a:xfrm flipH="1">
            <a:off x="6834180" y="365474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9" name="Straight Connector 3098">
            <a:extLst>
              <a:ext uri="{FF2B5EF4-FFF2-40B4-BE49-F238E27FC236}">
                <a16:creationId xmlns:a16="http://schemas.microsoft.com/office/drawing/2014/main" id="{F363800F-F217-A789-D0F4-1493E8E34E69}"/>
              </a:ext>
            </a:extLst>
          </xdr:cNvPr>
          <xdr:cNvCxnSpPr/>
        </xdr:nvCxnSpPr>
        <xdr:spPr>
          <a:xfrm>
            <a:off x="9553567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0" name="Straight Connector 3099">
            <a:extLst>
              <a:ext uri="{FF2B5EF4-FFF2-40B4-BE49-F238E27FC236}">
                <a16:creationId xmlns:a16="http://schemas.microsoft.com/office/drawing/2014/main" id="{1E3F96DA-528D-075C-3781-8D7B2B7F2570}"/>
              </a:ext>
            </a:extLst>
          </xdr:cNvPr>
          <xdr:cNvCxnSpPr/>
        </xdr:nvCxnSpPr>
        <xdr:spPr>
          <a:xfrm flipH="1">
            <a:off x="9510708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1" name="Straight Connector 3100">
            <a:extLst>
              <a:ext uri="{FF2B5EF4-FFF2-40B4-BE49-F238E27FC236}">
                <a16:creationId xmlns:a16="http://schemas.microsoft.com/office/drawing/2014/main" id="{311B7F36-8786-C40A-A025-5CFE7D4FEC7D}"/>
              </a:ext>
            </a:extLst>
          </xdr:cNvPr>
          <xdr:cNvCxnSpPr/>
        </xdr:nvCxnSpPr>
        <xdr:spPr>
          <a:xfrm>
            <a:off x="9786934" y="36442648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2" name="Straight Connector 3101">
            <a:extLst>
              <a:ext uri="{FF2B5EF4-FFF2-40B4-BE49-F238E27FC236}">
                <a16:creationId xmlns:a16="http://schemas.microsoft.com/office/drawing/2014/main" id="{D243B503-8E82-1094-4D83-D86B8ED93E83}"/>
              </a:ext>
            </a:extLst>
          </xdr:cNvPr>
          <xdr:cNvCxnSpPr/>
        </xdr:nvCxnSpPr>
        <xdr:spPr>
          <a:xfrm flipH="1">
            <a:off x="9744071" y="3654742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3" name="Straight Connector 3102">
            <a:extLst>
              <a:ext uri="{FF2B5EF4-FFF2-40B4-BE49-F238E27FC236}">
                <a16:creationId xmlns:a16="http://schemas.microsoft.com/office/drawing/2014/main" id="{415BD867-F9FD-56D9-4C24-936199D2A3FE}"/>
              </a:ext>
            </a:extLst>
          </xdr:cNvPr>
          <xdr:cNvCxnSpPr/>
        </xdr:nvCxnSpPr>
        <xdr:spPr>
          <a:xfrm>
            <a:off x="11334746" y="36447411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4" name="Straight Connector 3103">
            <a:extLst>
              <a:ext uri="{FF2B5EF4-FFF2-40B4-BE49-F238E27FC236}">
                <a16:creationId xmlns:a16="http://schemas.microsoft.com/office/drawing/2014/main" id="{8B264A20-1347-69BD-BCE5-16B178394F4D}"/>
              </a:ext>
            </a:extLst>
          </xdr:cNvPr>
          <xdr:cNvCxnSpPr/>
        </xdr:nvCxnSpPr>
        <xdr:spPr>
          <a:xfrm flipH="1">
            <a:off x="11291883" y="3655218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5" name="Straight Connector 3104">
            <a:extLst>
              <a:ext uri="{FF2B5EF4-FFF2-40B4-BE49-F238E27FC236}">
                <a16:creationId xmlns:a16="http://schemas.microsoft.com/office/drawing/2014/main" id="{DCF1F923-9059-1EB0-9EDE-426BA3385E46}"/>
              </a:ext>
            </a:extLst>
          </xdr:cNvPr>
          <xdr:cNvCxnSpPr/>
        </xdr:nvCxnSpPr>
        <xdr:spPr>
          <a:xfrm>
            <a:off x="2014537" y="3688080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6" name="Straight Connector 3105">
            <a:extLst>
              <a:ext uri="{FF2B5EF4-FFF2-40B4-BE49-F238E27FC236}">
                <a16:creationId xmlns:a16="http://schemas.microsoft.com/office/drawing/2014/main" id="{0FE69CBD-FE75-F2A5-3005-17707A94DB6C}"/>
              </a:ext>
            </a:extLst>
          </xdr:cNvPr>
          <xdr:cNvCxnSpPr/>
        </xdr:nvCxnSpPr>
        <xdr:spPr>
          <a:xfrm flipH="1">
            <a:off x="2057399" y="368331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7" name="Straight Connector 3106">
            <a:extLst>
              <a:ext uri="{FF2B5EF4-FFF2-40B4-BE49-F238E27FC236}">
                <a16:creationId xmlns:a16="http://schemas.microsoft.com/office/drawing/2014/main" id="{FBBC4E11-C35B-5B77-CFE1-563C4F75588F}"/>
              </a:ext>
            </a:extLst>
          </xdr:cNvPr>
          <xdr:cNvCxnSpPr/>
        </xdr:nvCxnSpPr>
        <xdr:spPr>
          <a:xfrm flipH="1">
            <a:off x="11287124" y="3683793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8" name="Straight Connector 3107">
            <a:extLst>
              <a:ext uri="{FF2B5EF4-FFF2-40B4-BE49-F238E27FC236}">
                <a16:creationId xmlns:a16="http://schemas.microsoft.com/office/drawing/2014/main" id="{104CA434-2888-AFEA-F79E-348C80EB1587}"/>
              </a:ext>
            </a:extLst>
          </xdr:cNvPr>
          <xdr:cNvCxnSpPr/>
        </xdr:nvCxnSpPr>
        <xdr:spPr>
          <a:xfrm flipH="1" flipV="1">
            <a:off x="6353175" y="358616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09" name="Oval 3108">
            <a:extLst>
              <a:ext uri="{FF2B5EF4-FFF2-40B4-BE49-F238E27FC236}">
                <a16:creationId xmlns:a16="http://schemas.microsoft.com/office/drawing/2014/main" id="{6237FEC9-485C-8852-5A0D-96034FBA97B4}"/>
              </a:ext>
            </a:extLst>
          </xdr:cNvPr>
          <xdr:cNvSpPr/>
        </xdr:nvSpPr>
        <xdr:spPr>
          <a:xfrm>
            <a:off x="6857994" y="3613308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10" name="Isosceles Triangle 3109">
            <a:extLst>
              <a:ext uri="{FF2B5EF4-FFF2-40B4-BE49-F238E27FC236}">
                <a16:creationId xmlns:a16="http://schemas.microsoft.com/office/drawing/2014/main" id="{E890BCF0-8BD5-6710-1199-4B3E7D562CF2}"/>
              </a:ext>
            </a:extLst>
          </xdr:cNvPr>
          <xdr:cNvSpPr/>
        </xdr:nvSpPr>
        <xdr:spPr>
          <a:xfrm>
            <a:off x="6562716" y="361807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11" name="Straight Connector 3110">
            <a:extLst>
              <a:ext uri="{FF2B5EF4-FFF2-40B4-BE49-F238E27FC236}">
                <a16:creationId xmlns:a16="http://schemas.microsoft.com/office/drawing/2014/main" id="{78ED590F-88E1-AAF8-BF50-27CA0ECBB6A1}"/>
              </a:ext>
            </a:extLst>
          </xdr:cNvPr>
          <xdr:cNvCxnSpPr/>
        </xdr:nvCxnSpPr>
        <xdr:spPr>
          <a:xfrm>
            <a:off x="8096246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2" name="Straight Connector 3111">
            <a:extLst>
              <a:ext uri="{FF2B5EF4-FFF2-40B4-BE49-F238E27FC236}">
                <a16:creationId xmlns:a16="http://schemas.microsoft.com/office/drawing/2014/main" id="{77D09EAB-EA9B-F61E-659F-8C1FBC88B82C}"/>
              </a:ext>
            </a:extLst>
          </xdr:cNvPr>
          <xdr:cNvCxnSpPr/>
        </xdr:nvCxnSpPr>
        <xdr:spPr>
          <a:xfrm flipH="1">
            <a:off x="8053383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3" name="Straight Connector 3112">
            <a:extLst>
              <a:ext uri="{FF2B5EF4-FFF2-40B4-BE49-F238E27FC236}">
                <a16:creationId xmlns:a16="http://schemas.microsoft.com/office/drawing/2014/main" id="{9573D0CA-374C-4C82-FF8B-74D9F01BDC81}"/>
              </a:ext>
            </a:extLst>
          </xdr:cNvPr>
          <xdr:cNvCxnSpPr/>
        </xdr:nvCxnSpPr>
        <xdr:spPr>
          <a:xfrm>
            <a:off x="8343896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4" name="Straight Connector 3113">
            <a:extLst>
              <a:ext uri="{FF2B5EF4-FFF2-40B4-BE49-F238E27FC236}">
                <a16:creationId xmlns:a16="http://schemas.microsoft.com/office/drawing/2014/main" id="{AC0D9325-AFEB-FB3D-0DE8-4FD9BDC23AB9}"/>
              </a:ext>
            </a:extLst>
          </xdr:cNvPr>
          <xdr:cNvCxnSpPr/>
        </xdr:nvCxnSpPr>
        <xdr:spPr>
          <a:xfrm flipH="1">
            <a:off x="8301033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256</xdr:row>
      <xdr:rowOff>9523</xdr:rowOff>
    </xdr:from>
    <xdr:to>
      <xdr:col>24</xdr:col>
      <xdr:colOff>138113</xdr:colOff>
      <xdr:row>262</xdr:row>
      <xdr:rowOff>14289</xdr:rowOff>
    </xdr:to>
    <xdr:grpSp>
      <xdr:nvGrpSpPr>
        <xdr:cNvPr id="3115" name="Group 3114">
          <a:extLst>
            <a:ext uri="{FF2B5EF4-FFF2-40B4-BE49-F238E27FC236}">
              <a16:creationId xmlns:a16="http://schemas.microsoft.com/office/drawing/2014/main" id="{A757A6F7-C926-4699-9451-1A0D45B303B0}"/>
            </a:ext>
          </a:extLst>
        </xdr:cNvPr>
        <xdr:cNvGrpSpPr/>
      </xdr:nvGrpSpPr>
      <xdr:grpSpPr>
        <a:xfrm>
          <a:off x="2024049" y="38519098"/>
          <a:ext cx="2000264" cy="862016"/>
          <a:chOff x="2024049" y="10058398"/>
          <a:chExt cx="2000264" cy="862016"/>
        </a:xfrm>
      </xdr:grpSpPr>
      <xdr:cxnSp macro="">
        <xdr:nvCxnSpPr>
          <xdr:cNvPr id="3116" name="Straight Connector 3115">
            <a:extLst>
              <a:ext uri="{FF2B5EF4-FFF2-40B4-BE49-F238E27FC236}">
                <a16:creationId xmlns:a16="http://schemas.microsoft.com/office/drawing/2014/main" id="{D7F60546-D3A1-A616-D231-3D0B132A86E0}"/>
              </a:ext>
            </a:extLst>
          </xdr:cNvPr>
          <xdr:cNvCxnSpPr/>
        </xdr:nvCxnSpPr>
        <xdr:spPr>
          <a:xfrm>
            <a:off x="2100263" y="10477500"/>
            <a:ext cx="18573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17" name="Isosceles Triangle 3116">
            <a:extLst>
              <a:ext uri="{FF2B5EF4-FFF2-40B4-BE49-F238E27FC236}">
                <a16:creationId xmlns:a16="http://schemas.microsoft.com/office/drawing/2014/main" id="{7389FD18-0C02-ABCF-8157-31F27E14AE6B}"/>
              </a:ext>
            </a:extLst>
          </xdr:cNvPr>
          <xdr:cNvSpPr/>
        </xdr:nvSpPr>
        <xdr:spPr>
          <a:xfrm>
            <a:off x="202404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18" name="Straight Arrow Connector 3117">
            <a:extLst>
              <a:ext uri="{FF2B5EF4-FFF2-40B4-BE49-F238E27FC236}">
                <a16:creationId xmlns:a16="http://schemas.microsoft.com/office/drawing/2014/main" id="{0E2830EB-D235-A3D0-E343-2371FDDCCE76}"/>
              </a:ext>
            </a:extLst>
          </xdr:cNvPr>
          <xdr:cNvCxnSpPr/>
        </xdr:nvCxnSpPr>
        <xdr:spPr>
          <a:xfrm flipV="1">
            <a:off x="210501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19" name="Isosceles Triangle 3118">
            <a:extLst>
              <a:ext uri="{FF2B5EF4-FFF2-40B4-BE49-F238E27FC236}">
                <a16:creationId xmlns:a16="http://schemas.microsoft.com/office/drawing/2014/main" id="{79ED3F97-A13B-8A86-1426-D5E62AE92707}"/>
              </a:ext>
            </a:extLst>
          </xdr:cNvPr>
          <xdr:cNvSpPr/>
        </xdr:nvSpPr>
        <xdr:spPr>
          <a:xfrm>
            <a:off x="3643285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20" name="Straight Arrow Connector 3119">
            <a:extLst>
              <a:ext uri="{FF2B5EF4-FFF2-40B4-BE49-F238E27FC236}">
                <a16:creationId xmlns:a16="http://schemas.microsoft.com/office/drawing/2014/main" id="{FCE6B3FD-F1D3-AE24-8703-80DDE0312CF3}"/>
              </a:ext>
            </a:extLst>
          </xdr:cNvPr>
          <xdr:cNvCxnSpPr/>
        </xdr:nvCxnSpPr>
        <xdr:spPr>
          <a:xfrm flipV="1">
            <a:off x="3724242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1" name="Straight Arrow Connector 3120">
            <a:extLst>
              <a:ext uri="{FF2B5EF4-FFF2-40B4-BE49-F238E27FC236}">
                <a16:creationId xmlns:a16="http://schemas.microsoft.com/office/drawing/2014/main" id="{F11FDA4D-32E2-B856-9C7B-5AA1EF6997A7}"/>
              </a:ext>
            </a:extLst>
          </xdr:cNvPr>
          <xdr:cNvCxnSpPr/>
        </xdr:nvCxnSpPr>
        <xdr:spPr>
          <a:xfrm>
            <a:off x="2105014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2" name="Straight Arrow Connector 3121">
            <a:extLst>
              <a:ext uri="{FF2B5EF4-FFF2-40B4-BE49-F238E27FC236}">
                <a16:creationId xmlns:a16="http://schemas.microsoft.com/office/drawing/2014/main" id="{4DE903B8-A3E6-E55E-D9E0-A0A28C3DA55B}"/>
              </a:ext>
            </a:extLst>
          </xdr:cNvPr>
          <xdr:cNvCxnSpPr/>
        </xdr:nvCxnSpPr>
        <xdr:spPr>
          <a:xfrm>
            <a:off x="226694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3" name="Straight Arrow Connector 3122">
            <a:extLst>
              <a:ext uri="{FF2B5EF4-FFF2-40B4-BE49-F238E27FC236}">
                <a16:creationId xmlns:a16="http://schemas.microsoft.com/office/drawing/2014/main" id="{799B7D96-6581-6F1D-62FA-65FB6DA0A715}"/>
              </a:ext>
            </a:extLst>
          </xdr:cNvPr>
          <xdr:cNvCxnSpPr/>
        </xdr:nvCxnSpPr>
        <xdr:spPr>
          <a:xfrm>
            <a:off x="242886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4" name="Straight Arrow Connector 3123">
            <a:extLst>
              <a:ext uri="{FF2B5EF4-FFF2-40B4-BE49-F238E27FC236}">
                <a16:creationId xmlns:a16="http://schemas.microsoft.com/office/drawing/2014/main" id="{8BF31682-AA8E-A21A-44F6-4BFDEBDA0252}"/>
              </a:ext>
            </a:extLst>
          </xdr:cNvPr>
          <xdr:cNvCxnSpPr/>
        </xdr:nvCxnSpPr>
        <xdr:spPr>
          <a:xfrm>
            <a:off x="2590790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5" name="Straight Arrow Connector 3124">
            <a:extLst>
              <a:ext uri="{FF2B5EF4-FFF2-40B4-BE49-F238E27FC236}">
                <a16:creationId xmlns:a16="http://schemas.microsoft.com/office/drawing/2014/main" id="{B86F2367-6330-F19B-3F90-B5979D543ECE}"/>
              </a:ext>
            </a:extLst>
          </xdr:cNvPr>
          <xdr:cNvCxnSpPr/>
        </xdr:nvCxnSpPr>
        <xdr:spPr>
          <a:xfrm>
            <a:off x="2752715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6" name="Straight Arrow Connector 3125">
            <a:extLst>
              <a:ext uri="{FF2B5EF4-FFF2-40B4-BE49-F238E27FC236}">
                <a16:creationId xmlns:a16="http://schemas.microsoft.com/office/drawing/2014/main" id="{9BE97820-7DD7-C802-C046-E8ECB512F6EF}"/>
              </a:ext>
            </a:extLst>
          </xdr:cNvPr>
          <xdr:cNvCxnSpPr/>
        </xdr:nvCxnSpPr>
        <xdr:spPr>
          <a:xfrm>
            <a:off x="2914640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7" name="Straight Arrow Connector 3126">
            <a:extLst>
              <a:ext uri="{FF2B5EF4-FFF2-40B4-BE49-F238E27FC236}">
                <a16:creationId xmlns:a16="http://schemas.microsoft.com/office/drawing/2014/main" id="{6C3236C2-2FFE-6860-375D-9802A475DA12}"/>
              </a:ext>
            </a:extLst>
          </xdr:cNvPr>
          <xdr:cNvCxnSpPr/>
        </xdr:nvCxnSpPr>
        <xdr:spPr>
          <a:xfrm>
            <a:off x="3076564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8" name="Straight Arrow Connector 3127">
            <a:extLst>
              <a:ext uri="{FF2B5EF4-FFF2-40B4-BE49-F238E27FC236}">
                <a16:creationId xmlns:a16="http://schemas.microsoft.com/office/drawing/2014/main" id="{F6991DBE-369F-487F-6ABF-7C45F840C185}"/>
              </a:ext>
            </a:extLst>
          </xdr:cNvPr>
          <xdr:cNvCxnSpPr/>
        </xdr:nvCxnSpPr>
        <xdr:spPr>
          <a:xfrm>
            <a:off x="3238489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9" name="Straight Arrow Connector 3128">
            <a:extLst>
              <a:ext uri="{FF2B5EF4-FFF2-40B4-BE49-F238E27FC236}">
                <a16:creationId xmlns:a16="http://schemas.microsoft.com/office/drawing/2014/main" id="{6B1E7FED-2458-467F-146A-20B30AC570EE}"/>
              </a:ext>
            </a:extLst>
          </xdr:cNvPr>
          <xdr:cNvCxnSpPr/>
        </xdr:nvCxnSpPr>
        <xdr:spPr>
          <a:xfrm>
            <a:off x="3400416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0" name="Straight Arrow Connector 3129">
            <a:extLst>
              <a:ext uri="{FF2B5EF4-FFF2-40B4-BE49-F238E27FC236}">
                <a16:creationId xmlns:a16="http://schemas.microsoft.com/office/drawing/2014/main" id="{EDF7A58F-96DA-F2E5-6AE7-2979B9D78390}"/>
              </a:ext>
            </a:extLst>
          </xdr:cNvPr>
          <xdr:cNvCxnSpPr/>
        </xdr:nvCxnSpPr>
        <xdr:spPr>
          <a:xfrm>
            <a:off x="356234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1" name="Straight Connector 3130">
            <a:extLst>
              <a:ext uri="{FF2B5EF4-FFF2-40B4-BE49-F238E27FC236}">
                <a16:creationId xmlns:a16="http://schemas.microsoft.com/office/drawing/2014/main" id="{4AEB3E33-6158-9593-56CB-C654F566196B}"/>
              </a:ext>
            </a:extLst>
          </xdr:cNvPr>
          <xdr:cNvCxnSpPr/>
        </xdr:nvCxnSpPr>
        <xdr:spPr>
          <a:xfrm>
            <a:off x="2100263" y="10239380"/>
            <a:ext cx="1857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2" name="Straight Connector 3131">
            <a:extLst>
              <a:ext uri="{FF2B5EF4-FFF2-40B4-BE49-F238E27FC236}">
                <a16:creationId xmlns:a16="http://schemas.microsoft.com/office/drawing/2014/main" id="{148FBB16-D4D9-A059-E236-8AA184EF9291}"/>
              </a:ext>
            </a:extLst>
          </xdr:cNvPr>
          <xdr:cNvCxnSpPr/>
        </xdr:nvCxnSpPr>
        <xdr:spPr>
          <a:xfrm flipH="1" flipV="1">
            <a:off x="2943214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3" name="Straight Arrow Connector 3132">
            <a:extLst>
              <a:ext uri="{FF2B5EF4-FFF2-40B4-BE49-F238E27FC236}">
                <a16:creationId xmlns:a16="http://schemas.microsoft.com/office/drawing/2014/main" id="{5D3DE3CB-3964-9BA2-DBEF-F8C7A572198C}"/>
              </a:ext>
            </a:extLst>
          </xdr:cNvPr>
          <xdr:cNvCxnSpPr/>
        </xdr:nvCxnSpPr>
        <xdr:spPr>
          <a:xfrm>
            <a:off x="372426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4" name="Straight Arrow Connector 3133">
            <a:extLst>
              <a:ext uri="{FF2B5EF4-FFF2-40B4-BE49-F238E27FC236}">
                <a16:creationId xmlns:a16="http://schemas.microsoft.com/office/drawing/2014/main" id="{BDC30B9D-E655-C37E-2FBA-D1776D345A2B}"/>
              </a:ext>
            </a:extLst>
          </xdr:cNvPr>
          <xdr:cNvCxnSpPr/>
        </xdr:nvCxnSpPr>
        <xdr:spPr>
          <a:xfrm>
            <a:off x="3957631" y="1023938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5" name="Straight Arrow Connector 3134">
            <a:extLst>
              <a:ext uri="{FF2B5EF4-FFF2-40B4-BE49-F238E27FC236}">
                <a16:creationId xmlns:a16="http://schemas.microsoft.com/office/drawing/2014/main" id="{FA59B27F-12B7-68D1-6442-254A2C664CB3}"/>
              </a:ext>
            </a:extLst>
          </xdr:cNvPr>
          <xdr:cNvCxnSpPr/>
        </xdr:nvCxnSpPr>
        <xdr:spPr>
          <a:xfrm>
            <a:off x="3967153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6" name="Straight Connector 3135">
            <a:extLst>
              <a:ext uri="{FF2B5EF4-FFF2-40B4-BE49-F238E27FC236}">
                <a16:creationId xmlns:a16="http://schemas.microsoft.com/office/drawing/2014/main" id="{88123AFB-E07C-BF2A-E851-623F690B7A4F}"/>
              </a:ext>
            </a:extLst>
          </xdr:cNvPr>
          <xdr:cNvCxnSpPr/>
        </xdr:nvCxnSpPr>
        <xdr:spPr>
          <a:xfrm>
            <a:off x="2038350" y="10763251"/>
            <a:ext cx="19859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7" name="Straight Connector 3136">
            <a:extLst>
              <a:ext uri="{FF2B5EF4-FFF2-40B4-BE49-F238E27FC236}">
                <a16:creationId xmlns:a16="http://schemas.microsoft.com/office/drawing/2014/main" id="{1DA4FBBE-4CA2-B05F-65C0-A6663BD0CBE6}"/>
              </a:ext>
            </a:extLst>
          </xdr:cNvPr>
          <xdr:cNvCxnSpPr/>
        </xdr:nvCxnSpPr>
        <xdr:spPr>
          <a:xfrm flipH="1">
            <a:off x="204786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8" name="Straight Connector 3137">
            <a:extLst>
              <a:ext uri="{FF2B5EF4-FFF2-40B4-BE49-F238E27FC236}">
                <a16:creationId xmlns:a16="http://schemas.microsoft.com/office/drawing/2014/main" id="{DDAEBE45-87A6-DBD4-1881-1C4AC878CC37}"/>
              </a:ext>
            </a:extLst>
          </xdr:cNvPr>
          <xdr:cNvCxnSpPr/>
        </xdr:nvCxnSpPr>
        <xdr:spPr>
          <a:xfrm flipH="1">
            <a:off x="3671878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9" name="Straight Connector 3138">
            <a:extLst>
              <a:ext uri="{FF2B5EF4-FFF2-40B4-BE49-F238E27FC236}">
                <a16:creationId xmlns:a16="http://schemas.microsoft.com/office/drawing/2014/main" id="{F884E7F4-9FBB-0E3D-4BC8-D55AE4A0BB57}"/>
              </a:ext>
            </a:extLst>
          </xdr:cNvPr>
          <xdr:cNvCxnSpPr/>
        </xdr:nvCxnSpPr>
        <xdr:spPr>
          <a:xfrm>
            <a:off x="3957626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0" name="Straight Connector 3139">
            <a:extLst>
              <a:ext uri="{FF2B5EF4-FFF2-40B4-BE49-F238E27FC236}">
                <a16:creationId xmlns:a16="http://schemas.microsoft.com/office/drawing/2014/main" id="{4CD94E84-324C-1FE0-BD05-0041A2CF6AEB}"/>
              </a:ext>
            </a:extLst>
          </xdr:cNvPr>
          <xdr:cNvCxnSpPr/>
        </xdr:nvCxnSpPr>
        <xdr:spPr>
          <a:xfrm flipH="1">
            <a:off x="3914763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147638</xdr:colOff>
      <xdr:row>256</xdr:row>
      <xdr:rowOff>9523</xdr:rowOff>
    </xdr:from>
    <xdr:to>
      <xdr:col>60</xdr:col>
      <xdr:colOff>123825</xdr:colOff>
      <xdr:row>262</xdr:row>
      <xdr:rowOff>14289</xdr:rowOff>
    </xdr:to>
    <xdr:grpSp>
      <xdr:nvGrpSpPr>
        <xdr:cNvPr id="3141" name="Group 3140">
          <a:extLst>
            <a:ext uri="{FF2B5EF4-FFF2-40B4-BE49-F238E27FC236}">
              <a16:creationId xmlns:a16="http://schemas.microsoft.com/office/drawing/2014/main" id="{F89D412D-C173-4D13-909B-63A0A26AAAFC}"/>
            </a:ext>
          </a:extLst>
        </xdr:cNvPr>
        <xdr:cNvGrpSpPr/>
      </xdr:nvGrpSpPr>
      <xdr:grpSpPr>
        <a:xfrm>
          <a:off x="8243888" y="38519098"/>
          <a:ext cx="1595437" cy="862016"/>
          <a:chOff x="8243888" y="38319073"/>
          <a:chExt cx="1595437" cy="862016"/>
        </a:xfrm>
      </xdr:grpSpPr>
      <xdr:cxnSp macro="">
        <xdr:nvCxnSpPr>
          <xdr:cNvPr id="3142" name="Straight Connector 3141">
            <a:extLst>
              <a:ext uri="{FF2B5EF4-FFF2-40B4-BE49-F238E27FC236}">
                <a16:creationId xmlns:a16="http://schemas.microsoft.com/office/drawing/2014/main" id="{57191299-B81C-F05F-A592-49664E6392C8}"/>
              </a:ext>
            </a:extLst>
          </xdr:cNvPr>
          <xdr:cNvCxnSpPr/>
        </xdr:nvCxnSpPr>
        <xdr:spPr>
          <a:xfrm>
            <a:off x="8334375" y="38738175"/>
            <a:ext cx="14573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43" name="Isosceles Triangle 3142">
            <a:extLst>
              <a:ext uri="{FF2B5EF4-FFF2-40B4-BE49-F238E27FC236}">
                <a16:creationId xmlns:a16="http://schemas.microsoft.com/office/drawing/2014/main" id="{89ED8433-F844-0F16-EF75-5A263CE0A4E5}"/>
              </a:ext>
            </a:extLst>
          </xdr:cNvPr>
          <xdr:cNvSpPr/>
        </xdr:nvSpPr>
        <xdr:spPr>
          <a:xfrm>
            <a:off x="8258179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44" name="Straight Arrow Connector 3143">
            <a:extLst>
              <a:ext uri="{FF2B5EF4-FFF2-40B4-BE49-F238E27FC236}">
                <a16:creationId xmlns:a16="http://schemas.microsoft.com/office/drawing/2014/main" id="{6D52857F-6B9F-AAA6-CC70-B37F5B0E0C56}"/>
              </a:ext>
            </a:extLst>
          </xdr:cNvPr>
          <xdr:cNvCxnSpPr/>
        </xdr:nvCxnSpPr>
        <xdr:spPr>
          <a:xfrm flipV="1">
            <a:off x="8334381" y="388905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45" name="Isosceles Triangle 3144">
            <a:extLst>
              <a:ext uri="{FF2B5EF4-FFF2-40B4-BE49-F238E27FC236}">
                <a16:creationId xmlns:a16="http://schemas.microsoft.com/office/drawing/2014/main" id="{6EAE0BAC-F144-42A8-8E69-33520104FB09}"/>
              </a:ext>
            </a:extLst>
          </xdr:cNvPr>
          <xdr:cNvSpPr/>
        </xdr:nvSpPr>
        <xdr:spPr>
          <a:xfrm>
            <a:off x="9472591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46" name="Straight Arrow Connector 3145">
            <a:extLst>
              <a:ext uri="{FF2B5EF4-FFF2-40B4-BE49-F238E27FC236}">
                <a16:creationId xmlns:a16="http://schemas.microsoft.com/office/drawing/2014/main" id="{1987B6CC-A7B0-6FAD-65E6-53ADBCE6A4BC}"/>
              </a:ext>
            </a:extLst>
          </xdr:cNvPr>
          <xdr:cNvCxnSpPr/>
        </xdr:nvCxnSpPr>
        <xdr:spPr>
          <a:xfrm flipV="1">
            <a:off x="9553548" y="388715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7" name="Straight Arrow Connector 3146">
            <a:extLst>
              <a:ext uri="{FF2B5EF4-FFF2-40B4-BE49-F238E27FC236}">
                <a16:creationId xmlns:a16="http://schemas.microsoft.com/office/drawing/2014/main" id="{66EA1E5A-1D29-B28C-CC6F-C02929DF85BF}"/>
              </a:ext>
            </a:extLst>
          </xdr:cNvPr>
          <xdr:cNvCxnSpPr/>
        </xdr:nvCxnSpPr>
        <xdr:spPr>
          <a:xfrm>
            <a:off x="8339134" y="384952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8" name="Straight Arrow Connector 3147">
            <a:extLst>
              <a:ext uri="{FF2B5EF4-FFF2-40B4-BE49-F238E27FC236}">
                <a16:creationId xmlns:a16="http://schemas.microsoft.com/office/drawing/2014/main" id="{78563960-0CEF-F6DE-39B0-1B1ED727E1F5}"/>
              </a:ext>
            </a:extLst>
          </xdr:cNvPr>
          <xdr:cNvCxnSpPr/>
        </xdr:nvCxnSpPr>
        <xdr:spPr>
          <a:xfrm>
            <a:off x="8539163" y="385000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9" name="Straight Arrow Connector 3148">
            <a:extLst>
              <a:ext uri="{FF2B5EF4-FFF2-40B4-BE49-F238E27FC236}">
                <a16:creationId xmlns:a16="http://schemas.microsoft.com/office/drawing/2014/main" id="{88C8911C-0220-3B06-5B3F-132708BBC5CE}"/>
              </a:ext>
            </a:extLst>
          </xdr:cNvPr>
          <xdr:cNvCxnSpPr/>
        </xdr:nvCxnSpPr>
        <xdr:spPr>
          <a:xfrm>
            <a:off x="8710614" y="384952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0" name="Straight Arrow Connector 3149">
            <a:extLst>
              <a:ext uri="{FF2B5EF4-FFF2-40B4-BE49-F238E27FC236}">
                <a16:creationId xmlns:a16="http://schemas.microsoft.com/office/drawing/2014/main" id="{94AF5F44-D7B0-B85D-7336-4DE213A8A46A}"/>
              </a:ext>
            </a:extLst>
          </xdr:cNvPr>
          <xdr:cNvCxnSpPr/>
        </xdr:nvCxnSpPr>
        <xdr:spPr>
          <a:xfrm>
            <a:off x="8905878" y="385000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1" name="Straight Arrow Connector 3150">
            <a:extLst>
              <a:ext uri="{FF2B5EF4-FFF2-40B4-BE49-F238E27FC236}">
                <a16:creationId xmlns:a16="http://schemas.microsoft.com/office/drawing/2014/main" id="{8A2D0BAA-643D-B588-5FE5-B2198F36CD5A}"/>
              </a:ext>
            </a:extLst>
          </xdr:cNvPr>
          <xdr:cNvCxnSpPr/>
        </xdr:nvCxnSpPr>
        <xdr:spPr>
          <a:xfrm>
            <a:off x="9067802" y="384952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2" name="Straight Arrow Connector 3151">
            <a:extLst>
              <a:ext uri="{FF2B5EF4-FFF2-40B4-BE49-F238E27FC236}">
                <a16:creationId xmlns:a16="http://schemas.microsoft.com/office/drawing/2014/main" id="{14A0BF58-BDA3-1805-33D1-DAE6BAE7DAB4}"/>
              </a:ext>
            </a:extLst>
          </xdr:cNvPr>
          <xdr:cNvCxnSpPr/>
        </xdr:nvCxnSpPr>
        <xdr:spPr>
          <a:xfrm>
            <a:off x="9229727" y="385000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3" name="Straight Arrow Connector 3152">
            <a:extLst>
              <a:ext uri="{FF2B5EF4-FFF2-40B4-BE49-F238E27FC236}">
                <a16:creationId xmlns:a16="http://schemas.microsoft.com/office/drawing/2014/main" id="{62635AE9-55B4-D418-D2F6-D8CD622132D1}"/>
              </a:ext>
            </a:extLst>
          </xdr:cNvPr>
          <xdr:cNvCxnSpPr/>
        </xdr:nvCxnSpPr>
        <xdr:spPr>
          <a:xfrm>
            <a:off x="9391654" y="384952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4" name="Straight Arrow Connector 3153">
            <a:extLst>
              <a:ext uri="{FF2B5EF4-FFF2-40B4-BE49-F238E27FC236}">
                <a16:creationId xmlns:a16="http://schemas.microsoft.com/office/drawing/2014/main" id="{4E32F367-BC92-A7F5-CE61-6A3BB9E569C0}"/>
              </a:ext>
            </a:extLst>
          </xdr:cNvPr>
          <xdr:cNvCxnSpPr/>
        </xdr:nvCxnSpPr>
        <xdr:spPr>
          <a:xfrm>
            <a:off x="9605970" y="38500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5" name="Straight Connector 3154">
            <a:extLst>
              <a:ext uri="{FF2B5EF4-FFF2-40B4-BE49-F238E27FC236}">
                <a16:creationId xmlns:a16="http://schemas.microsoft.com/office/drawing/2014/main" id="{DC6697C4-5AA0-9505-AC67-BD1D5EF78154}"/>
              </a:ext>
            </a:extLst>
          </xdr:cNvPr>
          <xdr:cNvCxnSpPr/>
        </xdr:nvCxnSpPr>
        <xdr:spPr>
          <a:xfrm>
            <a:off x="8343900" y="38500055"/>
            <a:ext cx="14525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6" name="Straight Connector 3155">
            <a:extLst>
              <a:ext uri="{FF2B5EF4-FFF2-40B4-BE49-F238E27FC236}">
                <a16:creationId xmlns:a16="http://schemas.microsoft.com/office/drawing/2014/main" id="{5A96B436-20C8-1AF0-DE42-E1425CAD92FB}"/>
              </a:ext>
            </a:extLst>
          </xdr:cNvPr>
          <xdr:cNvCxnSpPr/>
        </xdr:nvCxnSpPr>
        <xdr:spPr>
          <a:xfrm flipH="1" flipV="1">
            <a:off x="8934452" y="384095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7" name="Straight Arrow Connector 3156">
            <a:extLst>
              <a:ext uri="{FF2B5EF4-FFF2-40B4-BE49-F238E27FC236}">
                <a16:creationId xmlns:a16="http://schemas.microsoft.com/office/drawing/2014/main" id="{64FF9CF8-C9F0-9443-16BB-4D7E8EB02174}"/>
              </a:ext>
            </a:extLst>
          </xdr:cNvPr>
          <xdr:cNvCxnSpPr/>
        </xdr:nvCxnSpPr>
        <xdr:spPr>
          <a:xfrm>
            <a:off x="9791704" y="385048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8" name="Straight Arrow Connector 3157">
            <a:extLst>
              <a:ext uri="{FF2B5EF4-FFF2-40B4-BE49-F238E27FC236}">
                <a16:creationId xmlns:a16="http://schemas.microsoft.com/office/drawing/2014/main" id="{93FCEE58-52FD-F175-C9DE-AA7DEBCB7853}"/>
              </a:ext>
            </a:extLst>
          </xdr:cNvPr>
          <xdr:cNvCxnSpPr/>
        </xdr:nvCxnSpPr>
        <xdr:spPr>
          <a:xfrm>
            <a:off x="9791694" y="383190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9" name="Straight Connector 3158">
            <a:extLst>
              <a:ext uri="{FF2B5EF4-FFF2-40B4-BE49-F238E27FC236}">
                <a16:creationId xmlns:a16="http://schemas.microsoft.com/office/drawing/2014/main" id="{64E8D090-A672-6FF5-01BA-F9B1870A2318}"/>
              </a:ext>
            </a:extLst>
          </xdr:cNvPr>
          <xdr:cNvCxnSpPr/>
        </xdr:nvCxnSpPr>
        <xdr:spPr>
          <a:xfrm>
            <a:off x="8243888" y="39023926"/>
            <a:ext cx="1595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0" name="Straight Connector 3159">
            <a:extLst>
              <a:ext uri="{FF2B5EF4-FFF2-40B4-BE49-F238E27FC236}">
                <a16:creationId xmlns:a16="http://schemas.microsoft.com/office/drawing/2014/main" id="{6BEC97F5-A24B-FE11-74F4-69B0B5B020F0}"/>
              </a:ext>
            </a:extLst>
          </xdr:cNvPr>
          <xdr:cNvCxnSpPr/>
        </xdr:nvCxnSpPr>
        <xdr:spPr>
          <a:xfrm flipH="1">
            <a:off x="8277228" y="389858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1" name="Straight Connector 3160">
            <a:extLst>
              <a:ext uri="{FF2B5EF4-FFF2-40B4-BE49-F238E27FC236}">
                <a16:creationId xmlns:a16="http://schemas.microsoft.com/office/drawing/2014/main" id="{8F63BDDD-DAAA-4B99-57F1-6856857512F8}"/>
              </a:ext>
            </a:extLst>
          </xdr:cNvPr>
          <xdr:cNvCxnSpPr/>
        </xdr:nvCxnSpPr>
        <xdr:spPr>
          <a:xfrm flipH="1">
            <a:off x="9496418" y="389810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2" name="Straight Connector 3161">
            <a:extLst>
              <a:ext uri="{FF2B5EF4-FFF2-40B4-BE49-F238E27FC236}">
                <a16:creationId xmlns:a16="http://schemas.microsoft.com/office/drawing/2014/main" id="{7EC37268-6AB8-F5B3-F34B-921DBB877D27}"/>
              </a:ext>
            </a:extLst>
          </xdr:cNvPr>
          <xdr:cNvCxnSpPr/>
        </xdr:nvCxnSpPr>
        <xdr:spPr>
          <a:xfrm>
            <a:off x="9786928" y="38785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3" name="Straight Connector 3162">
            <a:extLst>
              <a:ext uri="{FF2B5EF4-FFF2-40B4-BE49-F238E27FC236}">
                <a16:creationId xmlns:a16="http://schemas.microsoft.com/office/drawing/2014/main" id="{7F97FD75-2FEE-C0B5-C6D5-A36FEDACEC5D}"/>
              </a:ext>
            </a:extLst>
          </xdr:cNvPr>
          <xdr:cNvCxnSpPr/>
        </xdr:nvCxnSpPr>
        <xdr:spPr>
          <a:xfrm flipH="1">
            <a:off x="9744065" y="389810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152400</xdr:colOff>
      <xdr:row>247</xdr:row>
      <xdr:rowOff>123825</xdr:rowOff>
    </xdr:from>
    <xdr:to>
      <xdr:col>70</xdr:col>
      <xdr:colOff>85725</xdr:colOff>
      <xdr:row>253</xdr:row>
      <xdr:rowOff>9524</xdr:rowOff>
    </xdr:to>
    <xdr:grpSp>
      <xdr:nvGrpSpPr>
        <xdr:cNvPr id="3164" name="Group 3163">
          <a:extLst>
            <a:ext uri="{FF2B5EF4-FFF2-40B4-BE49-F238E27FC236}">
              <a16:creationId xmlns:a16="http://schemas.microsoft.com/office/drawing/2014/main" id="{25140845-E71A-42E0-9FB8-A5A58C7F4A7D}"/>
            </a:ext>
          </a:extLst>
        </xdr:cNvPr>
        <xdr:cNvGrpSpPr/>
      </xdr:nvGrpSpPr>
      <xdr:grpSpPr>
        <a:xfrm>
          <a:off x="9705975" y="37347525"/>
          <a:ext cx="1714500" cy="742949"/>
          <a:chOff x="9705975" y="8886825"/>
          <a:chExt cx="1714500" cy="742949"/>
        </a:xfrm>
      </xdr:grpSpPr>
      <xdr:cxnSp macro="">
        <xdr:nvCxnSpPr>
          <xdr:cNvPr id="3165" name="Straight Connector 3164">
            <a:extLst>
              <a:ext uri="{FF2B5EF4-FFF2-40B4-BE49-F238E27FC236}">
                <a16:creationId xmlns:a16="http://schemas.microsoft.com/office/drawing/2014/main" id="{4051705D-8BC4-FB41-49EB-E3F4C6B8EF56}"/>
              </a:ext>
            </a:extLst>
          </xdr:cNvPr>
          <xdr:cNvCxnSpPr/>
        </xdr:nvCxnSpPr>
        <xdr:spPr>
          <a:xfrm flipH="1">
            <a:off x="9791700" y="9191625"/>
            <a:ext cx="15430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66" name="Isosceles Triangle 3165">
            <a:extLst>
              <a:ext uri="{FF2B5EF4-FFF2-40B4-BE49-F238E27FC236}">
                <a16:creationId xmlns:a16="http://schemas.microsoft.com/office/drawing/2014/main" id="{711B8E9E-A2B5-4BC3-00D6-ABF68CDB4813}"/>
              </a:ext>
            </a:extLst>
          </xdr:cNvPr>
          <xdr:cNvSpPr/>
        </xdr:nvSpPr>
        <xdr:spPr>
          <a:xfrm>
            <a:off x="9715503" y="92106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67" name="Isosceles Triangle 3166">
            <a:extLst>
              <a:ext uri="{FF2B5EF4-FFF2-40B4-BE49-F238E27FC236}">
                <a16:creationId xmlns:a16="http://schemas.microsoft.com/office/drawing/2014/main" id="{8CA61B89-C0EE-5E9B-D3EB-1841918DBFFF}"/>
              </a:ext>
            </a:extLst>
          </xdr:cNvPr>
          <xdr:cNvSpPr/>
        </xdr:nvSpPr>
        <xdr:spPr>
          <a:xfrm>
            <a:off x="11258550" y="92059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68" name="Straight Arrow Connector 3167">
            <a:extLst>
              <a:ext uri="{FF2B5EF4-FFF2-40B4-BE49-F238E27FC236}">
                <a16:creationId xmlns:a16="http://schemas.microsoft.com/office/drawing/2014/main" id="{D8E5DACB-C002-AC1D-3485-E4FF072E25A0}"/>
              </a:ext>
            </a:extLst>
          </xdr:cNvPr>
          <xdr:cNvCxnSpPr/>
        </xdr:nvCxnSpPr>
        <xdr:spPr>
          <a:xfrm>
            <a:off x="9796458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9" name="Straight Arrow Connector 3168">
            <a:extLst>
              <a:ext uri="{FF2B5EF4-FFF2-40B4-BE49-F238E27FC236}">
                <a16:creationId xmlns:a16="http://schemas.microsoft.com/office/drawing/2014/main" id="{1A51A14E-8135-A7E1-BE5F-7D78DAC91902}"/>
              </a:ext>
            </a:extLst>
          </xdr:cNvPr>
          <xdr:cNvCxnSpPr/>
        </xdr:nvCxnSpPr>
        <xdr:spPr>
          <a:xfrm>
            <a:off x="9996487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0" name="Straight Arrow Connector 3169">
            <a:extLst>
              <a:ext uri="{FF2B5EF4-FFF2-40B4-BE49-F238E27FC236}">
                <a16:creationId xmlns:a16="http://schemas.microsoft.com/office/drawing/2014/main" id="{418BE94A-31C0-56A5-F063-411AB4EAEF7C}"/>
              </a:ext>
            </a:extLst>
          </xdr:cNvPr>
          <xdr:cNvCxnSpPr/>
        </xdr:nvCxnSpPr>
        <xdr:spPr>
          <a:xfrm>
            <a:off x="10172699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1" name="Straight Arrow Connector 3170">
            <a:extLst>
              <a:ext uri="{FF2B5EF4-FFF2-40B4-BE49-F238E27FC236}">
                <a16:creationId xmlns:a16="http://schemas.microsoft.com/office/drawing/2014/main" id="{6D95297F-3B3B-AE0E-947C-4E57425E9DEE}"/>
              </a:ext>
            </a:extLst>
          </xdr:cNvPr>
          <xdr:cNvCxnSpPr/>
        </xdr:nvCxnSpPr>
        <xdr:spPr>
          <a:xfrm>
            <a:off x="10363201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2" name="Straight Arrow Connector 3171">
            <a:extLst>
              <a:ext uri="{FF2B5EF4-FFF2-40B4-BE49-F238E27FC236}">
                <a16:creationId xmlns:a16="http://schemas.microsoft.com/office/drawing/2014/main" id="{607A95C6-B4DA-06BC-9DE1-5308A7F7E9CC}"/>
              </a:ext>
            </a:extLst>
          </xdr:cNvPr>
          <xdr:cNvCxnSpPr/>
        </xdr:nvCxnSpPr>
        <xdr:spPr>
          <a:xfrm>
            <a:off x="10525126" y="89582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3" name="Straight Arrow Connector 3172">
            <a:extLst>
              <a:ext uri="{FF2B5EF4-FFF2-40B4-BE49-F238E27FC236}">
                <a16:creationId xmlns:a16="http://schemas.microsoft.com/office/drawing/2014/main" id="{4B1BC2A0-3BFB-D023-9F4F-AF2D992941A0}"/>
              </a:ext>
            </a:extLst>
          </xdr:cNvPr>
          <xdr:cNvCxnSpPr/>
        </xdr:nvCxnSpPr>
        <xdr:spPr>
          <a:xfrm>
            <a:off x="10687051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4" name="Straight Arrow Connector 3173">
            <a:extLst>
              <a:ext uri="{FF2B5EF4-FFF2-40B4-BE49-F238E27FC236}">
                <a16:creationId xmlns:a16="http://schemas.microsoft.com/office/drawing/2014/main" id="{80C40506-73A8-1DF4-58AC-0C16F55C8A69}"/>
              </a:ext>
            </a:extLst>
          </xdr:cNvPr>
          <xdr:cNvCxnSpPr/>
        </xdr:nvCxnSpPr>
        <xdr:spPr>
          <a:xfrm>
            <a:off x="10848975" y="8958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5" name="Straight Arrow Connector 3174">
            <a:extLst>
              <a:ext uri="{FF2B5EF4-FFF2-40B4-BE49-F238E27FC236}">
                <a16:creationId xmlns:a16="http://schemas.microsoft.com/office/drawing/2014/main" id="{8BA92367-5A79-0A13-D6CD-6D022A512FE0}"/>
              </a:ext>
            </a:extLst>
          </xdr:cNvPr>
          <xdr:cNvCxnSpPr/>
        </xdr:nvCxnSpPr>
        <xdr:spPr>
          <a:xfrm>
            <a:off x="11010900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6" name="Straight Arrow Connector 3175">
            <a:extLst>
              <a:ext uri="{FF2B5EF4-FFF2-40B4-BE49-F238E27FC236}">
                <a16:creationId xmlns:a16="http://schemas.microsoft.com/office/drawing/2014/main" id="{D9FA89E3-6046-19A9-7D94-7FEACEF84FF8}"/>
              </a:ext>
            </a:extLst>
          </xdr:cNvPr>
          <xdr:cNvCxnSpPr/>
        </xdr:nvCxnSpPr>
        <xdr:spPr>
          <a:xfrm>
            <a:off x="11172827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7" name="Straight Arrow Connector 3176">
            <a:extLst>
              <a:ext uri="{FF2B5EF4-FFF2-40B4-BE49-F238E27FC236}">
                <a16:creationId xmlns:a16="http://schemas.microsoft.com/office/drawing/2014/main" id="{1BFE3735-3382-D096-0FDD-E4C978A8DE55}"/>
              </a:ext>
            </a:extLst>
          </xdr:cNvPr>
          <xdr:cNvCxnSpPr/>
        </xdr:nvCxnSpPr>
        <xdr:spPr>
          <a:xfrm>
            <a:off x="11334752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8" name="Straight Connector 3177">
            <a:extLst>
              <a:ext uri="{FF2B5EF4-FFF2-40B4-BE49-F238E27FC236}">
                <a16:creationId xmlns:a16="http://schemas.microsoft.com/office/drawing/2014/main" id="{F8D8301E-8B08-6A34-C4B4-BFCADACBE51F}"/>
              </a:ext>
            </a:extLst>
          </xdr:cNvPr>
          <xdr:cNvCxnSpPr/>
        </xdr:nvCxnSpPr>
        <xdr:spPr>
          <a:xfrm>
            <a:off x="9786938" y="8963024"/>
            <a:ext cx="154304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9" name="Straight Connector 3178">
            <a:extLst>
              <a:ext uri="{FF2B5EF4-FFF2-40B4-BE49-F238E27FC236}">
                <a16:creationId xmlns:a16="http://schemas.microsoft.com/office/drawing/2014/main" id="{A40EA632-12B1-7A89-7FB0-CE3BE181C812}"/>
              </a:ext>
            </a:extLst>
          </xdr:cNvPr>
          <xdr:cNvCxnSpPr/>
        </xdr:nvCxnSpPr>
        <xdr:spPr>
          <a:xfrm flipH="1" flipV="1">
            <a:off x="10229850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0" name="Straight Arrow Connector 3179">
            <a:extLst>
              <a:ext uri="{FF2B5EF4-FFF2-40B4-BE49-F238E27FC236}">
                <a16:creationId xmlns:a16="http://schemas.microsoft.com/office/drawing/2014/main" id="{454D73F5-3319-B40C-274F-F0351F2F2133}"/>
              </a:ext>
            </a:extLst>
          </xdr:cNvPr>
          <xdr:cNvCxnSpPr/>
        </xdr:nvCxnSpPr>
        <xdr:spPr>
          <a:xfrm flipV="1">
            <a:off x="9796460" y="93297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1" name="Straight Arrow Connector 3180">
            <a:extLst>
              <a:ext uri="{FF2B5EF4-FFF2-40B4-BE49-F238E27FC236}">
                <a16:creationId xmlns:a16="http://schemas.microsoft.com/office/drawing/2014/main" id="{B9B29791-08DB-10C3-3B8A-D962C4D87923}"/>
              </a:ext>
            </a:extLst>
          </xdr:cNvPr>
          <xdr:cNvCxnSpPr/>
        </xdr:nvCxnSpPr>
        <xdr:spPr>
          <a:xfrm flipV="1">
            <a:off x="11334749" y="933926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2" name="Straight Connector 3181">
            <a:extLst>
              <a:ext uri="{FF2B5EF4-FFF2-40B4-BE49-F238E27FC236}">
                <a16:creationId xmlns:a16="http://schemas.microsoft.com/office/drawing/2014/main" id="{110298ED-E232-C762-DADF-0F1F80DC2030}"/>
              </a:ext>
            </a:extLst>
          </xdr:cNvPr>
          <xdr:cNvCxnSpPr/>
        </xdr:nvCxnSpPr>
        <xdr:spPr>
          <a:xfrm>
            <a:off x="9705975" y="9477374"/>
            <a:ext cx="17002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3" name="Straight Connector 3182">
            <a:extLst>
              <a:ext uri="{FF2B5EF4-FFF2-40B4-BE49-F238E27FC236}">
                <a16:creationId xmlns:a16="http://schemas.microsoft.com/office/drawing/2014/main" id="{BD0F7CE0-3ECB-AFD2-ADFC-3FAD61596E5B}"/>
              </a:ext>
            </a:extLst>
          </xdr:cNvPr>
          <xdr:cNvCxnSpPr/>
        </xdr:nvCxnSpPr>
        <xdr:spPr>
          <a:xfrm flipH="1">
            <a:off x="9734547" y="9439274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4" name="Straight Connector 3183">
            <a:extLst>
              <a:ext uri="{FF2B5EF4-FFF2-40B4-BE49-F238E27FC236}">
                <a16:creationId xmlns:a16="http://schemas.microsoft.com/office/drawing/2014/main" id="{EA7C3D45-216F-CD4A-390A-E73B7FB48511}"/>
              </a:ext>
            </a:extLst>
          </xdr:cNvPr>
          <xdr:cNvCxnSpPr/>
        </xdr:nvCxnSpPr>
        <xdr:spPr>
          <a:xfrm flipH="1">
            <a:off x="11277598" y="943451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247</xdr:row>
      <xdr:rowOff>28575</xdr:rowOff>
    </xdr:from>
    <xdr:to>
      <xdr:col>13</xdr:col>
      <xdr:colOff>0</xdr:colOff>
      <xdr:row>257</xdr:row>
      <xdr:rowOff>0</xdr:rowOff>
    </xdr:to>
    <xdr:cxnSp macro="">
      <xdr:nvCxnSpPr>
        <xdr:cNvPr id="3185" name="Straight Connector 3184">
          <a:extLst>
            <a:ext uri="{FF2B5EF4-FFF2-40B4-BE49-F238E27FC236}">
              <a16:creationId xmlns:a16="http://schemas.microsoft.com/office/drawing/2014/main" id="{9D5A8D80-F1EB-4535-A7C1-EC3263E50A48}"/>
            </a:ext>
          </a:extLst>
        </xdr:cNvPr>
        <xdr:cNvCxnSpPr/>
      </xdr:nvCxnSpPr>
      <xdr:spPr>
        <a:xfrm>
          <a:off x="2105025" y="37195125"/>
          <a:ext cx="0" cy="14001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245</xdr:row>
      <xdr:rowOff>114300</xdr:rowOff>
    </xdr:from>
    <xdr:to>
      <xdr:col>70</xdr:col>
      <xdr:colOff>0</xdr:colOff>
      <xdr:row>248</xdr:row>
      <xdr:rowOff>0</xdr:rowOff>
    </xdr:to>
    <xdr:cxnSp macro="">
      <xdr:nvCxnSpPr>
        <xdr:cNvPr id="3186" name="Straight Connector 3185">
          <a:extLst>
            <a:ext uri="{FF2B5EF4-FFF2-40B4-BE49-F238E27FC236}">
              <a16:creationId xmlns:a16="http://schemas.microsoft.com/office/drawing/2014/main" id="{78628BBA-FBC2-440D-958E-FB6B057A3210}"/>
            </a:ext>
          </a:extLst>
        </xdr:cNvPr>
        <xdr:cNvCxnSpPr/>
      </xdr:nvCxnSpPr>
      <xdr:spPr>
        <a:xfrm>
          <a:off x="11334750" y="36995100"/>
          <a:ext cx="0" cy="3143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254</xdr:row>
      <xdr:rowOff>19050</xdr:rowOff>
    </xdr:from>
    <xdr:to>
      <xdr:col>70</xdr:col>
      <xdr:colOff>0</xdr:colOff>
      <xdr:row>268</xdr:row>
      <xdr:rowOff>104775</xdr:rowOff>
    </xdr:to>
    <xdr:cxnSp macro="">
      <xdr:nvCxnSpPr>
        <xdr:cNvPr id="3187" name="Straight Connector 3186">
          <a:extLst>
            <a:ext uri="{FF2B5EF4-FFF2-40B4-BE49-F238E27FC236}">
              <a16:creationId xmlns:a16="http://schemas.microsoft.com/office/drawing/2014/main" id="{E067F3CB-C01F-4EFF-A7F2-71FFE3CDFC56}"/>
            </a:ext>
          </a:extLst>
        </xdr:cNvPr>
        <xdr:cNvCxnSpPr/>
      </xdr:nvCxnSpPr>
      <xdr:spPr>
        <a:xfrm>
          <a:off x="11334750" y="38185725"/>
          <a:ext cx="0" cy="2085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263</xdr:row>
      <xdr:rowOff>19050</xdr:rowOff>
    </xdr:from>
    <xdr:to>
      <xdr:col>13</xdr:col>
      <xdr:colOff>0</xdr:colOff>
      <xdr:row>264</xdr:row>
      <xdr:rowOff>123825</xdr:rowOff>
    </xdr:to>
    <xdr:cxnSp macro="">
      <xdr:nvCxnSpPr>
        <xdr:cNvPr id="3188" name="Straight Connector 3187">
          <a:extLst>
            <a:ext uri="{FF2B5EF4-FFF2-40B4-BE49-F238E27FC236}">
              <a16:creationId xmlns:a16="http://schemas.microsoft.com/office/drawing/2014/main" id="{F7229056-2C42-413E-9CAB-971C7AD2CAB8}"/>
            </a:ext>
          </a:extLst>
        </xdr:cNvPr>
        <xdr:cNvCxnSpPr/>
      </xdr:nvCxnSpPr>
      <xdr:spPr>
        <a:xfrm>
          <a:off x="2105025" y="39471600"/>
          <a:ext cx="0" cy="2476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266</xdr:row>
      <xdr:rowOff>0</xdr:rowOff>
    </xdr:from>
    <xdr:to>
      <xdr:col>70</xdr:col>
      <xdr:colOff>80963</xdr:colOff>
      <xdr:row>274</xdr:row>
      <xdr:rowOff>80965</xdr:rowOff>
    </xdr:to>
    <xdr:grpSp>
      <xdr:nvGrpSpPr>
        <xdr:cNvPr id="3189" name="Group 3188">
          <a:extLst>
            <a:ext uri="{FF2B5EF4-FFF2-40B4-BE49-F238E27FC236}">
              <a16:creationId xmlns:a16="http://schemas.microsoft.com/office/drawing/2014/main" id="{63479513-0975-4846-B76D-F55565E6D5C5}"/>
            </a:ext>
          </a:extLst>
        </xdr:cNvPr>
        <xdr:cNvGrpSpPr/>
      </xdr:nvGrpSpPr>
      <xdr:grpSpPr>
        <a:xfrm>
          <a:off x="2024063" y="39938325"/>
          <a:ext cx="9391650" cy="1223965"/>
          <a:chOff x="2024063" y="39881175"/>
          <a:chExt cx="9391650" cy="1223965"/>
        </a:xfrm>
      </xdr:grpSpPr>
      <xdr:sp macro="" textlink="">
        <xdr:nvSpPr>
          <xdr:cNvPr id="3190" name="Isosceles Triangle 3189">
            <a:extLst>
              <a:ext uri="{FF2B5EF4-FFF2-40B4-BE49-F238E27FC236}">
                <a16:creationId xmlns:a16="http://schemas.microsoft.com/office/drawing/2014/main" id="{22330A02-7B0C-3140-13FD-127B4309144D}"/>
              </a:ext>
            </a:extLst>
          </xdr:cNvPr>
          <xdr:cNvSpPr/>
        </xdr:nvSpPr>
        <xdr:spPr>
          <a:xfrm>
            <a:off x="2024063" y="403240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r-TR" sz="1100"/>
              <a:t>.</a:t>
            </a:r>
          </a:p>
        </xdr:txBody>
      </xdr:sp>
      <xdr:cxnSp macro="">
        <xdr:nvCxnSpPr>
          <xdr:cNvPr id="3192" name="Straight Connector 3191">
            <a:extLst>
              <a:ext uri="{FF2B5EF4-FFF2-40B4-BE49-F238E27FC236}">
                <a16:creationId xmlns:a16="http://schemas.microsoft.com/office/drawing/2014/main" id="{B6E933F6-38BB-7F75-BFCE-97C80D085F0A}"/>
              </a:ext>
            </a:extLst>
          </xdr:cNvPr>
          <xdr:cNvCxnSpPr/>
        </xdr:nvCxnSpPr>
        <xdr:spPr>
          <a:xfrm>
            <a:off x="2100262" y="4030979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94" name="Isosceles Triangle 3193">
            <a:extLst>
              <a:ext uri="{FF2B5EF4-FFF2-40B4-BE49-F238E27FC236}">
                <a16:creationId xmlns:a16="http://schemas.microsoft.com/office/drawing/2014/main" id="{053AAE3C-1C3B-510F-8BE9-DBBAC632C037}"/>
              </a:ext>
            </a:extLst>
          </xdr:cNvPr>
          <xdr:cNvSpPr/>
        </xdr:nvSpPr>
        <xdr:spPr>
          <a:xfrm>
            <a:off x="11253788" y="403145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95" name="Oval 3194">
            <a:extLst>
              <a:ext uri="{FF2B5EF4-FFF2-40B4-BE49-F238E27FC236}">
                <a16:creationId xmlns:a16="http://schemas.microsoft.com/office/drawing/2014/main" id="{ED286F0E-2080-4CF1-AAC4-B7205A876ABE}"/>
              </a:ext>
            </a:extLst>
          </xdr:cNvPr>
          <xdr:cNvSpPr/>
        </xdr:nvSpPr>
        <xdr:spPr>
          <a:xfrm>
            <a:off x="3938582" y="40276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96" name="Oval 3195">
            <a:extLst>
              <a:ext uri="{FF2B5EF4-FFF2-40B4-BE49-F238E27FC236}">
                <a16:creationId xmlns:a16="http://schemas.microsoft.com/office/drawing/2014/main" id="{AEF9A700-E92E-5F5F-003F-5CF5A6BF7DEC}"/>
              </a:ext>
            </a:extLst>
          </xdr:cNvPr>
          <xdr:cNvSpPr/>
        </xdr:nvSpPr>
        <xdr:spPr>
          <a:xfrm>
            <a:off x="5386373" y="40276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97" name="Oval 3196">
            <a:extLst>
              <a:ext uri="{FF2B5EF4-FFF2-40B4-BE49-F238E27FC236}">
                <a16:creationId xmlns:a16="http://schemas.microsoft.com/office/drawing/2014/main" id="{6B4B91DA-AB1E-0262-337F-777C7EDB0C55}"/>
              </a:ext>
            </a:extLst>
          </xdr:cNvPr>
          <xdr:cNvSpPr/>
        </xdr:nvSpPr>
        <xdr:spPr>
          <a:xfrm>
            <a:off x="8310570" y="40276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98" name="Oval 3197">
            <a:extLst>
              <a:ext uri="{FF2B5EF4-FFF2-40B4-BE49-F238E27FC236}">
                <a16:creationId xmlns:a16="http://schemas.microsoft.com/office/drawing/2014/main" id="{1373E9A8-076D-29AF-C670-B2FEB192843F}"/>
              </a:ext>
            </a:extLst>
          </xdr:cNvPr>
          <xdr:cNvSpPr/>
        </xdr:nvSpPr>
        <xdr:spPr>
          <a:xfrm>
            <a:off x="9758373" y="40276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99" name="Oval 3198">
            <a:extLst>
              <a:ext uri="{FF2B5EF4-FFF2-40B4-BE49-F238E27FC236}">
                <a16:creationId xmlns:a16="http://schemas.microsoft.com/office/drawing/2014/main" id="{C549E4F7-F53C-0834-E9E4-F24682105FD2}"/>
              </a:ext>
            </a:extLst>
          </xdr:cNvPr>
          <xdr:cNvSpPr/>
        </xdr:nvSpPr>
        <xdr:spPr>
          <a:xfrm>
            <a:off x="6857994" y="4027646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01" name="Freeform: Shape 3200">
            <a:extLst>
              <a:ext uri="{FF2B5EF4-FFF2-40B4-BE49-F238E27FC236}">
                <a16:creationId xmlns:a16="http://schemas.microsoft.com/office/drawing/2014/main" id="{FA89A811-AB74-0469-AE74-C4FF29A1A210}"/>
              </a:ext>
            </a:extLst>
          </xdr:cNvPr>
          <xdr:cNvSpPr/>
        </xdr:nvSpPr>
        <xdr:spPr>
          <a:xfrm>
            <a:off x="2101850" y="39881175"/>
            <a:ext cx="9229725" cy="863600"/>
          </a:xfrm>
          <a:custGeom>
            <a:avLst/>
            <a:gdLst>
              <a:gd name="connsiteX0" fmla="*/ 0 w 9410700"/>
              <a:gd name="connsiteY0" fmla="*/ 431800 h 882650"/>
              <a:gd name="connsiteX1" fmla="*/ 0 w 9410700"/>
              <a:gd name="connsiteY1" fmla="*/ 6350 h 882650"/>
              <a:gd name="connsiteX2" fmla="*/ 1657350 w 9410700"/>
              <a:gd name="connsiteY2" fmla="*/ 876300 h 882650"/>
              <a:gd name="connsiteX3" fmla="*/ 1657350 w 9410700"/>
              <a:gd name="connsiteY3" fmla="*/ 0 h 882650"/>
              <a:gd name="connsiteX4" fmla="*/ 3143250 w 9410700"/>
              <a:gd name="connsiteY4" fmla="*/ 882650 h 882650"/>
              <a:gd name="connsiteX5" fmla="*/ 3143250 w 9410700"/>
              <a:gd name="connsiteY5" fmla="*/ 6350 h 882650"/>
              <a:gd name="connsiteX6" fmla="*/ 4629150 w 9410700"/>
              <a:gd name="connsiteY6" fmla="*/ 882650 h 882650"/>
              <a:gd name="connsiteX7" fmla="*/ 4629150 w 9410700"/>
              <a:gd name="connsiteY7" fmla="*/ 6350 h 882650"/>
              <a:gd name="connsiteX8" fmla="*/ 6115050 w 9410700"/>
              <a:gd name="connsiteY8" fmla="*/ 876300 h 882650"/>
              <a:gd name="connsiteX9" fmla="*/ 6115050 w 9410700"/>
              <a:gd name="connsiteY9" fmla="*/ 0 h 882650"/>
              <a:gd name="connsiteX10" fmla="*/ 7594600 w 9410700"/>
              <a:gd name="connsiteY10" fmla="*/ 876300 h 882650"/>
              <a:gd name="connsiteX11" fmla="*/ 7594600 w 9410700"/>
              <a:gd name="connsiteY11" fmla="*/ 6350 h 882650"/>
              <a:gd name="connsiteX12" fmla="*/ 9410700 w 9410700"/>
              <a:gd name="connsiteY12" fmla="*/ 882650 h 882650"/>
              <a:gd name="connsiteX13" fmla="*/ 9410700 w 9410700"/>
              <a:gd name="connsiteY13" fmla="*/ 438150 h 882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9410700" h="882650">
                <a:moveTo>
                  <a:pt x="0" y="431800"/>
                </a:moveTo>
                <a:lnTo>
                  <a:pt x="0" y="6350"/>
                </a:lnTo>
                <a:lnTo>
                  <a:pt x="1657350" y="876300"/>
                </a:lnTo>
                <a:lnTo>
                  <a:pt x="1657350" y="0"/>
                </a:lnTo>
                <a:lnTo>
                  <a:pt x="3143250" y="882650"/>
                </a:lnTo>
                <a:lnTo>
                  <a:pt x="3143250" y="6350"/>
                </a:lnTo>
                <a:lnTo>
                  <a:pt x="4629150" y="882650"/>
                </a:lnTo>
                <a:lnTo>
                  <a:pt x="4629150" y="6350"/>
                </a:lnTo>
                <a:lnTo>
                  <a:pt x="6115050" y="876300"/>
                </a:lnTo>
                <a:lnTo>
                  <a:pt x="6115050" y="0"/>
                </a:lnTo>
                <a:lnTo>
                  <a:pt x="7594600" y="876300"/>
                </a:lnTo>
                <a:lnTo>
                  <a:pt x="7594600" y="6350"/>
                </a:lnTo>
                <a:lnTo>
                  <a:pt x="9410700" y="882650"/>
                </a:lnTo>
                <a:lnTo>
                  <a:pt x="94107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02" name="Isosceles Triangle 3201">
            <a:extLst>
              <a:ext uri="{FF2B5EF4-FFF2-40B4-BE49-F238E27FC236}">
                <a16:creationId xmlns:a16="http://schemas.microsoft.com/office/drawing/2014/main" id="{25779F9A-708C-3244-B7A1-42A0795C87A4}"/>
              </a:ext>
            </a:extLst>
          </xdr:cNvPr>
          <xdr:cNvSpPr/>
        </xdr:nvSpPr>
        <xdr:spPr>
          <a:xfrm>
            <a:off x="8016875" y="403098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03" name="Isosceles Triangle 3202">
            <a:extLst>
              <a:ext uri="{FF2B5EF4-FFF2-40B4-BE49-F238E27FC236}">
                <a16:creationId xmlns:a16="http://schemas.microsoft.com/office/drawing/2014/main" id="{144F29C0-B6F5-5342-5D18-107C7D355F00}"/>
              </a:ext>
            </a:extLst>
          </xdr:cNvPr>
          <xdr:cNvSpPr/>
        </xdr:nvSpPr>
        <xdr:spPr>
          <a:xfrm>
            <a:off x="9467850" y="403098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04" name="Straight Connector 3203">
            <a:extLst>
              <a:ext uri="{FF2B5EF4-FFF2-40B4-BE49-F238E27FC236}">
                <a16:creationId xmlns:a16="http://schemas.microsoft.com/office/drawing/2014/main" id="{4257F8D6-A3D1-8F4B-171B-75C7DC02B02F}"/>
              </a:ext>
            </a:extLst>
          </xdr:cNvPr>
          <xdr:cNvCxnSpPr/>
        </xdr:nvCxnSpPr>
        <xdr:spPr>
          <a:xfrm>
            <a:off x="3971925" y="4002881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5" name="Straight Connector 3204">
            <a:extLst>
              <a:ext uri="{FF2B5EF4-FFF2-40B4-BE49-F238E27FC236}">
                <a16:creationId xmlns:a16="http://schemas.microsoft.com/office/drawing/2014/main" id="{50FB115F-D0BE-5EEC-DED7-BD08E14FDD05}"/>
              </a:ext>
            </a:extLst>
          </xdr:cNvPr>
          <xdr:cNvCxnSpPr/>
        </xdr:nvCxnSpPr>
        <xdr:spPr>
          <a:xfrm flipH="1">
            <a:off x="3962400" y="4002405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6" name="Straight Connector 3205">
            <a:extLst>
              <a:ext uri="{FF2B5EF4-FFF2-40B4-BE49-F238E27FC236}">
                <a16:creationId xmlns:a16="http://schemas.microsoft.com/office/drawing/2014/main" id="{74BD1B1A-8609-53BF-4405-86A25AA75FDC}"/>
              </a:ext>
            </a:extLst>
          </xdr:cNvPr>
          <xdr:cNvCxnSpPr/>
        </xdr:nvCxnSpPr>
        <xdr:spPr>
          <a:xfrm>
            <a:off x="5419724" y="40033573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7" name="Straight Connector 3206">
            <a:extLst>
              <a:ext uri="{FF2B5EF4-FFF2-40B4-BE49-F238E27FC236}">
                <a16:creationId xmlns:a16="http://schemas.microsoft.com/office/drawing/2014/main" id="{5326BEBB-1086-536F-2CD5-C10CEBB1AFAA}"/>
              </a:ext>
            </a:extLst>
          </xdr:cNvPr>
          <xdr:cNvCxnSpPr/>
        </xdr:nvCxnSpPr>
        <xdr:spPr>
          <a:xfrm flipV="1">
            <a:off x="5419725" y="39990713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8" name="Straight Connector 3207">
            <a:extLst>
              <a:ext uri="{FF2B5EF4-FFF2-40B4-BE49-F238E27FC236}">
                <a16:creationId xmlns:a16="http://schemas.microsoft.com/office/drawing/2014/main" id="{D07DFA99-F6E4-05BF-E10C-FBBD8DE98A37}"/>
              </a:ext>
            </a:extLst>
          </xdr:cNvPr>
          <xdr:cNvCxnSpPr/>
        </xdr:nvCxnSpPr>
        <xdr:spPr>
          <a:xfrm>
            <a:off x="6886575" y="4002881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9" name="Straight Connector 3208">
            <a:extLst>
              <a:ext uri="{FF2B5EF4-FFF2-40B4-BE49-F238E27FC236}">
                <a16:creationId xmlns:a16="http://schemas.microsoft.com/office/drawing/2014/main" id="{73443C57-392F-1A74-FB8A-66B9E99812C1}"/>
              </a:ext>
            </a:extLst>
          </xdr:cNvPr>
          <xdr:cNvCxnSpPr/>
        </xdr:nvCxnSpPr>
        <xdr:spPr>
          <a:xfrm flipH="1">
            <a:off x="6877050" y="4002405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0" name="Straight Connector 3209">
            <a:extLst>
              <a:ext uri="{FF2B5EF4-FFF2-40B4-BE49-F238E27FC236}">
                <a16:creationId xmlns:a16="http://schemas.microsoft.com/office/drawing/2014/main" id="{884D51C6-B9B9-4060-9A22-C1B545E77070}"/>
              </a:ext>
            </a:extLst>
          </xdr:cNvPr>
          <xdr:cNvCxnSpPr/>
        </xdr:nvCxnSpPr>
        <xdr:spPr>
          <a:xfrm>
            <a:off x="8343899" y="40028811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1" name="Straight Connector 3210">
            <a:extLst>
              <a:ext uri="{FF2B5EF4-FFF2-40B4-BE49-F238E27FC236}">
                <a16:creationId xmlns:a16="http://schemas.microsoft.com/office/drawing/2014/main" id="{9E7BF773-B1C1-6066-F501-049AD1986142}"/>
              </a:ext>
            </a:extLst>
          </xdr:cNvPr>
          <xdr:cNvCxnSpPr/>
        </xdr:nvCxnSpPr>
        <xdr:spPr>
          <a:xfrm>
            <a:off x="9801225" y="4002881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2" name="Straight Connector 3211">
            <a:extLst>
              <a:ext uri="{FF2B5EF4-FFF2-40B4-BE49-F238E27FC236}">
                <a16:creationId xmlns:a16="http://schemas.microsoft.com/office/drawing/2014/main" id="{1FF6F17E-60B2-E015-3E98-6605A8E51C83}"/>
              </a:ext>
            </a:extLst>
          </xdr:cNvPr>
          <xdr:cNvCxnSpPr/>
        </xdr:nvCxnSpPr>
        <xdr:spPr>
          <a:xfrm flipH="1">
            <a:off x="9791700" y="4002405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3" name="Straight Connector 3212">
            <a:extLst>
              <a:ext uri="{FF2B5EF4-FFF2-40B4-BE49-F238E27FC236}">
                <a16:creationId xmlns:a16="http://schemas.microsoft.com/office/drawing/2014/main" id="{38582A81-ADD4-887E-1A7B-7BB9940C5B7B}"/>
              </a:ext>
            </a:extLst>
          </xdr:cNvPr>
          <xdr:cNvCxnSpPr/>
        </xdr:nvCxnSpPr>
        <xdr:spPr>
          <a:xfrm>
            <a:off x="2105026" y="4053840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4" name="Straight Connector 3213">
            <a:extLst>
              <a:ext uri="{FF2B5EF4-FFF2-40B4-BE49-F238E27FC236}">
                <a16:creationId xmlns:a16="http://schemas.microsoft.com/office/drawing/2014/main" id="{83E0882B-E855-6D49-FA7C-9F7BC3A68A3B}"/>
              </a:ext>
            </a:extLst>
          </xdr:cNvPr>
          <xdr:cNvCxnSpPr/>
        </xdr:nvCxnSpPr>
        <xdr:spPr>
          <a:xfrm>
            <a:off x="2024063" y="41024175"/>
            <a:ext cx="9382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5" name="Straight Connector 3214">
            <a:extLst>
              <a:ext uri="{FF2B5EF4-FFF2-40B4-BE49-F238E27FC236}">
                <a16:creationId xmlns:a16="http://schemas.microsoft.com/office/drawing/2014/main" id="{3DF2CFD0-811C-A7E9-7131-39FEABF1067E}"/>
              </a:ext>
            </a:extLst>
          </xdr:cNvPr>
          <xdr:cNvCxnSpPr/>
        </xdr:nvCxnSpPr>
        <xdr:spPr>
          <a:xfrm flipH="1">
            <a:off x="2062163" y="40981312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6" name="Straight Connector 3215">
            <a:extLst>
              <a:ext uri="{FF2B5EF4-FFF2-40B4-BE49-F238E27FC236}">
                <a16:creationId xmlns:a16="http://schemas.microsoft.com/office/drawing/2014/main" id="{8E70EB93-EE0D-F8AA-299C-84CC6DA1D092}"/>
              </a:ext>
            </a:extLst>
          </xdr:cNvPr>
          <xdr:cNvCxnSpPr/>
        </xdr:nvCxnSpPr>
        <xdr:spPr>
          <a:xfrm>
            <a:off x="2914650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7" name="Straight Connector 3216">
            <a:extLst>
              <a:ext uri="{FF2B5EF4-FFF2-40B4-BE49-F238E27FC236}">
                <a16:creationId xmlns:a16="http://schemas.microsoft.com/office/drawing/2014/main" id="{8AA78311-17E7-5556-63D8-9E0E8D579456}"/>
              </a:ext>
            </a:extLst>
          </xdr:cNvPr>
          <xdr:cNvCxnSpPr/>
        </xdr:nvCxnSpPr>
        <xdr:spPr>
          <a:xfrm flipH="1">
            <a:off x="2871787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8" name="Straight Connector 3217">
            <a:extLst>
              <a:ext uri="{FF2B5EF4-FFF2-40B4-BE49-F238E27FC236}">
                <a16:creationId xmlns:a16="http://schemas.microsoft.com/office/drawing/2014/main" id="{910EEE42-0694-6543-7386-A3F5C4BB259B}"/>
              </a:ext>
            </a:extLst>
          </xdr:cNvPr>
          <xdr:cNvCxnSpPr/>
        </xdr:nvCxnSpPr>
        <xdr:spPr>
          <a:xfrm>
            <a:off x="3724276" y="40890825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9" name="Straight Connector 3218">
            <a:extLst>
              <a:ext uri="{FF2B5EF4-FFF2-40B4-BE49-F238E27FC236}">
                <a16:creationId xmlns:a16="http://schemas.microsoft.com/office/drawing/2014/main" id="{6DFF5539-3B86-FCF8-C41B-190017FD03E0}"/>
              </a:ext>
            </a:extLst>
          </xdr:cNvPr>
          <xdr:cNvCxnSpPr/>
        </xdr:nvCxnSpPr>
        <xdr:spPr>
          <a:xfrm flipH="1">
            <a:off x="3681413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0" name="Straight Connector 3219">
            <a:extLst>
              <a:ext uri="{FF2B5EF4-FFF2-40B4-BE49-F238E27FC236}">
                <a16:creationId xmlns:a16="http://schemas.microsoft.com/office/drawing/2014/main" id="{8DC5300C-88EF-3ACA-EC82-9973BB259E92}"/>
              </a:ext>
            </a:extLst>
          </xdr:cNvPr>
          <xdr:cNvCxnSpPr/>
        </xdr:nvCxnSpPr>
        <xdr:spPr>
          <a:xfrm>
            <a:off x="4448174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1" name="Straight Connector 3220">
            <a:extLst>
              <a:ext uri="{FF2B5EF4-FFF2-40B4-BE49-F238E27FC236}">
                <a16:creationId xmlns:a16="http://schemas.microsoft.com/office/drawing/2014/main" id="{EA625E42-8AA3-928C-EDAA-B669B37AB459}"/>
              </a:ext>
            </a:extLst>
          </xdr:cNvPr>
          <xdr:cNvCxnSpPr/>
        </xdr:nvCxnSpPr>
        <xdr:spPr>
          <a:xfrm flipH="1">
            <a:off x="4405311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2" name="Straight Connector 3221">
            <a:extLst>
              <a:ext uri="{FF2B5EF4-FFF2-40B4-BE49-F238E27FC236}">
                <a16:creationId xmlns:a16="http://schemas.microsoft.com/office/drawing/2014/main" id="{595AE27C-5182-052A-A230-84B355003F8B}"/>
              </a:ext>
            </a:extLst>
          </xdr:cNvPr>
          <xdr:cNvCxnSpPr/>
        </xdr:nvCxnSpPr>
        <xdr:spPr>
          <a:xfrm>
            <a:off x="5181596" y="40890825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3" name="Straight Connector 3222">
            <a:extLst>
              <a:ext uri="{FF2B5EF4-FFF2-40B4-BE49-F238E27FC236}">
                <a16:creationId xmlns:a16="http://schemas.microsoft.com/office/drawing/2014/main" id="{2233FD69-0D19-17A2-03A0-50F4B85AF1E6}"/>
              </a:ext>
            </a:extLst>
          </xdr:cNvPr>
          <xdr:cNvCxnSpPr/>
        </xdr:nvCxnSpPr>
        <xdr:spPr>
          <a:xfrm flipH="1">
            <a:off x="5138733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4" name="Straight Connector 3223">
            <a:extLst>
              <a:ext uri="{FF2B5EF4-FFF2-40B4-BE49-F238E27FC236}">
                <a16:creationId xmlns:a16="http://schemas.microsoft.com/office/drawing/2014/main" id="{1DD76CB9-21DB-1608-65C5-C61051A943E9}"/>
              </a:ext>
            </a:extLst>
          </xdr:cNvPr>
          <xdr:cNvCxnSpPr/>
        </xdr:nvCxnSpPr>
        <xdr:spPr>
          <a:xfrm>
            <a:off x="6638920" y="40895588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5" name="Straight Connector 3224">
            <a:extLst>
              <a:ext uri="{FF2B5EF4-FFF2-40B4-BE49-F238E27FC236}">
                <a16:creationId xmlns:a16="http://schemas.microsoft.com/office/drawing/2014/main" id="{A05A2A62-B913-AC35-3159-51CFAF5A8EBF}"/>
              </a:ext>
            </a:extLst>
          </xdr:cNvPr>
          <xdr:cNvCxnSpPr/>
        </xdr:nvCxnSpPr>
        <xdr:spPr>
          <a:xfrm flipH="1">
            <a:off x="6596057" y="40981313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6" name="Straight Connector 3225">
            <a:extLst>
              <a:ext uri="{FF2B5EF4-FFF2-40B4-BE49-F238E27FC236}">
                <a16:creationId xmlns:a16="http://schemas.microsoft.com/office/drawing/2014/main" id="{9A6C7771-1487-E855-3FF2-1137C1AF2E5F}"/>
              </a:ext>
            </a:extLst>
          </xdr:cNvPr>
          <xdr:cNvCxnSpPr/>
        </xdr:nvCxnSpPr>
        <xdr:spPr>
          <a:xfrm>
            <a:off x="8096250" y="40895589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7" name="Straight Connector 3226">
            <a:extLst>
              <a:ext uri="{FF2B5EF4-FFF2-40B4-BE49-F238E27FC236}">
                <a16:creationId xmlns:a16="http://schemas.microsoft.com/office/drawing/2014/main" id="{4175090D-7601-8007-E969-1560B2C0F96D}"/>
              </a:ext>
            </a:extLst>
          </xdr:cNvPr>
          <xdr:cNvCxnSpPr/>
        </xdr:nvCxnSpPr>
        <xdr:spPr>
          <a:xfrm flipH="1">
            <a:off x="8053387" y="409813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8" name="Straight Connector 3227">
            <a:extLst>
              <a:ext uri="{FF2B5EF4-FFF2-40B4-BE49-F238E27FC236}">
                <a16:creationId xmlns:a16="http://schemas.microsoft.com/office/drawing/2014/main" id="{62C8E8E7-4FA7-41AD-6DA8-FD936D3D65FE}"/>
              </a:ext>
            </a:extLst>
          </xdr:cNvPr>
          <xdr:cNvCxnSpPr/>
        </xdr:nvCxnSpPr>
        <xdr:spPr>
          <a:xfrm>
            <a:off x="5915024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9" name="Straight Connector 3228">
            <a:extLst>
              <a:ext uri="{FF2B5EF4-FFF2-40B4-BE49-F238E27FC236}">
                <a16:creationId xmlns:a16="http://schemas.microsoft.com/office/drawing/2014/main" id="{6BFB2057-7F57-3D2B-BFBA-864F0D8E8E77}"/>
              </a:ext>
            </a:extLst>
          </xdr:cNvPr>
          <xdr:cNvCxnSpPr/>
        </xdr:nvCxnSpPr>
        <xdr:spPr>
          <a:xfrm flipH="1">
            <a:off x="5872161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0" name="Straight Connector 3229">
            <a:extLst>
              <a:ext uri="{FF2B5EF4-FFF2-40B4-BE49-F238E27FC236}">
                <a16:creationId xmlns:a16="http://schemas.microsoft.com/office/drawing/2014/main" id="{6DEDC413-19B0-00A8-0EF5-6F2201B0574A}"/>
              </a:ext>
            </a:extLst>
          </xdr:cNvPr>
          <xdr:cNvCxnSpPr/>
        </xdr:nvCxnSpPr>
        <xdr:spPr>
          <a:xfrm>
            <a:off x="7367586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1" name="Straight Connector 3230">
            <a:extLst>
              <a:ext uri="{FF2B5EF4-FFF2-40B4-BE49-F238E27FC236}">
                <a16:creationId xmlns:a16="http://schemas.microsoft.com/office/drawing/2014/main" id="{851960DF-C950-CAAC-B0E4-EF214622166E}"/>
              </a:ext>
            </a:extLst>
          </xdr:cNvPr>
          <xdr:cNvCxnSpPr/>
        </xdr:nvCxnSpPr>
        <xdr:spPr>
          <a:xfrm flipH="1">
            <a:off x="7324723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2" name="Straight Connector 3231">
            <a:extLst>
              <a:ext uri="{FF2B5EF4-FFF2-40B4-BE49-F238E27FC236}">
                <a16:creationId xmlns:a16="http://schemas.microsoft.com/office/drawing/2014/main" id="{054CB77D-99AB-9E11-DD41-3E27C75685D4}"/>
              </a:ext>
            </a:extLst>
          </xdr:cNvPr>
          <xdr:cNvCxnSpPr/>
        </xdr:nvCxnSpPr>
        <xdr:spPr>
          <a:xfrm>
            <a:off x="8820149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3" name="Straight Connector 3232">
            <a:extLst>
              <a:ext uri="{FF2B5EF4-FFF2-40B4-BE49-F238E27FC236}">
                <a16:creationId xmlns:a16="http://schemas.microsoft.com/office/drawing/2014/main" id="{2CB1DC38-547A-3D7E-57A7-7B7843AF1622}"/>
              </a:ext>
            </a:extLst>
          </xdr:cNvPr>
          <xdr:cNvCxnSpPr/>
        </xdr:nvCxnSpPr>
        <xdr:spPr>
          <a:xfrm flipH="1">
            <a:off x="8777286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4" name="Straight Connector 3233">
            <a:extLst>
              <a:ext uri="{FF2B5EF4-FFF2-40B4-BE49-F238E27FC236}">
                <a16:creationId xmlns:a16="http://schemas.microsoft.com/office/drawing/2014/main" id="{9B584812-E5C6-34CB-1FF5-5780F42CFE12}"/>
              </a:ext>
            </a:extLst>
          </xdr:cNvPr>
          <xdr:cNvCxnSpPr/>
        </xdr:nvCxnSpPr>
        <xdr:spPr>
          <a:xfrm>
            <a:off x="11334750" y="40895589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5" name="Straight Connector 3234">
            <a:extLst>
              <a:ext uri="{FF2B5EF4-FFF2-40B4-BE49-F238E27FC236}">
                <a16:creationId xmlns:a16="http://schemas.microsoft.com/office/drawing/2014/main" id="{F8DA6C87-0A6A-7BFB-60D6-45D9924F4C8B}"/>
              </a:ext>
            </a:extLst>
          </xdr:cNvPr>
          <xdr:cNvCxnSpPr/>
        </xdr:nvCxnSpPr>
        <xdr:spPr>
          <a:xfrm flipH="1">
            <a:off x="11291887" y="409813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6" name="Straight Connector 3235">
            <a:extLst>
              <a:ext uri="{FF2B5EF4-FFF2-40B4-BE49-F238E27FC236}">
                <a16:creationId xmlns:a16="http://schemas.microsoft.com/office/drawing/2014/main" id="{52D80F5B-F897-E024-6A8C-C61CE9A95B8C}"/>
              </a:ext>
            </a:extLst>
          </xdr:cNvPr>
          <xdr:cNvCxnSpPr/>
        </xdr:nvCxnSpPr>
        <xdr:spPr>
          <a:xfrm>
            <a:off x="9553577" y="40890827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7" name="Straight Connector 3236">
            <a:extLst>
              <a:ext uri="{FF2B5EF4-FFF2-40B4-BE49-F238E27FC236}">
                <a16:creationId xmlns:a16="http://schemas.microsoft.com/office/drawing/2014/main" id="{061C6691-D033-2F22-9619-7E088EE188BD}"/>
              </a:ext>
            </a:extLst>
          </xdr:cNvPr>
          <xdr:cNvCxnSpPr/>
        </xdr:nvCxnSpPr>
        <xdr:spPr>
          <a:xfrm flipH="1">
            <a:off x="9510714" y="40976552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8" name="Straight Connector 3237">
            <a:extLst>
              <a:ext uri="{FF2B5EF4-FFF2-40B4-BE49-F238E27FC236}">
                <a16:creationId xmlns:a16="http://schemas.microsoft.com/office/drawing/2014/main" id="{AC6205C7-F0AE-73DD-52BA-6A6DE18297EC}"/>
              </a:ext>
            </a:extLst>
          </xdr:cNvPr>
          <xdr:cNvCxnSpPr/>
        </xdr:nvCxnSpPr>
        <xdr:spPr>
          <a:xfrm>
            <a:off x="10425112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9" name="Straight Connector 3238">
            <a:extLst>
              <a:ext uri="{FF2B5EF4-FFF2-40B4-BE49-F238E27FC236}">
                <a16:creationId xmlns:a16="http://schemas.microsoft.com/office/drawing/2014/main" id="{CCBB4518-4272-3E89-58B1-23CEC88A9416}"/>
              </a:ext>
            </a:extLst>
          </xdr:cNvPr>
          <xdr:cNvCxnSpPr/>
        </xdr:nvCxnSpPr>
        <xdr:spPr>
          <a:xfrm flipH="1">
            <a:off x="10382249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0" name="Straight Connector 3239">
            <a:extLst>
              <a:ext uri="{FF2B5EF4-FFF2-40B4-BE49-F238E27FC236}">
                <a16:creationId xmlns:a16="http://schemas.microsoft.com/office/drawing/2014/main" id="{93C43ED5-FA63-BE58-54B2-1EE86631F402}"/>
              </a:ext>
            </a:extLst>
          </xdr:cNvPr>
          <xdr:cNvCxnSpPr/>
        </xdr:nvCxnSpPr>
        <xdr:spPr>
          <a:xfrm flipV="1">
            <a:off x="8339137" y="40009763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91" name="Isosceles Triangle 3190">
            <a:extLst>
              <a:ext uri="{FF2B5EF4-FFF2-40B4-BE49-F238E27FC236}">
                <a16:creationId xmlns:a16="http://schemas.microsoft.com/office/drawing/2014/main" id="{705ACEBA-11F7-9AD7-932A-B64B2027873D}"/>
              </a:ext>
            </a:extLst>
          </xdr:cNvPr>
          <xdr:cNvSpPr/>
        </xdr:nvSpPr>
        <xdr:spPr>
          <a:xfrm>
            <a:off x="3648069" y="403193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93" name="Isosceles Triangle 3192">
            <a:extLst>
              <a:ext uri="{FF2B5EF4-FFF2-40B4-BE49-F238E27FC236}">
                <a16:creationId xmlns:a16="http://schemas.microsoft.com/office/drawing/2014/main" id="{9D5A60E1-11EB-991B-B0B7-44123EFD37D8}"/>
              </a:ext>
            </a:extLst>
          </xdr:cNvPr>
          <xdr:cNvSpPr/>
        </xdr:nvSpPr>
        <xdr:spPr>
          <a:xfrm>
            <a:off x="5105391" y="403193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00" name="Isosceles Triangle 3199">
            <a:extLst>
              <a:ext uri="{FF2B5EF4-FFF2-40B4-BE49-F238E27FC236}">
                <a16:creationId xmlns:a16="http://schemas.microsoft.com/office/drawing/2014/main" id="{17DDADBD-5B1B-A494-CC81-9135C48792A6}"/>
              </a:ext>
            </a:extLst>
          </xdr:cNvPr>
          <xdr:cNvSpPr/>
        </xdr:nvSpPr>
        <xdr:spPr>
          <a:xfrm>
            <a:off x="6562716" y="403240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275</xdr:row>
      <xdr:rowOff>0</xdr:rowOff>
    </xdr:from>
    <xdr:to>
      <xdr:col>13</xdr:col>
      <xdr:colOff>0</xdr:colOff>
      <xdr:row>279</xdr:row>
      <xdr:rowOff>85725</xdr:rowOff>
    </xdr:to>
    <xdr:cxnSp macro="">
      <xdr:nvCxnSpPr>
        <xdr:cNvPr id="3241" name="Straight Connector 3240">
          <a:extLst>
            <a:ext uri="{FF2B5EF4-FFF2-40B4-BE49-F238E27FC236}">
              <a16:creationId xmlns:a16="http://schemas.microsoft.com/office/drawing/2014/main" id="{9E344748-C981-4A6E-A260-5D56E93A065C}"/>
            </a:ext>
          </a:extLst>
        </xdr:cNvPr>
        <xdr:cNvCxnSpPr/>
      </xdr:nvCxnSpPr>
      <xdr:spPr>
        <a:xfrm>
          <a:off x="2105025" y="41167050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275</xdr:row>
      <xdr:rowOff>0</xdr:rowOff>
    </xdr:from>
    <xdr:to>
      <xdr:col>70</xdr:col>
      <xdr:colOff>0</xdr:colOff>
      <xdr:row>279</xdr:row>
      <xdr:rowOff>85725</xdr:rowOff>
    </xdr:to>
    <xdr:cxnSp macro="">
      <xdr:nvCxnSpPr>
        <xdr:cNvPr id="3242" name="Straight Connector 3241">
          <a:extLst>
            <a:ext uri="{FF2B5EF4-FFF2-40B4-BE49-F238E27FC236}">
              <a16:creationId xmlns:a16="http://schemas.microsoft.com/office/drawing/2014/main" id="{36D478E9-4499-44AD-AD41-177EF1F91B93}"/>
            </a:ext>
          </a:extLst>
        </xdr:cNvPr>
        <xdr:cNvCxnSpPr/>
      </xdr:nvCxnSpPr>
      <xdr:spPr>
        <a:xfrm>
          <a:off x="11334750" y="41167050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263</xdr:row>
      <xdr:rowOff>9525</xdr:rowOff>
    </xdr:from>
    <xdr:to>
      <xdr:col>24</xdr:col>
      <xdr:colOff>76200</xdr:colOff>
      <xdr:row>266</xdr:row>
      <xdr:rowOff>76200</xdr:rowOff>
    </xdr:to>
    <xdr:cxnSp macro="">
      <xdr:nvCxnSpPr>
        <xdr:cNvPr id="3243" name="Straight Connector 3242">
          <a:extLst>
            <a:ext uri="{FF2B5EF4-FFF2-40B4-BE49-F238E27FC236}">
              <a16:creationId xmlns:a16="http://schemas.microsoft.com/office/drawing/2014/main" id="{500E0B47-8744-475C-9A1A-4CCDFC3954A9}"/>
            </a:ext>
          </a:extLst>
        </xdr:cNvPr>
        <xdr:cNvCxnSpPr/>
      </xdr:nvCxnSpPr>
      <xdr:spPr>
        <a:xfrm>
          <a:off x="3962400" y="39462075"/>
          <a:ext cx="0" cy="4953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263</xdr:row>
      <xdr:rowOff>0</xdr:rowOff>
    </xdr:from>
    <xdr:to>
      <xdr:col>33</xdr:col>
      <xdr:colOff>76200</xdr:colOff>
      <xdr:row>266</xdr:row>
      <xdr:rowOff>0</xdr:rowOff>
    </xdr:to>
    <xdr:cxnSp macro="">
      <xdr:nvCxnSpPr>
        <xdr:cNvPr id="3244" name="Straight Connector 3243">
          <a:extLst>
            <a:ext uri="{FF2B5EF4-FFF2-40B4-BE49-F238E27FC236}">
              <a16:creationId xmlns:a16="http://schemas.microsoft.com/office/drawing/2014/main" id="{EC944FF9-371D-442E-BDA4-5BA57096EDC6}"/>
            </a:ext>
          </a:extLst>
        </xdr:cNvPr>
        <xdr:cNvCxnSpPr/>
      </xdr:nvCxnSpPr>
      <xdr:spPr>
        <a:xfrm>
          <a:off x="5419725" y="39452550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76200</xdr:colOff>
      <xdr:row>261</xdr:row>
      <xdr:rowOff>104775</xdr:rowOff>
    </xdr:from>
    <xdr:to>
      <xdr:col>42</xdr:col>
      <xdr:colOff>76200</xdr:colOff>
      <xdr:row>266</xdr:row>
      <xdr:rowOff>47625</xdr:rowOff>
    </xdr:to>
    <xdr:cxnSp macro="">
      <xdr:nvCxnSpPr>
        <xdr:cNvPr id="3245" name="Straight Connector 3244">
          <a:extLst>
            <a:ext uri="{FF2B5EF4-FFF2-40B4-BE49-F238E27FC236}">
              <a16:creationId xmlns:a16="http://schemas.microsoft.com/office/drawing/2014/main" id="{C066D2C1-5ACE-4783-B34B-3095C6A9DAC2}"/>
            </a:ext>
          </a:extLst>
        </xdr:cNvPr>
        <xdr:cNvCxnSpPr/>
      </xdr:nvCxnSpPr>
      <xdr:spPr>
        <a:xfrm>
          <a:off x="6877050" y="39271575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76200</xdr:colOff>
      <xdr:row>263</xdr:row>
      <xdr:rowOff>9525</xdr:rowOff>
    </xdr:from>
    <xdr:to>
      <xdr:col>51</xdr:col>
      <xdr:colOff>76200</xdr:colOff>
      <xdr:row>266</xdr:row>
      <xdr:rowOff>9525</xdr:rowOff>
    </xdr:to>
    <xdr:cxnSp macro="">
      <xdr:nvCxnSpPr>
        <xdr:cNvPr id="3246" name="Straight Connector 3245">
          <a:extLst>
            <a:ext uri="{FF2B5EF4-FFF2-40B4-BE49-F238E27FC236}">
              <a16:creationId xmlns:a16="http://schemas.microsoft.com/office/drawing/2014/main" id="{D0C6AE5D-7695-4190-989B-96C7121A7E15}"/>
            </a:ext>
          </a:extLst>
        </xdr:cNvPr>
        <xdr:cNvCxnSpPr/>
      </xdr:nvCxnSpPr>
      <xdr:spPr>
        <a:xfrm>
          <a:off x="8334375" y="39462075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85725</xdr:colOff>
      <xdr:row>261</xdr:row>
      <xdr:rowOff>123825</xdr:rowOff>
    </xdr:from>
    <xdr:to>
      <xdr:col>60</xdr:col>
      <xdr:colOff>85725</xdr:colOff>
      <xdr:row>265</xdr:row>
      <xdr:rowOff>133350</xdr:rowOff>
    </xdr:to>
    <xdr:cxnSp macro="">
      <xdr:nvCxnSpPr>
        <xdr:cNvPr id="3247" name="Straight Connector 3246">
          <a:extLst>
            <a:ext uri="{FF2B5EF4-FFF2-40B4-BE49-F238E27FC236}">
              <a16:creationId xmlns:a16="http://schemas.microsoft.com/office/drawing/2014/main" id="{0FB1F17F-B96F-454D-9CF1-B6314CB8096B}"/>
            </a:ext>
          </a:extLst>
        </xdr:cNvPr>
        <xdr:cNvCxnSpPr/>
      </xdr:nvCxnSpPr>
      <xdr:spPr>
        <a:xfrm>
          <a:off x="9801225" y="39290625"/>
          <a:ext cx="0" cy="581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147638</xdr:colOff>
      <xdr:row>247</xdr:row>
      <xdr:rowOff>9523</xdr:rowOff>
    </xdr:from>
    <xdr:to>
      <xdr:col>51</xdr:col>
      <xdr:colOff>123825</xdr:colOff>
      <xdr:row>253</xdr:row>
      <xdr:rowOff>14289</xdr:rowOff>
    </xdr:to>
    <xdr:grpSp>
      <xdr:nvGrpSpPr>
        <xdr:cNvPr id="3248" name="Group 3247">
          <a:extLst>
            <a:ext uri="{FF2B5EF4-FFF2-40B4-BE49-F238E27FC236}">
              <a16:creationId xmlns:a16="http://schemas.microsoft.com/office/drawing/2014/main" id="{4896017B-2449-4F70-A188-B57E50380C8E}"/>
            </a:ext>
          </a:extLst>
        </xdr:cNvPr>
        <xdr:cNvGrpSpPr/>
      </xdr:nvGrpSpPr>
      <xdr:grpSpPr>
        <a:xfrm>
          <a:off x="6786563" y="37233223"/>
          <a:ext cx="1595437" cy="862016"/>
          <a:chOff x="8243888" y="38319073"/>
          <a:chExt cx="1595437" cy="862016"/>
        </a:xfrm>
      </xdr:grpSpPr>
      <xdr:cxnSp macro="">
        <xdr:nvCxnSpPr>
          <xdr:cNvPr id="3249" name="Straight Connector 3248">
            <a:extLst>
              <a:ext uri="{FF2B5EF4-FFF2-40B4-BE49-F238E27FC236}">
                <a16:creationId xmlns:a16="http://schemas.microsoft.com/office/drawing/2014/main" id="{F999D6E2-45EA-8735-07C5-4F97BAAACCDA}"/>
              </a:ext>
            </a:extLst>
          </xdr:cNvPr>
          <xdr:cNvCxnSpPr/>
        </xdr:nvCxnSpPr>
        <xdr:spPr>
          <a:xfrm>
            <a:off x="8334375" y="38738175"/>
            <a:ext cx="14573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50" name="Isosceles Triangle 3249">
            <a:extLst>
              <a:ext uri="{FF2B5EF4-FFF2-40B4-BE49-F238E27FC236}">
                <a16:creationId xmlns:a16="http://schemas.microsoft.com/office/drawing/2014/main" id="{04F0337A-5573-1A1A-1785-47DF650ECCC8}"/>
              </a:ext>
            </a:extLst>
          </xdr:cNvPr>
          <xdr:cNvSpPr/>
        </xdr:nvSpPr>
        <xdr:spPr>
          <a:xfrm>
            <a:off x="8258179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51" name="Straight Arrow Connector 3250">
            <a:extLst>
              <a:ext uri="{FF2B5EF4-FFF2-40B4-BE49-F238E27FC236}">
                <a16:creationId xmlns:a16="http://schemas.microsoft.com/office/drawing/2014/main" id="{CDC933F3-3A3F-322A-17E2-B5EC63BAFB06}"/>
              </a:ext>
            </a:extLst>
          </xdr:cNvPr>
          <xdr:cNvCxnSpPr/>
        </xdr:nvCxnSpPr>
        <xdr:spPr>
          <a:xfrm flipV="1">
            <a:off x="8334381" y="388905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52" name="Isosceles Triangle 3251">
            <a:extLst>
              <a:ext uri="{FF2B5EF4-FFF2-40B4-BE49-F238E27FC236}">
                <a16:creationId xmlns:a16="http://schemas.microsoft.com/office/drawing/2014/main" id="{603F53C2-857E-A107-9643-ABB20A8C4148}"/>
              </a:ext>
            </a:extLst>
          </xdr:cNvPr>
          <xdr:cNvSpPr/>
        </xdr:nvSpPr>
        <xdr:spPr>
          <a:xfrm>
            <a:off x="9472591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53" name="Straight Arrow Connector 3252">
            <a:extLst>
              <a:ext uri="{FF2B5EF4-FFF2-40B4-BE49-F238E27FC236}">
                <a16:creationId xmlns:a16="http://schemas.microsoft.com/office/drawing/2014/main" id="{84CF13F0-0D84-BBAF-2AB5-4CF157D3F1F5}"/>
              </a:ext>
            </a:extLst>
          </xdr:cNvPr>
          <xdr:cNvCxnSpPr/>
        </xdr:nvCxnSpPr>
        <xdr:spPr>
          <a:xfrm flipV="1">
            <a:off x="9553548" y="388715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4" name="Straight Arrow Connector 3253">
            <a:extLst>
              <a:ext uri="{FF2B5EF4-FFF2-40B4-BE49-F238E27FC236}">
                <a16:creationId xmlns:a16="http://schemas.microsoft.com/office/drawing/2014/main" id="{D50EB3BC-84C6-51E8-64AC-F0D9543B0B94}"/>
              </a:ext>
            </a:extLst>
          </xdr:cNvPr>
          <xdr:cNvCxnSpPr/>
        </xdr:nvCxnSpPr>
        <xdr:spPr>
          <a:xfrm>
            <a:off x="8339134" y="384952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5" name="Straight Arrow Connector 3254">
            <a:extLst>
              <a:ext uri="{FF2B5EF4-FFF2-40B4-BE49-F238E27FC236}">
                <a16:creationId xmlns:a16="http://schemas.microsoft.com/office/drawing/2014/main" id="{6DB3C797-7C5D-C90A-BC4A-B3A001888C6E}"/>
              </a:ext>
            </a:extLst>
          </xdr:cNvPr>
          <xdr:cNvCxnSpPr/>
        </xdr:nvCxnSpPr>
        <xdr:spPr>
          <a:xfrm>
            <a:off x="8539163" y="385000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6" name="Straight Arrow Connector 3255">
            <a:extLst>
              <a:ext uri="{FF2B5EF4-FFF2-40B4-BE49-F238E27FC236}">
                <a16:creationId xmlns:a16="http://schemas.microsoft.com/office/drawing/2014/main" id="{690E5545-E0EF-4AF9-E784-C4AD56F9980D}"/>
              </a:ext>
            </a:extLst>
          </xdr:cNvPr>
          <xdr:cNvCxnSpPr/>
        </xdr:nvCxnSpPr>
        <xdr:spPr>
          <a:xfrm>
            <a:off x="8710614" y="384952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7" name="Straight Arrow Connector 3256">
            <a:extLst>
              <a:ext uri="{FF2B5EF4-FFF2-40B4-BE49-F238E27FC236}">
                <a16:creationId xmlns:a16="http://schemas.microsoft.com/office/drawing/2014/main" id="{402D5928-D30D-BAC4-473D-904B5653F126}"/>
              </a:ext>
            </a:extLst>
          </xdr:cNvPr>
          <xdr:cNvCxnSpPr/>
        </xdr:nvCxnSpPr>
        <xdr:spPr>
          <a:xfrm>
            <a:off x="8905878" y="385000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8" name="Straight Arrow Connector 3257">
            <a:extLst>
              <a:ext uri="{FF2B5EF4-FFF2-40B4-BE49-F238E27FC236}">
                <a16:creationId xmlns:a16="http://schemas.microsoft.com/office/drawing/2014/main" id="{CBB3F99D-EECF-C327-1F15-4163D6392357}"/>
              </a:ext>
            </a:extLst>
          </xdr:cNvPr>
          <xdr:cNvCxnSpPr/>
        </xdr:nvCxnSpPr>
        <xdr:spPr>
          <a:xfrm>
            <a:off x="9067802" y="384952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9" name="Straight Arrow Connector 3258">
            <a:extLst>
              <a:ext uri="{FF2B5EF4-FFF2-40B4-BE49-F238E27FC236}">
                <a16:creationId xmlns:a16="http://schemas.microsoft.com/office/drawing/2014/main" id="{399B7EE2-DD70-54A3-E66C-87B7EFBD2743}"/>
              </a:ext>
            </a:extLst>
          </xdr:cNvPr>
          <xdr:cNvCxnSpPr/>
        </xdr:nvCxnSpPr>
        <xdr:spPr>
          <a:xfrm>
            <a:off x="9229727" y="385000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0" name="Straight Arrow Connector 3259">
            <a:extLst>
              <a:ext uri="{FF2B5EF4-FFF2-40B4-BE49-F238E27FC236}">
                <a16:creationId xmlns:a16="http://schemas.microsoft.com/office/drawing/2014/main" id="{350F3284-5492-4E29-C8A3-4385430CB123}"/>
              </a:ext>
            </a:extLst>
          </xdr:cNvPr>
          <xdr:cNvCxnSpPr/>
        </xdr:nvCxnSpPr>
        <xdr:spPr>
          <a:xfrm>
            <a:off x="9391654" y="384952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1" name="Straight Arrow Connector 3260">
            <a:extLst>
              <a:ext uri="{FF2B5EF4-FFF2-40B4-BE49-F238E27FC236}">
                <a16:creationId xmlns:a16="http://schemas.microsoft.com/office/drawing/2014/main" id="{467A0889-843C-0F04-BCEB-CA539B1D497E}"/>
              </a:ext>
            </a:extLst>
          </xdr:cNvPr>
          <xdr:cNvCxnSpPr/>
        </xdr:nvCxnSpPr>
        <xdr:spPr>
          <a:xfrm>
            <a:off x="9605970" y="38500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2" name="Straight Connector 3261">
            <a:extLst>
              <a:ext uri="{FF2B5EF4-FFF2-40B4-BE49-F238E27FC236}">
                <a16:creationId xmlns:a16="http://schemas.microsoft.com/office/drawing/2014/main" id="{771E3765-6B4D-745D-03C3-C34A0853222E}"/>
              </a:ext>
            </a:extLst>
          </xdr:cNvPr>
          <xdr:cNvCxnSpPr/>
        </xdr:nvCxnSpPr>
        <xdr:spPr>
          <a:xfrm>
            <a:off x="8343900" y="38500055"/>
            <a:ext cx="14525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3" name="Straight Connector 3262">
            <a:extLst>
              <a:ext uri="{FF2B5EF4-FFF2-40B4-BE49-F238E27FC236}">
                <a16:creationId xmlns:a16="http://schemas.microsoft.com/office/drawing/2014/main" id="{3E3D5B9A-BAB6-197B-9FB5-B17A274BBD9F}"/>
              </a:ext>
            </a:extLst>
          </xdr:cNvPr>
          <xdr:cNvCxnSpPr/>
        </xdr:nvCxnSpPr>
        <xdr:spPr>
          <a:xfrm flipH="1" flipV="1">
            <a:off x="8934452" y="384095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4" name="Straight Arrow Connector 3263">
            <a:extLst>
              <a:ext uri="{FF2B5EF4-FFF2-40B4-BE49-F238E27FC236}">
                <a16:creationId xmlns:a16="http://schemas.microsoft.com/office/drawing/2014/main" id="{BC3EBD7F-76A1-181E-4155-CD608B457BA0}"/>
              </a:ext>
            </a:extLst>
          </xdr:cNvPr>
          <xdr:cNvCxnSpPr/>
        </xdr:nvCxnSpPr>
        <xdr:spPr>
          <a:xfrm>
            <a:off x="9791704" y="385048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5" name="Straight Arrow Connector 3264">
            <a:extLst>
              <a:ext uri="{FF2B5EF4-FFF2-40B4-BE49-F238E27FC236}">
                <a16:creationId xmlns:a16="http://schemas.microsoft.com/office/drawing/2014/main" id="{B0F3080D-C6D3-11DB-FF57-E31DB1B9DF13}"/>
              </a:ext>
            </a:extLst>
          </xdr:cNvPr>
          <xdr:cNvCxnSpPr/>
        </xdr:nvCxnSpPr>
        <xdr:spPr>
          <a:xfrm>
            <a:off x="9791694" y="383190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6" name="Straight Connector 3265">
            <a:extLst>
              <a:ext uri="{FF2B5EF4-FFF2-40B4-BE49-F238E27FC236}">
                <a16:creationId xmlns:a16="http://schemas.microsoft.com/office/drawing/2014/main" id="{69C5BB90-9ECD-2C22-E4E3-6C02C9C764A3}"/>
              </a:ext>
            </a:extLst>
          </xdr:cNvPr>
          <xdr:cNvCxnSpPr/>
        </xdr:nvCxnSpPr>
        <xdr:spPr>
          <a:xfrm>
            <a:off x="8243888" y="39023926"/>
            <a:ext cx="1595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7" name="Straight Connector 3266">
            <a:extLst>
              <a:ext uri="{FF2B5EF4-FFF2-40B4-BE49-F238E27FC236}">
                <a16:creationId xmlns:a16="http://schemas.microsoft.com/office/drawing/2014/main" id="{80F4E5A7-87BB-49B3-EA3A-669EAF4CD8B3}"/>
              </a:ext>
            </a:extLst>
          </xdr:cNvPr>
          <xdr:cNvCxnSpPr/>
        </xdr:nvCxnSpPr>
        <xdr:spPr>
          <a:xfrm flipH="1">
            <a:off x="8277228" y="389858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8" name="Straight Connector 3267">
            <a:extLst>
              <a:ext uri="{FF2B5EF4-FFF2-40B4-BE49-F238E27FC236}">
                <a16:creationId xmlns:a16="http://schemas.microsoft.com/office/drawing/2014/main" id="{64E83E3D-880C-65BF-C53E-1FDF179A36CF}"/>
              </a:ext>
            </a:extLst>
          </xdr:cNvPr>
          <xdr:cNvCxnSpPr/>
        </xdr:nvCxnSpPr>
        <xdr:spPr>
          <a:xfrm flipH="1">
            <a:off x="9496418" y="389810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9" name="Straight Connector 3268">
            <a:extLst>
              <a:ext uri="{FF2B5EF4-FFF2-40B4-BE49-F238E27FC236}">
                <a16:creationId xmlns:a16="http://schemas.microsoft.com/office/drawing/2014/main" id="{94732D7A-2A06-30F9-DA37-D0895421E60A}"/>
              </a:ext>
            </a:extLst>
          </xdr:cNvPr>
          <xdr:cNvCxnSpPr/>
        </xdr:nvCxnSpPr>
        <xdr:spPr>
          <a:xfrm>
            <a:off x="9786928" y="38785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0" name="Straight Connector 3269">
            <a:extLst>
              <a:ext uri="{FF2B5EF4-FFF2-40B4-BE49-F238E27FC236}">
                <a16:creationId xmlns:a16="http://schemas.microsoft.com/office/drawing/2014/main" id="{C63E76C6-02DA-943D-FCD0-44041D18A7CE}"/>
              </a:ext>
            </a:extLst>
          </xdr:cNvPr>
          <xdr:cNvCxnSpPr/>
        </xdr:nvCxnSpPr>
        <xdr:spPr>
          <a:xfrm flipH="1">
            <a:off x="9744065" y="389810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147638</xdr:colOff>
      <xdr:row>256</xdr:row>
      <xdr:rowOff>9523</xdr:rowOff>
    </xdr:from>
    <xdr:to>
      <xdr:col>42</xdr:col>
      <xdr:colOff>123825</xdr:colOff>
      <xdr:row>262</xdr:row>
      <xdr:rowOff>14289</xdr:rowOff>
    </xdr:to>
    <xdr:grpSp>
      <xdr:nvGrpSpPr>
        <xdr:cNvPr id="3271" name="Group 3270">
          <a:extLst>
            <a:ext uri="{FF2B5EF4-FFF2-40B4-BE49-F238E27FC236}">
              <a16:creationId xmlns:a16="http://schemas.microsoft.com/office/drawing/2014/main" id="{14BE0F84-D7E6-43D5-A249-BA021BF385BF}"/>
            </a:ext>
          </a:extLst>
        </xdr:cNvPr>
        <xdr:cNvGrpSpPr/>
      </xdr:nvGrpSpPr>
      <xdr:grpSpPr>
        <a:xfrm>
          <a:off x="5329238" y="38519098"/>
          <a:ext cx="1595437" cy="862016"/>
          <a:chOff x="8243888" y="38319073"/>
          <a:chExt cx="1595437" cy="862016"/>
        </a:xfrm>
      </xdr:grpSpPr>
      <xdr:cxnSp macro="">
        <xdr:nvCxnSpPr>
          <xdr:cNvPr id="3272" name="Straight Connector 3271">
            <a:extLst>
              <a:ext uri="{FF2B5EF4-FFF2-40B4-BE49-F238E27FC236}">
                <a16:creationId xmlns:a16="http://schemas.microsoft.com/office/drawing/2014/main" id="{83773801-6B56-EE5C-9E26-AEB12A5D6385}"/>
              </a:ext>
            </a:extLst>
          </xdr:cNvPr>
          <xdr:cNvCxnSpPr/>
        </xdr:nvCxnSpPr>
        <xdr:spPr>
          <a:xfrm>
            <a:off x="8334375" y="38738175"/>
            <a:ext cx="14573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3" name="Isosceles Triangle 3272">
            <a:extLst>
              <a:ext uri="{FF2B5EF4-FFF2-40B4-BE49-F238E27FC236}">
                <a16:creationId xmlns:a16="http://schemas.microsoft.com/office/drawing/2014/main" id="{A9642206-FC41-AEC2-7BF4-A0E0988B32BE}"/>
              </a:ext>
            </a:extLst>
          </xdr:cNvPr>
          <xdr:cNvSpPr/>
        </xdr:nvSpPr>
        <xdr:spPr>
          <a:xfrm>
            <a:off x="8258179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74" name="Straight Arrow Connector 3273">
            <a:extLst>
              <a:ext uri="{FF2B5EF4-FFF2-40B4-BE49-F238E27FC236}">
                <a16:creationId xmlns:a16="http://schemas.microsoft.com/office/drawing/2014/main" id="{8B64CAF7-9AFE-7E76-3439-72C1F1928339}"/>
              </a:ext>
            </a:extLst>
          </xdr:cNvPr>
          <xdr:cNvCxnSpPr/>
        </xdr:nvCxnSpPr>
        <xdr:spPr>
          <a:xfrm flipV="1">
            <a:off x="8334381" y="388905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5" name="Isosceles Triangle 3274">
            <a:extLst>
              <a:ext uri="{FF2B5EF4-FFF2-40B4-BE49-F238E27FC236}">
                <a16:creationId xmlns:a16="http://schemas.microsoft.com/office/drawing/2014/main" id="{8C40CCA3-3994-70E7-5D86-DC920F5B6321}"/>
              </a:ext>
            </a:extLst>
          </xdr:cNvPr>
          <xdr:cNvSpPr/>
        </xdr:nvSpPr>
        <xdr:spPr>
          <a:xfrm>
            <a:off x="9472591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76" name="Straight Arrow Connector 3275">
            <a:extLst>
              <a:ext uri="{FF2B5EF4-FFF2-40B4-BE49-F238E27FC236}">
                <a16:creationId xmlns:a16="http://schemas.microsoft.com/office/drawing/2014/main" id="{123F6283-3749-76F5-DBD8-F3A688F4EB7B}"/>
              </a:ext>
            </a:extLst>
          </xdr:cNvPr>
          <xdr:cNvCxnSpPr/>
        </xdr:nvCxnSpPr>
        <xdr:spPr>
          <a:xfrm flipV="1">
            <a:off x="9553548" y="388715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7" name="Straight Arrow Connector 3276">
            <a:extLst>
              <a:ext uri="{FF2B5EF4-FFF2-40B4-BE49-F238E27FC236}">
                <a16:creationId xmlns:a16="http://schemas.microsoft.com/office/drawing/2014/main" id="{4E07DFCF-C166-5262-F881-082EB6A54DCD}"/>
              </a:ext>
            </a:extLst>
          </xdr:cNvPr>
          <xdr:cNvCxnSpPr/>
        </xdr:nvCxnSpPr>
        <xdr:spPr>
          <a:xfrm>
            <a:off x="8339134" y="384952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8" name="Straight Arrow Connector 3277">
            <a:extLst>
              <a:ext uri="{FF2B5EF4-FFF2-40B4-BE49-F238E27FC236}">
                <a16:creationId xmlns:a16="http://schemas.microsoft.com/office/drawing/2014/main" id="{2207358A-B44E-15E2-50D0-8F7A14A65269}"/>
              </a:ext>
            </a:extLst>
          </xdr:cNvPr>
          <xdr:cNvCxnSpPr/>
        </xdr:nvCxnSpPr>
        <xdr:spPr>
          <a:xfrm>
            <a:off x="8539163" y="385000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9" name="Straight Arrow Connector 3278">
            <a:extLst>
              <a:ext uri="{FF2B5EF4-FFF2-40B4-BE49-F238E27FC236}">
                <a16:creationId xmlns:a16="http://schemas.microsoft.com/office/drawing/2014/main" id="{59210BCF-8AC1-5D9C-75B8-1C20979F376E}"/>
              </a:ext>
            </a:extLst>
          </xdr:cNvPr>
          <xdr:cNvCxnSpPr/>
        </xdr:nvCxnSpPr>
        <xdr:spPr>
          <a:xfrm>
            <a:off x="8710614" y="384952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0" name="Straight Arrow Connector 3279">
            <a:extLst>
              <a:ext uri="{FF2B5EF4-FFF2-40B4-BE49-F238E27FC236}">
                <a16:creationId xmlns:a16="http://schemas.microsoft.com/office/drawing/2014/main" id="{2C954A8E-95D5-E15E-78ED-75F798AC3041}"/>
              </a:ext>
            </a:extLst>
          </xdr:cNvPr>
          <xdr:cNvCxnSpPr/>
        </xdr:nvCxnSpPr>
        <xdr:spPr>
          <a:xfrm>
            <a:off x="8905878" y="385000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1" name="Straight Arrow Connector 3280">
            <a:extLst>
              <a:ext uri="{FF2B5EF4-FFF2-40B4-BE49-F238E27FC236}">
                <a16:creationId xmlns:a16="http://schemas.microsoft.com/office/drawing/2014/main" id="{DC6BFE18-31CE-FBA3-91EC-EE31336D3B3C}"/>
              </a:ext>
            </a:extLst>
          </xdr:cNvPr>
          <xdr:cNvCxnSpPr/>
        </xdr:nvCxnSpPr>
        <xdr:spPr>
          <a:xfrm>
            <a:off x="9067802" y="384952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2" name="Straight Arrow Connector 3281">
            <a:extLst>
              <a:ext uri="{FF2B5EF4-FFF2-40B4-BE49-F238E27FC236}">
                <a16:creationId xmlns:a16="http://schemas.microsoft.com/office/drawing/2014/main" id="{DC98BCDC-6509-1504-869B-0AB93895B2B1}"/>
              </a:ext>
            </a:extLst>
          </xdr:cNvPr>
          <xdr:cNvCxnSpPr/>
        </xdr:nvCxnSpPr>
        <xdr:spPr>
          <a:xfrm>
            <a:off x="9229727" y="385000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3" name="Straight Arrow Connector 3282">
            <a:extLst>
              <a:ext uri="{FF2B5EF4-FFF2-40B4-BE49-F238E27FC236}">
                <a16:creationId xmlns:a16="http://schemas.microsoft.com/office/drawing/2014/main" id="{B3DD49E3-4643-406B-EE9D-82A5C8FDEA6E}"/>
              </a:ext>
            </a:extLst>
          </xdr:cNvPr>
          <xdr:cNvCxnSpPr/>
        </xdr:nvCxnSpPr>
        <xdr:spPr>
          <a:xfrm>
            <a:off x="9391654" y="384952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4" name="Straight Arrow Connector 3283">
            <a:extLst>
              <a:ext uri="{FF2B5EF4-FFF2-40B4-BE49-F238E27FC236}">
                <a16:creationId xmlns:a16="http://schemas.microsoft.com/office/drawing/2014/main" id="{506F7B65-8463-6900-073E-65C3BC189E68}"/>
              </a:ext>
            </a:extLst>
          </xdr:cNvPr>
          <xdr:cNvCxnSpPr/>
        </xdr:nvCxnSpPr>
        <xdr:spPr>
          <a:xfrm>
            <a:off x="9605970" y="38500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5" name="Straight Connector 3284">
            <a:extLst>
              <a:ext uri="{FF2B5EF4-FFF2-40B4-BE49-F238E27FC236}">
                <a16:creationId xmlns:a16="http://schemas.microsoft.com/office/drawing/2014/main" id="{CEFD2CCE-11BC-645D-10C2-735FFCA0713E}"/>
              </a:ext>
            </a:extLst>
          </xdr:cNvPr>
          <xdr:cNvCxnSpPr/>
        </xdr:nvCxnSpPr>
        <xdr:spPr>
          <a:xfrm>
            <a:off x="8343900" y="38500055"/>
            <a:ext cx="14525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6" name="Straight Connector 3285">
            <a:extLst>
              <a:ext uri="{FF2B5EF4-FFF2-40B4-BE49-F238E27FC236}">
                <a16:creationId xmlns:a16="http://schemas.microsoft.com/office/drawing/2014/main" id="{862F1606-C77D-6350-7E5D-155C9CCDD7AF}"/>
              </a:ext>
            </a:extLst>
          </xdr:cNvPr>
          <xdr:cNvCxnSpPr/>
        </xdr:nvCxnSpPr>
        <xdr:spPr>
          <a:xfrm flipH="1" flipV="1">
            <a:off x="8934452" y="384095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7" name="Straight Arrow Connector 3286">
            <a:extLst>
              <a:ext uri="{FF2B5EF4-FFF2-40B4-BE49-F238E27FC236}">
                <a16:creationId xmlns:a16="http://schemas.microsoft.com/office/drawing/2014/main" id="{4B243F08-D25D-5952-F5CB-537099F5C8A5}"/>
              </a:ext>
            </a:extLst>
          </xdr:cNvPr>
          <xdr:cNvCxnSpPr/>
        </xdr:nvCxnSpPr>
        <xdr:spPr>
          <a:xfrm>
            <a:off x="9791704" y="385048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8" name="Straight Arrow Connector 3287">
            <a:extLst>
              <a:ext uri="{FF2B5EF4-FFF2-40B4-BE49-F238E27FC236}">
                <a16:creationId xmlns:a16="http://schemas.microsoft.com/office/drawing/2014/main" id="{1A1738D7-8142-35A9-F755-7F2120DEC565}"/>
              </a:ext>
            </a:extLst>
          </xdr:cNvPr>
          <xdr:cNvCxnSpPr/>
        </xdr:nvCxnSpPr>
        <xdr:spPr>
          <a:xfrm>
            <a:off x="9791694" y="383190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9" name="Straight Connector 3288">
            <a:extLst>
              <a:ext uri="{FF2B5EF4-FFF2-40B4-BE49-F238E27FC236}">
                <a16:creationId xmlns:a16="http://schemas.microsoft.com/office/drawing/2014/main" id="{29BD748E-A707-0FF6-E1B1-CFFC6C7025FE}"/>
              </a:ext>
            </a:extLst>
          </xdr:cNvPr>
          <xdr:cNvCxnSpPr/>
        </xdr:nvCxnSpPr>
        <xdr:spPr>
          <a:xfrm>
            <a:off x="8243888" y="39023926"/>
            <a:ext cx="1595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0" name="Straight Connector 3289">
            <a:extLst>
              <a:ext uri="{FF2B5EF4-FFF2-40B4-BE49-F238E27FC236}">
                <a16:creationId xmlns:a16="http://schemas.microsoft.com/office/drawing/2014/main" id="{E5DF6829-4DBD-C3A5-436D-95E8FA263366}"/>
              </a:ext>
            </a:extLst>
          </xdr:cNvPr>
          <xdr:cNvCxnSpPr/>
        </xdr:nvCxnSpPr>
        <xdr:spPr>
          <a:xfrm flipH="1">
            <a:off x="8277228" y="389858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1" name="Straight Connector 3290">
            <a:extLst>
              <a:ext uri="{FF2B5EF4-FFF2-40B4-BE49-F238E27FC236}">
                <a16:creationId xmlns:a16="http://schemas.microsoft.com/office/drawing/2014/main" id="{721E302C-5E10-6579-CBFE-34FD2FABB682}"/>
              </a:ext>
            </a:extLst>
          </xdr:cNvPr>
          <xdr:cNvCxnSpPr/>
        </xdr:nvCxnSpPr>
        <xdr:spPr>
          <a:xfrm flipH="1">
            <a:off x="9496418" y="389810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2" name="Straight Connector 3291">
            <a:extLst>
              <a:ext uri="{FF2B5EF4-FFF2-40B4-BE49-F238E27FC236}">
                <a16:creationId xmlns:a16="http://schemas.microsoft.com/office/drawing/2014/main" id="{90D617AC-58CE-25B7-C23B-87801537AFC1}"/>
              </a:ext>
            </a:extLst>
          </xdr:cNvPr>
          <xdr:cNvCxnSpPr/>
        </xdr:nvCxnSpPr>
        <xdr:spPr>
          <a:xfrm>
            <a:off x="9786928" y="38785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3" name="Straight Connector 3292">
            <a:extLst>
              <a:ext uri="{FF2B5EF4-FFF2-40B4-BE49-F238E27FC236}">
                <a16:creationId xmlns:a16="http://schemas.microsoft.com/office/drawing/2014/main" id="{A181242C-FB2A-B28C-50E1-2D4D61042544}"/>
              </a:ext>
            </a:extLst>
          </xdr:cNvPr>
          <xdr:cNvCxnSpPr/>
        </xdr:nvCxnSpPr>
        <xdr:spPr>
          <a:xfrm flipH="1">
            <a:off x="9744065" y="389810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147638</xdr:colOff>
      <xdr:row>247</xdr:row>
      <xdr:rowOff>9523</xdr:rowOff>
    </xdr:from>
    <xdr:to>
      <xdr:col>33</xdr:col>
      <xdr:colOff>123825</xdr:colOff>
      <xdr:row>253</xdr:row>
      <xdr:rowOff>14289</xdr:rowOff>
    </xdr:to>
    <xdr:grpSp>
      <xdr:nvGrpSpPr>
        <xdr:cNvPr id="3294" name="Group 3293">
          <a:extLst>
            <a:ext uri="{FF2B5EF4-FFF2-40B4-BE49-F238E27FC236}">
              <a16:creationId xmlns:a16="http://schemas.microsoft.com/office/drawing/2014/main" id="{580D7903-2725-49E1-BA16-FAE71142D433}"/>
            </a:ext>
          </a:extLst>
        </xdr:cNvPr>
        <xdr:cNvGrpSpPr/>
      </xdr:nvGrpSpPr>
      <xdr:grpSpPr>
        <a:xfrm>
          <a:off x="3871913" y="37233223"/>
          <a:ext cx="1595437" cy="862016"/>
          <a:chOff x="8243888" y="38319073"/>
          <a:chExt cx="1595437" cy="862016"/>
        </a:xfrm>
      </xdr:grpSpPr>
      <xdr:cxnSp macro="">
        <xdr:nvCxnSpPr>
          <xdr:cNvPr id="3295" name="Straight Connector 3294">
            <a:extLst>
              <a:ext uri="{FF2B5EF4-FFF2-40B4-BE49-F238E27FC236}">
                <a16:creationId xmlns:a16="http://schemas.microsoft.com/office/drawing/2014/main" id="{2FFAF246-2CD0-CFD3-2232-E0BA2C852495}"/>
              </a:ext>
            </a:extLst>
          </xdr:cNvPr>
          <xdr:cNvCxnSpPr/>
        </xdr:nvCxnSpPr>
        <xdr:spPr>
          <a:xfrm>
            <a:off x="8334375" y="38738175"/>
            <a:ext cx="14573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96" name="Isosceles Triangle 3295">
            <a:extLst>
              <a:ext uri="{FF2B5EF4-FFF2-40B4-BE49-F238E27FC236}">
                <a16:creationId xmlns:a16="http://schemas.microsoft.com/office/drawing/2014/main" id="{D3CBDE0B-6EEB-D198-7FFB-34FFB1533F45}"/>
              </a:ext>
            </a:extLst>
          </xdr:cNvPr>
          <xdr:cNvSpPr/>
        </xdr:nvSpPr>
        <xdr:spPr>
          <a:xfrm>
            <a:off x="8258179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97" name="Straight Arrow Connector 3296">
            <a:extLst>
              <a:ext uri="{FF2B5EF4-FFF2-40B4-BE49-F238E27FC236}">
                <a16:creationId xmlns:a16="http://schemas.microsoft.com/office/drawing/2014/main" id="{53418D33-5ED5-D18F-EC33-101AD6DAE074}"/>
              </a:ext>
            </a:extLst>
          </xdr:cNvPr>
          <xdr:cNvCxnSpPr/>
        </xdr:nvCxnSpPr>
        <xdr:spPr>
          <a:xfrm flipV="1">
            <a:off x="8334381" y="388905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98" name="Isosceles Triangle 3297">
            <a:extLst>
              <a:ext uri="{FF2B5EF4-FFF2-40B4-BE49-F238E27FC236}">
                <a16:creationId xmlns:a16="http://schemas.microsoft.com/office/drawing/2014/main" id="{5D4F600D-46D1-0DF5-7EB4-887F5676B731}"/>
              </a:ext>
            </a:extLst>
          </xdr:cNvPr>
          <xdr:cNvSpPr/>
        </xdr:nvSpPr>
        <xdr:spPr>
          <a:xfrm>
            <a:off x="9472591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99" name="Straight Arrow Connector 3298">
            <a:extLst>
              <a:ext uri="{FF2B5EF4-FFF2-40B4-BE49-F238E27FC236}">
                <a16:creationId xmlns:a16="http://schemas.microsoft.com/office/drawing/2014/main" id="{05C39E8E-2AE7-1CD6-EE03-4ACE419E0A5E}"/>
              </a:ext>
            </a:extLst>
          </xdr:cNvPr>
          <xdr:cNvCxnSpPr/>
        </xdr:nvCxnSpPr>
        <xdr:spPr>
          <a:xfrm flipV="1">
            <a:off x="9553548" y="388715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0" name="Straight Arrow Connector 3299">
            <a:extLst>
              <a:ext uri="{FF2B5EF4-FFF2-40B4-BE49-F238E27FC236}">
                <a16:creationId xmlns:a16="http://schemas.microsoft.com/office/drawing/2014/main" id="{8FDAD9DC-4209-57BF-62A2-947346842322}"/>
              </a:ext>
            </a:extLst>
          </xdr:cNvPr>
          <xdr:cNvCxnSpPr/>
        </xdr:nvCxnSpPr>
        <xdr:spPr>
          <a:xfrm>
            <a:off x="8339134" y="384952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1" name="Straight Arrow Connector 3300">
            <a:extLst>
              <a:ext uri="{FF2B5EF4-FFF2-40B4-BE49-F238E27FC236}">
                <a16:creationId xmlns:a16="http://schemas.microsoft.com/office/drawing/2014/main" id="{3C8D4687-09D1-999E-34DE-B24BEDD53424}"/>
              </a:ext>
            </a:extLst>
          </xdr:cNvPr>
          <xdr:cNvCxnSpPr/>
        </xdr:nvCxnSpPr>
        <xdr:spPr>
          <a:xfrm>
            <a:off x="8539163" y="385000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2" name="Straight Arrow Connector 3301">
            <a:extLst>
              <a:ext uri="{FF2B5EF4-FFF2-40B4-BE49-F238E27FC236}">
                <a16:creationId xmlns:a16="http://schemas.microsoft.com/office/drawing/2014/main" id="{7556C051-A70F-1A46-4FC7-4D97CDE2E802}"/>
              </a:ext>
            </a:extLst>
          </xdr:cNvPr>
          <xdr:cNvCxnSpPr/>
        </xdr:nvCxnSpPr>
        <xdr:spPr>
          <a:xfrm>
            <a:off x="8710614" y="384952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3" name="Straight Arrow Connector 3302">
            <a:extLst>
              <a:ext uri="{FF2B5EF4-FFF2-40B4-BE49-F238E27FC236}">
                <a16:creationId xmlns:a16="http://schemas.microsoft.com/office/drawing/2014/main" id="{381425E8-BB3D-4342-E335-47BD700B8990}"/>
              </a:ext>
            </a:extLst>
          </xdr:cNvPr>
          <xdr:cNvCxnSpPr/>
        </xdr:nvCxnSpPr>
        <xdr:spPr>
          <a:xfrm>
            <a:off x="8905878" y="385000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4" name="Straight Arrow Connector 3303">
            <a:extLst>
              <a:ext uri="{FF2B5EF4-FFF2-40B4-BE49-F238E27FC236}">
                <a16:creationId xmlns:a16="http://schemas.microsoft.com/office/drawing/2014/main" id="{7D293A89-1C17-77BF-B29E-E6B6094159EA}"/>
              </a:ext>
            </a:extLst>
          </xdr:cNvPr>
          <xdr:cNvCxnSpPr/>
        </xdr:nvCxnSpPr>
        <xdr:spPr>
          <a:xfrm>
            <a:off x="9067802" y="384952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5" name="Straight Arrow Connector 3304">
            <a:extLst>
              <a:ext uri="{FF2B5EF4-FFF2-40B4-BE49-F238E27FC236}">
                <a16:creationId xmlns:a16="http://schemas.microsoft.com/office/drawing/2014/main" id="{64A110DE-6BDD-64BB-9E14-02D8F7FB4F12}"/>
              </a:ext>
            </a:extLst>
          </xdr:cNvPr>
          <xdr:cNvCxnSpPr/>
        </xdr:nvCxnSpPr>
        <xdr:spPr>
          <a:xfrm>
            <a:off x="9229727" y="385000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6" name="Straight Arrow Connector 3305">
            <a:extLst>
              <a:ext uri="{FF2B5EF4-FFF2-40B4-BE49-F238E27FC236}">
                <a16:creationId xmlns:a16="http://schemas.microsoft.com/office/drawing/2014/main" id="{C43EE9F9-ACAD-9D5D-DC54-D355F95B82A8}"/>
              </a:ext>
            </a:extLst>
          </xdr:cNvPr>
          <xdr:cNvCxnSpPr/>
        </xdr:nvCxnSpPr>
        <xdr:spPr>
          <a:xfrm>
            <a:off x="9391654" y="384952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7" name="Straight Arrow Connector 3306">
            <a:extLst>
              <a:ext uri="{FF2B5EF4-FFF2-40B4-BE49-F238E27FC236}">
                <a16:creationId xmlns:a16="http://schemas.microsoft.com/office/drawing/2014/main" id="{DE83593E-145F-25D3-6DE1-3DFD84B2B11B}"/>
              </a:ext>
            </a:extLst>
          </xdr:cNvPr>
          <xdr:cNvCxnSpPr/>
        </xdr:nvCxnSpPr>
        <xdr:spPr>
          <a:xfrm>
            <a:off x="9605970" y="38500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8" name="Straight Connector 3307">
            <a:extLst>
              <a:ext uri="{FF2B5EF4-FFF2-40B4-BE49-F238E27FC236}">
                <a16:creationId xmlns:a16="http://schemas.microsoft.com/office/drawing/2014/main" id="{422419EA-F6D8-B966-EBF0-ED069B645F74}"/>
              </a:ext>
            </a:extLst>
          </xdr:cNvPr>
          <xdr:cNvCxnSpPr/>
        </xdr:nvCxnSpPr>
        <xdr:spPr>
          <a:xfrm>
            <a:off x="8343900" y="38500055"/>
            <a:ext cx="14525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9" name="Straight Connector 3308">
            <a:extLst>
              <a:ext uri="{FF2B5EF4-FFF2-40B4-BE49-F238E27FC236}">
                <a16:creationId xmlns:a16="http://schemas.microsoft.com/office/drawing/2014/main" id="{7135F774-6522-7F2B-8B31-95E20E0F75FC}"/>
              </a:ext>
            </a:extLst>
          </xdr:cNvPr>
          <xdr:cNvCxnSpPr/>
        </xdr:nvCxnSpPr>
        <xdr:spPr>
          <a:xfrm flipH="1" flipV="1">
            <a:off x="8934452" y="384095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0" name="Straight Arrow Connector 3309">
            <a:extLst>
              <a:ext uri="{FF2B5EF4-FFF2-40B4-BE49-F238E27FC236}">
                <a16:creationId xmlns:a16="http://schemas.microsoft.com/office/drawing/2014/main" id="{5C68C772-580D-A42B-0BA3-826C950016BF}"/>
              </a:ext>
            </a:extLst>
          </xdr:cNvPr>
          <xdr:cNvCxnSpPr/>
        </xdr:nvCxnSpPr>
        <xdr:spPr>
          <a:xfrm>
            <a:off x="9791704" y="385048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1" name="Straight Arrow Connector 3310">
            <a:extLst>
              <a:ext uri="{FF2B5EF4-FFF2-40B4-BE49-F238E27FC236}">
                <a16:creationId xmlns:a16="http://schemas.microsoft.com/office/drawing/2014/main" id="{F4E42CEC-14FF-CDAD-903C-BCD570A45C26}"/>
              </a:ext>
            </a:extLst>
          </xdr:cNvPr>
          <xdr:cNvCxnSpPr/>
        </xdr:nvCxnSpPr>
        <xdr:spPr>
          <a:xfrm>
            <a:off x="9791694" y="383190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2" name="Straight Connector 3311">
            <a:extLst>
              <a:ext uri="{FF2B5EF4-FFF2-40B4-BE49-F238E27FC236}">
                <a16:creationId xmlns:a16="http://schemas.microsoft.com/office/drawing/2014/main" id="{ED6D2569-99F0-F066-B6A6-626EE5D7414C}"/>
              </a:ext>
            </a:extLst>
          </xdr:cNvPr>
          <xdr:cNvCxnSpPr/>
        </xdr:nvCxnSpPr>
        <xdr:spPr>
          <a:xfrm>
            <a:off x="8243888" y="39023926"/>
            <a:ext cx="1595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3" name="Straight Connector 3312">
            <a:extLst>
              <a:ext uri="{FF2B5EF4-FFF2-40B4-BE49-F238E27FC236}">
                <a16:creationId xmlns:a16="http://schemas.microsoft.com/office/drawing/2014/main" id="{8ED14961-91A8-B35D-5BA4-3D2D1FFC76CF}"/>
              </a:ext>
            </a:extLst>
          </xdr:cNvPr>
          <xdr:cNvCxnSpPr/>
        </xdr:nvCxnSpPr>
        <xdr:spPr>
          <a:xfrm flipH="1">
            <a:off x="8277228" y="389858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4" name="Straight Connector 3313">
            <a:extLst>
              <a:ext uri="{FF2B5EF4-FFF2-40B4-BE49-F238E27FC236}">
                <a16:creationId xmlns:a16="http://schemas.microsoft.com/office/drawing/2014/main" id="{D9D91BA2-376F-BFFA-92D1-6F6F8188A707}"/>
              </a:ext>
            </a:extLst>
          </xdr:cNvPr>
          <xdr:cNvCxnSpPr/>
        </xdr:nvCxnSpPr>
        <xdr:spPr>
          <a:xfrm flipH="1">
            <a:off x="9496418" y="389810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5" name="Straight Connector 3314">
            <a:extLst>
              <a:ext uri="{FF2B5EF4-FFF2-40B4-BE49-F238E27FC236}">
                <a16:creationId xmlns:a16="http://schemas.microsoft.com/office/drawing/2014/main" id="{ED8F3623-34BB-A14C-06EF-3B7C575A4AC7}"/>
              </a:ext>
            </a:extLst>
          </xdr:cNvPr>
          <xdr:cNvCxnSpPr/>
        </xdr:nvCxnSpPr>
        <xdr:spPr>
          <a:xfrm>
            <a:off x="9786928" y="38785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6" name="Straight Connector 3315">
            <a:extLst>
              <a:ext uri="{FF2B5EF4-FFF2-40B4-BE49-F238E27FC236}">
                <a16:creationId xmlns:a16="http://schemas.microsoft.com/office/drawing/2014/main" id="{FABDC1B5-3E0D-48FD-AE50-C7A8FAB61396}"/>
              </a:ext>
            </a:extLst>
          </xdr:cNvPr>
          <xdr:cNvCxnSpPr/>
        </xdr:nvCxnSpPr>
        <xdr:spPr>
          <a:xfrm flipH="1">
            <a:off x="9744065" y="389810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76200</xdr:colOff>
      <xdr:row>254</xdr:row>
      <xdr:rowOff>9525</xdr:rowOff>
    </xdr:from>
    <xdr:to>
      <xdr:col>33</xdr:col>
      <xdr:colOff>76200</xdr:colOff>
      <xdr:row>257</xdr:row>
      <xdr:rowOff>9525</xdr:rowOff>
    </xdr:to>
    <xdr:cxnSp macro="">
      <xdr:nvCxnSpPr>
        <xdr:cNvPr id="3317" name="Straight Connector 3316">
          <a:extLst>
            <a:ext uri="{FF2B5EF4-FFF2-40B4-BE49-F238E27FC236}">
              <a16:creationId xmlns:a16="http://schemas.microsoft.com/office/drawing/2014/main" id="{EB46BC8A-19E0-4ADF-A907-CA20EDEF3F07}"/>
            </a:ext>
          </a:extLst>
        </xdr:cNvPr>
        <xdr:cNvCxnSpPr/>
      </xdr:nvCxnSpPr>
      <xdr:spPr>
        <a:xfrm>
          <a:off x="5419725" y="38176200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76200</xdr:colOff>
      <xdr:row>254</xdr:row>
      <xdr:rowOff>9525</xdr:rowOff>
    </xdr:from>
    <xdr:to>
      <xdr:col>51</xdr:col>
      <xdr:colOff>76200</xdr:colOff>
      <xdr:row>257</xdr:row>
      <xdr:rowOff>9525</xdr:rowOff>
    </xdr:to>
    <xdr:cxnSp macro="">
      <xdr:nvCxnSpPr>
        <xdr:cNvPr id="3318" name="Straight Connector 3317">
          <a:extLst>
            <a:ext uri="{FF2B5EF4-FFF2-40B4-BE49-F238E27FC236}">
              <a16:creationId xmlns:a16="http://schemas.microsoft.com/office/drawing/2014/main" id="{DF52EAD2-B84C-44F1-9AC3-8D73C7D07857}"/>
            </a:ext>
          </a:extLst>
        </xdr:cNvPr>
        <xdr:cNvCxnSpPr/>
      </xdr:nvCxnSpPr>
      <xdr:spPr>
        <a:xfrm>
          <a:off x="8334375" y="38176200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426</xdr:row>
      <xdr:rowOff>123825</xdr:rowOff>
    </xdr:from>
    <xdr:to>
      <xdr:col>70</xdr:col>
      <xdr:colOff>80963</xdr:colOff>
      <xdr:row>434</xdr:row>
      <xdr:rowOff>90488</xdr:rowOff>
    </xdr:to>
    <xdr:grpSp>
      <xdr:nvGrpSpPr>
        <xdr:cNvPr id="884" name="Group 883">
          <a:extLst>
            <a:ext uri="{FF2B5EF4-FFF2-40B4-BE49-F238E27FC236}">
              <a16:creationId xmlns:a16="http://schemas.microsoft.com/office/drawing/2014/main" id="{148E7B4C-8244-6DA9-068F-DB969E981813}"/>
            </a:ext>
          </a:extLst>
        </xdr:cNvPr>
        <xdr:cNvGrpSpPr/>
      </xdr:nvGrpSpPr>
      <xdr:grpSpPr>
        <a:xfrm>
          <a:off x="2014537" y="64217550"/>
          <a:ext cx="9401176" cy="1109663"/>
          <a:chOff x="2014537" y="64217550"/>
          <a:chExt cx="9401176" cy="1109663"/>
        </a:xfrm>
      </xdr:grpSpPr>
      <xdr:sp macro="" textlink="">
        <xdr:nvSpPr>
          <xdr:cNvPr id="3340" name="Isosceles Triangle 3339">
            <a:extLst>
              <a:ext uri="{FF2B5EF4-FFF2-40B4-BE49-F238E27FC236}">
                <a16:creationId xmlns:a16="http://schemas.microsoft.com/office/drawing/2014/main" id="{AB19C435-5FC7-4EA1-8D7D-8FB1586DC635}"/>
              </a:ext>
            </a:extLst>
          </xdr:cNvPr>
          <xdr:cNvSpPr/>
        </xdr:nvSpPr>
        <xdr:spPr>
          <a:xfrm>
            <a:off x="2024063" y="645366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1" name="Isosceles Triangle 3340">
            <a:extLst>
              <a:ext uri="{FF2B5EF4-FFF2-40B4-BE49-F238E27FC236}">
                <a16:creationId xmlns:a16="http://schemas.microsoft.com/office/drawing/2014/main" id="{81EBAC9F-9383-49D9-9ED5-0C880F053D68}"/>
              </a:ext>
            </a:extLst>
          </xdr:cNvPr>
          <xdr:cNvSpPr/>
        </xdr:nvSpPr>
        <xdr:spPr>
          <a:xfrm>
            <a:off x="3971926" y="645318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42" name="Straight Connector 3341">
            <a:extLst>
              <a:ext uri="{FF2B5EF4-FFF2-40B4-BE49-F238E27FC236}">
                <a16:creationId xmlns:a16="http://schemas.microsoft.com/office/drawing/2014/main" id="{56C52F64-5049-43B4-9CEC-58908FEE9A5B}"/>
              </a:ext>
            </a:extLst>
          </xdr:cNvPr>
          <xdr:cNvCxnSpPr/>
        </xdr:nvCxnSpPr>
        <xdr:spPr>
          <a:xfrm>
            <a:off x="2100262" y="6452234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43" name="Isosceles Triangle 3342">
            <a:extLst>
              <a:ext uri="{FF2B5EF4-FFF2-40B4-BE49-F238E27FC236}">
                <a16:creationId xmlns:a16="http://schemas.microsoft.com/office/drawing/2014/main" id="{488C898B-6A92-48A3-A694-7E56614A42B6}"/>
              </a:ext>
            </a:extLst>
          </xdr:cNvPr>
          <xdr:cNvSpPr/>
        </xdr:nvSpPr>
        <xdr:spPr>
          <a:xfrm>
            <a:off x="5748338" y="645318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4" name="Isosceles Triangle 3343">
            <a:extLst>
              <a:ext uri="{FF2B5EF4-FFF2-40B4-BE49-F238E27FC236}">
                <a16:creationId xmlns:a16="http://schemas.microsoft.com/office/drawing/2014/main" id="{8479489F-4207-4D4B-9457-37C32D7D886B}"/>
              </a:ext>
            </a:extLst>
          </xdr:cNvPr>
          <xdr:cNvSpPr/>
        </xdr:nvSpPr>
        <xdr:spPr>
          <a:xfrm>
            <a:off x="7534273" y="645271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5" name="Isosceles Triangle 3344">
            <a:extLst>
              <a:ext uri="{FF2B5EF4-FFF2-40B4-BE49-F238E27FC236}">
                <a16:creationId xmlns:a16="http://schemas.microsoft.com/office/drawing/2014/main" id="{9B5538C8-3EA4-471C-8BD3-FD29723CA3DF}"/>
              </a:ext>
            </a:extLst>
          </xdr:cNvPr>
          <xdr:cNvSpPr/>
        </xdr:nvSpPr>
        <xdr:spPr>
          <a:xfrm>
            <a:off x="9305925" y="645318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6" name="Isosceles Triangle 3345">
            <a:extLst>
              <a:ext uri="{FF2B5EF4-FFF2-40B4-BE49-F238E27FC236}">
                <a16:creationId xmlns:a16="http://schemas.microsoft.com/office/drawing/2014/main" id="{993B204A-9A8C-4F63-8BFD-D547BA855D9C}"/>
              </a:ext>
            </a:extLst>
          </xdr:cNvPr>
          <xdr:cNvSpPr/>
        </xdr:nvSpPr>
        <xdr:spPr>
          <a:xfrm>
            <a:off x="11253788" y="645271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7" name="Oval 3346">
            <a:extLst>
              <a:ext uri="{FF2B5EF4-FFF2-40B4-BE49-F238E27FC236}">
                <a16:creationId xmlns:a16="http://schemas.microsoft.com/office/drawing/2014/main" id="{F80CD273-1280-488C-92C6-AEA1CED4DE57}"/>
              </a:ext>
            </a:extLst>
          </xdr:cNvPr>
          <xdr:cNvSpPr/>
        </xdr:nvSpPr>
        <xdr:spPr>
          <a:xfrm>
            <a:off x="3762375" y="644890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8" name="Oval 3347">
            <a:extLst>
              <a:ext uri="{FF2B5EF4-FFF2-40B4-BE49-F238E27FC236}">
                <a16:creationId xmlns:a16="http://schemas.microsoft.com/office/drawing/2014/main" id="{37E51378-6544-4854-81AE-9C598D966B68}"/>
              </a:ext>
            </a:extLst>
          </xdr:cNvPr>
          <xdr:cNvSpPr/>
        </xdr:nvSpPr>
        <xdr:spPr>
          <a:xfrm>
            <a:off x="5543550" y="644890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9" name="Oval 3348">
            <a:extLst>
              <a:ext uri="{FF2B5EF4-FFF2-40B4-BE49-F238E27FC236}">
                <a16:creationId xmlns:a16="http://schemas.microsoft.com/office/drawing/2014/main" id="{6E75C772-11BA-4D21-9DE7-20F67ADAAE64}"/>
              </a:ext>
            </a:extLst>
          </xdr:cNvPr>
          <xdr:cNvSpPr/>
        </xdr:nvSpPr>
        <xdr:spPr>
          <a:xfrm>
            <a:off x="7339013" y="644890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50" name="Oval 3349">
            <a:extLst>
              <a:ext uri="{FF2B5EF4-FFF2-40B4-BE49-F238E27FC236}">
                <a16:creationId xmlns:a16="http://schemas.microsoft.com/office/drawing/2014/main" id="{D0506422-EFFB-47AA-8363-58F53E5D196C}"/>
              </a:ext>
            </a:extLst>
          </xdr:cNvPr>
          <xdr:cNvSpPr/>
        </xdr:nvSpPr>
        <xdr:spPr>
          <a:xfrm>
            <a:off x="9115426" y="644890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51" name="Straight Arrow Connector 3350">
            <a:extLst>
              <a:ext uri="{FF2B5EF4-FFF2-40B4-BE49-F238E27FC236}">
                <a16:creationId xmlns:a16="http://schemas.microsoft.com/office/drawing/2014/main" id="{7ACD2895-FDF2-465D-BE8B-0A63FF9FDD46}"/>
              </a:ext>
            </a:extLst>
          </xdr:cNvPr>
          <xdr:cNvCxnSpPr/>
        </xdr:nvCxnSpPr>
        <xdr:spPr>
          <a:xfrm>
            <a:off x="2105024" y="642889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2" name="Straight Arrow Connector 3351">
            <a:extLst>
              <a:ext uri="{FF2B5EF4-FFF2-40B4-BE49-F238E27FC236}">
                <a16:creationId xmlns:a16="http://schemas.microsoft.com/office/drawing/2014/main" id="{DE82B587-9A9A-4AE7-BE26-DCC3811322B4}"/>
              </a:ext>
            </a:extLst>
          </xdr:cNvPr>
          <xdr:cNvCxnSpPr/>
        </xdr:nvCxnSpPr>
        <xdr:spPr>
          <a:xfrm>
            <a:off x="2266949" y="642937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3" name="Straight Arrow Connector 3352">
            <a:extLst>
              <a:ext uri="{FF2B5EF4-FFF2-40B4-BE49-F238E27FC236}">
                <a16:creationId xmlns:a16="http://schemas.microsoft.com/office/drawing/2014/main" id="{547A9DF7-03C7-4CDE-979D-F9C51707080F}"/>
              </a:ext>
            </a:extLst>
          </xdr:cNvPr>
          <xdr:cNvCxnSpPr/>
        </xdr:nvCxnSpPr>
        <xdr:spPr>
          <a:xfrm>
            <a:off x="2428873" y="642889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4" name="Straight Arrow Connector 3353">
            <a:extLst>
              <a:ext uri="{FF2B5EF4-FFF2-40B4-BE49-F238E27FC236}">
                <a16:creationId xmlns:a16="http://schemas.microsoft.com/office/drawing/2014/main" id="{E5C9710D-26EB-4388-AF6C-249FD2AF0D2E}"/>
              </a:ext>
            </a:extLst>
          </xdr:cNvPr>
          <xdr:cNvCxnSpPr/>
        </xdr:nvCxnSpPr>
        <xdr:spPr>
          <a:xfrm>
            <a:off x="2590798" y="642937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5" name="Straight Arrow Connector 3354">
            <a:extLst>
              <a:ext uri="{FF2B5EF4-FFF2-40B4-BE49-F238E27FC236}">
                <a16:creationId xmlns:a16="http://schemas.microsoft.com/office/drawing/2014/main" id="{9961986C-46DB-4137-9C37-42CA852CCBA4}"/>
              </a:ext>
            </a:extLst>
          </xdr:cNvPr>
          <xdr:cNvCxnSpPr/>
        </xdr:nvCxnSpPr>
        <xdr:spPr>
          <a:xfrm>
            <a:off x="2752723" y="642889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6" name="Straight Arrow Connector 3355">
            <a:extLst>
              <a:ext uri="{FF2B5EF4-FFF2-40B4-BE49-F238E27FC236}">
                <a16:creationId xmlns:a16="http://schemas.microsoft.com/office/drawing/2014/main" id="{C92A535F-2308-462A-BD02-1EB28CB312EB}"/>
              </a:ext>
            </a:extLst>
          </xdr:cNvPr>
          <xdr:cNvCxnSpPr/>
        </xdr:nvCxnSpPr>
        <xdr:spPr>
          <a:xfrm>
            <a:off x="2914648" y="642937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7" name="Straight Arrow Connector 3356">
            <a:extLst>
              <a:ext uri="{FF2B5EF4-FFF2-40B4-BE49-F238E27FC236}">
                <a16:creationId xmlns:a16="http://schemas.microsoft.com/office/drawing/2014/main" id="{C754028E-D91A-4DBB-B4DA-88E2DBB0621D}"/>
              </a:ext>
            </a:extLst>
          </xdr:cNvPr>
          <xdr:cNvCxnSpPr/>
        </xdr:nvCxnSpPr>
        <xdr:spPr>
          <a:xfrm>
            <a:off x="3076572" y="642889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8" name="Straight Arrow Connector 3357">
            <a:extLst>
              <a:ext uri="{FF2B5EF4-FFF2-40B4-BE49-F238E27FC236}">
                <a16:creationId xmlns:a16="http://schemas.microsoft.com/office/drawing/2014/main" id="{353A0C93-CEA3-4E0B-9906-026963659908}"/>
              </a:ext>
            </a:extLst>
          </xdr:cNvPr>
          <xdr:cNvCxnSpPr/>
        </xdr:nvCxnSpPr>
        <xdr:spPr>
          <a:xfrm>
            <a:off x="3238497" y="642937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9" name="Straight Arrow Connector 3358">
            <a:extLst>
              <a:ext uri="{FF2B5EF4-FFF2-40B4-BE49-F238E27FC236}">
                <a16:creationId xmlns:a16="http://schemas.microsoft.com/office/drawing/2014/main" id="{05CC2A25-F5BF-4E13-98F8-701A3C19E1B6}"/>
              </a:ext>
            </a:extLst>
          </xdr:cNvPr>
          <xdr:cNvCxnSpPr/>
        </xdr:nvCxnSpPr>
        <xdr:spPr>
          <a:xfrm>
            <a:off x="3400424" y="642889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0" name="Straight Arrow Connector 3359">
            <a:extLst>
              <a:ext uri="{FF2B5EF4-FFF2-40B4-BE49-F238E27FC236}">
                <a16:creationId xmlns:a16="http://schemas.microsoft.com/office/drawing/2014/main" id="{274B6FFC-3C06-4AE1-965A-3889E8D25712}"/>
              </a:ext>
            </a:extLst>
          </xdr:cNvPr>
          <xdr:cNvCxnSpPr/>
        </xdr:nvCxnSpPr>
        <xdr:spPr>
          <a:xfrm>
            <a:off x="3562349" y="642937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1" name="Straight Arrow Connector 3360">
            <a:extLst>
              <a:ext uri="{FF2B5EF4-FFF2-40B4-BE49-F238E27FC236}">
                <a16:creationId xmlns:a16="http://schemas.microsoft.com/office/drawing/2014/main" id="{7019AE49-6392-433A-996A-037F96B936FE}"/>
              </a:ext>
            </a:extLst>
          </xdr:cNvPr>
          <xdr:cNvCxnSpPr/>
        </xdr:nvCxnSpPr>
        <xdr:spPr>
          <a:xfrm>
            <a:off x="3724273" y="642889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2" name="Straight Arrow Connector 3361">
            <a:extLst>
              <a:ext uri="{FF2B5EF4-FFF2-40B4-BE49-F238E27FC236}">
                <a16:creationId xmlns:a16="http://schemas.microsoft.com/office/drawing/2014/main" id="{3EDAB1E6-83DD-47C7-ADC1-84EAEF98C552}"/>
              </a:ext>
            </a:extLst>
          </xdr:cNvPr>
          <xdr:cNvCxnSpPr/>
        </xdr:nvCxnSpPr>
        <xdr:spPr>
          <a:xfrm>
            <a:off x="3886198" y="642937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3" name="Straight Arrow Connector 3362">
            <a:extLst>
              <a:ext uri="{FF2B5EF4-FFF2-40B4-BE49-F238E27FC236}">
                <a16:creationId xmlns:a16="http://schemas.microsoft.com/office/drawing/2014/main" id="{7BDE9228-3CBA-445F-AC22-3DCAF5F05864}"/>
              </a:ext>
            </a:extLst>
          </xdr:cNvPr>
          <xdr:cNvCxnSpPr/>
        </xdr:nvCxnSpPr>
        <xdr:spPr>
          <a:xfrm>
            <a:off x="4048123" y="642889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4" name="Straight Arrow Connector 3363">
            <a:extLst>
              <a:ext uri="{FF2B5EF4-FFF2-40B4-BE49-F238E27FC236}">
                <a16:creationId xmlns:a16="http://schemas.microsoft.com/office/drawing/2014/main" id="{3B44AD79-8D3C-4659-B978-784170E5F2E2}"/>
              </a:ext>
            </a:extLst>
          </xdr:cNvPr>
          <xdr:cNvCxnSpPr/>
        </xdr:nvCxnSpPr>
        <xdr:spPr>
          <a:xfrm>
            <a:off x="4210048" y="642937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5" name="Straight Arrow Connector 3364">
            <a:extLst>
              <a:ext uri="{FF2B5EF4-FFF2-40B4-BE49-F238E27FC236}">
                <a16:creationId xmlns:a16="http://schemas.microsoft.com/office/drawing/2014/main" id="{ECC52A43-F8F0-45F9-9D01-FC7D4C536F39}"/>
              </a:ext>
            </a:extLst>
          </xdr:cNvPr>
          <xdr:cNvCxnSpPr/>
        </xdr:nvCxnSpPr>
        <xdr:spPr>
          <a:xfrm>
            <a:off x="4371972" y="642889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6" name="Straight Arrow Connector 3365">
            <a:extLst>
              <a:ext uri="{FF2B5EF4-FFF2-40B4-BE49-F238E27FC236}">
                <a16:creationId xmlns:a16="http://schemas.microsoft.com/office/drawing/2014/main" id="{72C4FF0B-341C-4F67-810E-9EFB262C0792}"/>
              </a:ext>
            </a:extLst>
          </xdr:cNvPr>
          <xdr:cNvCxnSpPr/>
        </xdr:nvCxnSpPr>
        <xdr:spPr>
          <a:xfrm>
            <a:off x="4533897" y="642937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7" name="Straight Arrow Connector 3366">
            <a:extLst>
              <a:ext uri="{FF2B5EF4-FFF2-40B4-BE49-F238E27FC236}">
                <a16:creationId xmlns:a16="http://schemas.microsoft.com/office/drawing/2014/main" id="{9D6D8D7F-BDCA-442E-A724-DFDBE1669FB9}"/>
              </a:ext>
            </a:extLst>
          </xdr:cNvPr>
          <xdr:cNvCxnSpPr/>
        </xdr:nvCxnSpPr>
        <xdr:spPr>
          <a:xfrm>
            <a:off x="4695823" y="642937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8" name="Straight Arrow Connector 3367">
            <a:extLst>
              <a:ext uri="{FF2B5EF4-FFF2-40B4-BE49-F238E27FC236}">
                <a16:creationId xmlns:a16="http://schemas.microsoft.com/office/drawing/2014/main" id="{B6688793-D932-445A-A880-CC0DEC8098AB}"/>
              </a:ext>
            </a:extLst>
          </xdr:cNvPr>
          <xdr:cNvCxnSpPr/>
        </xdr:nvCxnSpPr>
        <xdr:spPr>
          <a:xfrm>
            <a:off x="4857748" y="642985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9" name="Straight Arrow Connector 3368">
            <a:extLst>
              <a:ext uri="{FF2B5EF4-FFF2-40B4-BE49-F238E27FC236}">
                <a16:creationId xmlns:a16="http://schemas.microsoft.com/office/drawing/2014/main" id="{034C2793-21A7-4B36-9785-76D97B823447}"/>
              </a:ext>
            </a:extLst>
          </xdr:cNvPr>
          <xdr:cNvCxnSpPr/>
        </xdr:nvCxnSpPr>
        <xdr:spPr>
          <a:xfrm>
            <a:off x="5019672" y="642937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0" name="Straight Arrow Connector 3369">
            <a:extLst>
              <a:ext uri="{FF2B5EF4-FFF2-40B4-BE49-F238E27FC236}">
                <a16:creationId xmlns:a16="http://schemas.microsoft.com/office/drawing/2014/main" id="{B8CBF811-2807-468F-AB93-66AEA8C51FF4}"/>
              </a:ext>
            </a:extLst>
          </xdr:cNvPr>
          <xdr:cNvCxnSpPr/>
        </xdr:nvCxnSpPr>
        <xdr:spPr>
          <a:xfrm>
            <a:off x="5181597" y="642985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1" name="Straight Arrow Connector 3370">
            <a:extLst>
              <a:ext uri="{FF2B5EF4-FFF2-40B4-BE49-F238E27FC236}">
                <a16:creationId xmlns:a16="http://schemas.microsoft.com/office/drawing/2014/main" id="{9A6C7F86-EAF3-4853-94F9-6AB01F310028}"/>
              </a:ext>
            </a:extLst>
          </xdr:cNvPr>
          <xdr:cNvCxnSpPr/>
        </xdr:nvCxnSpPr>
        <xdr:spPr>
          <a:xfrm>
            <a:off x="5343522" y="642937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2" name="Straight Arrow Connector 3371">
            <a:extLst>
              <a:ext uri="{FF2B5EF4-FFF2-40B4-BE49-F238E27FC236}">
                <a16:creationId xmlns:a16="http://schemas.microsoft.com/office/drawing/2014/main" id="{D6DCB2CA-F9B7-4D82-B937-E5B0E6FD4C18}"/>
              </a:ext>
            </a:extLst>
          </xdr:cNvPr>
          <xdr:cNvCxnSpPr/>
        </xdr:nvCxnSpPr>
        <xdr:spPr>
          <a:xfrm>
            <a:off x="5505447" y="642985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3" name="Straight Arrow Connector 3372">
            <a:extLst>
              <a:ext uri="{FF2B5EF4-FFF2-40B4-BE49-F238E27FC236}">
                <a16:creationId xmlns:a16="http://schemas.microsoft.com/office/drawing/2014/main" id="{00CB09E5-01E4-4CD7-9CB1-B7FC9055D923}"/>
              </a:ext>
            </a:extLst>
          </xdr:cNvPr>
          <xdr:cNvCxnSpPr/>
        </xdr:nvCxnSpPr>
        <xdr:spPr>
          <a:xfrm>
            <a:off x="5667371" y="642937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4" name="Straight Arrow Connector 3373">
            <a:extLst>
              <a:ext uri="{FF2B5EF4-FFF2-40B4-BE49-F238E27FC236}">
                <a16:creationId xmlns:a16="http://schemas.microsoft.com/office/drawing/2014/main" id="{C45E7C9F-ED93-4438-B2B7-E82840474A86}"/>
              </a:ext>
            </a:extLst>
          </xdr:cNvPr>
          <xdr:cNvCxnSpPr/>
        </xdr:nvCxnSpPr>
        <xdr:spPr>
          <a:xfrm>
            <a:off x="5829296" y="642985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5" name="Straight Arrow Connector 3374">
            <a:extLst>
              <a:ext uri="{FF2B5EF4-FFF2-40B4-BE49-F238E27FC236}">
                <a16:creationId xmlns:a16="http://schemas.microsoft.com/office/drawing/2014/main" id="{A2926802-2884-4BAB-B3C7-2BBA3928DF21}"/>
              </a:ext>
            </a:extLst>
          </xdr:cNvPr>
          <xdr:cNvCxnSpPr/>
        </xdr:nvCxnSpPr>
        <xdr:spPr>
          <a:xfrm>
            <a:off x="5991223" y="642937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6" name="Straight Arrow Connector 3375">
            <a:extLst>
              <a:ext uri="{FF2B5EF4-FFF2-40B4-BE49-F238E27FC236}">
                <a16:creationId xmlns:a16="http://schemas.microsoft.com/office/drawing/2014/main" id="{AB57F561-20E3-45CF-ABE8-E2A42EC5905D}"/>
              </a:ext>
            </a:extLst>
          </xdr:cNvPr>
          <xdr:cNvCxnSpPr/>
        </xdr:nvCxnSpPr>
        <xdr:spPr>
          <a:xfrm>
            <a:off x="6153148" y="642985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7" name="Straight Arrow Connector 3376">
            <a:extLst>
              <a:ext uri="{FF2B5EF4-FFF2-40B4-BE49-F238E27FC236}">
                <a16:creationId xmlns:a16="http://schemas.microsoft.com/office/drawing/2014/main" id="{B8AC69E1-C889-4F1D-8B73-DBB832D37575}"/>
              </a:ext>
            </a:extLst>
          </xdr:cNvPr>
          <xdr:cNvCxnSpPr/>
        </xdr:nvCxnSpPr>
        <xdr:spPr>
          <a:xfrm>
            <a:off x="6315072" y="642937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8" name="Straight Arrow Connector 3377">
            <a:extLst>
              <a:ext uri="{FF2B5EF4-FFF2-40B4-BE49-F238E27FC236}">
                <a16:creationId xmlns:a16="http://schemas.microsoft.com/office/drawing/2014/main" id="{89C4EF18-5AA6-40A7-BC3A-51634F1B21C9}"/>
              </a:ext>
            </a:extLst>
          </xdr:cNvPr>
          <xdr:cNvCxnSpPr/>
        </xdr:nvCxnSpPr>
        <xdr:spPr>
          <a:xfrm>
            <a:off x="6476997" y="642985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9" name="Straight Arrow Connector 3378">
            <a:extLst>
              <a:ext uri="{FF2B5EF4-FFF2-40B4-BE49-F238E27FC236}">
                <a16:creationId xmlns:a16="http://schemas.microsoft.com/office/drawing/2014/main" id="{4C6438C2-AB8E-4174-8123-111B847DA3C2}"/>
              </a:ext>
            </a:extLst>
          </xdr:cNvPr>
          <xdr:cNvCxnSpPr/>
        </xdr:nvCxnSpPr>
        <xdr:spPr>
          <a:xfrm>
            <a:off x="6638922" y="642937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0" name="Straight Arrow Connector 3379">
            <a:extLst>
              <a:ext uri="{FF2B5EF4-FFF2-40B4-BE49-F238E27FC236}">
                <a16:creationId xmlns:a16="http://schemas.microsoft.com/office/drawing/2014/main" id="{317ED36E-1482-46C7-8F55-E509AB408C5C}"/>
              </a:ext>
            </a:extLst>
          </xdr:cNvPr>
          <xdr:cNvCxnSpPr/>
        </xdr:nvCxnSpPr>
        <xdr:spPr>
          <a:xfrm>
            <a:off x="6800847" y="642985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1" name="Straight Arrow Connector 3380">
            <a:extLst>
              <a:ext uri="{FF2B5EF4-FFF2-40B4-BE49-F238E27FC236}">
                <a16:creationId xmlns:a16="http://schemas.microsoft.com/office/drawing/2014/main" id="{1659AD52-36AB-413C-958D-28D913B5932F}"/>
              </a:ext>
            </a:extLst>
          </xdr:cNvPr>
          <xdr:cNvCxnSpPr/>
        </xdr:nvCxnSpPr>
        <xdr:spPr>
          <a:xfrm>
            <a:off x="6962771" y="642937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2" name="Straight Arrow Connector 3381">
            <a:extLst>
              <a:ext uri="{FF2B5EF4-FFF2-40B4-BE49-F238E27FC236}">
                <a16:creationId xmlns:a16="http://schemas.microsoft.com/office/drawing/2014/main" id="{9EC01736-9FA6-449D-8530-E41E75CF6B25}"/>
              </a:ext>
            </a:extLst>
          </xdr:cNvPr>
          <xdr:cNvCxnSpPr/>
        </xdr:nvCxnSpPr>
        <xdr:spPr>
          <a:xfrm>
            <a:off x="7124696" y="642937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3" name="Straight Arrow Connector 3382">
            <a:extLst>
              <a:ext uri="{FF2B5EF4-FFF2-40B4-BE49-F238E27FC236}">
                <a16:creationId xmlns:a16="http://schemas.microsoft.com/office/drawing/2014/main" id="{2C30C56E-6CA9-41DA-B314-06FBFCC4CF15}"/>
              </a:ext>
            </a:extLst>
          </xdr:cNvPr>
          <xdr:cNvCxnSpPr/>
        </xdr:nvCxnSpPr>
        <xdr:spPr>
          <a:xfrm>
            <a:off x="7286623" y="642937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4" name="Straight Arrow Connector 3383">
            <a:extLst>
              <a:ext uri="{FF2B5EF4-FFF2-40B4-BE49-F238E27FC236}">
                <a16:creationId xmlns:a16="http://schemas.microsoft.com/office/drawing/2014/main" id="{937B3DA6-28D6-46C9-85F1-6566801E4CE3}"/>
              </a:ext>
            </a:extLst>
          </xdr:cNvPr>
          <xdr:cNvCxnSpPr/>
        </xdr:nvCxnSpPr>
        <xdr:spPr>
          <a:xfrm>
            <a:off x="7448548" y="642985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5" name="Straight Arrow Connector 3384">
            <a:extLst>
              <a:ext uri="{FF2B5EF4-FFF2-40B4-BE49-F238E27FC236}">
                <a16:creationId xmlns:a16="http://schemas.microsoft.com/office/drawing/2014/main" id="{F8DE638A-E2AF-4B84-A5D5-36845CB3C70F}"/>
              </a:ext>
            </a:extLst>
          </xdr:cNvPr>
          <xdr:cNvCxnSpPr/>
        </xdr:nvCxnSpPr>
        <xdr:spPr>
          <a:xfrm>
            <a:off x="7610472" y="642937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6" name="Straight Arrow Connector 3385">
            <a:extLst>
              <a:ext uri="{FF2B5EF4-FFF2-40B4-BE49-F238E27FC236}">
                <a16:creationId xmlns:a16="http://schemas.microsoft.com/office/drawing/2014/main" id="{1D1C3043-8945-4711-B5F6-4EA0278309C7}"/>
              </a:ext>
            </a:extLst>
          </xdr:cNvPr>
          <xdr:cNvCxnSpPr/>
        </xdr:nvCxnSpPr>
        <xdr:spPr>
          <a:xfrm>
            <a:off x="7772397" y="642985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7" name="Straight Arrow Connector 3386">
            <a:extLst>
              <a:ext uri="{FF2B5EF4-FFF2-40B4-BE49-F238E27FC236}">
                <a16:creationId xmlns:a16="http://schemas.microsoft.com/office/drawing/2014/main" id="{9DFD564C-AD25-4933-97CA-E81B21DAD161}"/>
              </a:ext>
            </a:extLst>
          </xdr:cNvPr>
          <xdr:cNvCxnSpPr/>
        </xdr:nvCxnSpPr>
        <xdr:spPr>
          <a:xfrm>
            <a:off x="7934322" y="642937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8" name="Straight Arrow Connector 3387">
            <a:extLst>
              <a:ext uri="{FF2B5EF4-FFF2-40B4-BE49-F238E27FC236}">
                <a16:creationId xmlns:a16="http://schemas.microsoft.com/office/drawing/2014/main" id="{43850983-8CFE-4B89-B9FB-C14389EAF7DA}"/>
              </a:ext>
            </a:extLst>
          </xdr:cNvPr>
          <xdr:cNvCxnSpPr/>
        </xdr:nvCxnSpPr>
        <xdr:spPr>
          <a:xfrm>
            <a:off x="8096247" y="642985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9" name="Straight Arrow Connector 3388">
            <a:extLst>
              <a:ext uri="{FF2B5EF4-FFF2-40B4-BE49-F238E27FC236}">
                <a16:creationId xmlns:a16="http://schemas.microsoft.com/office/drawing/2014/main" id="{FACD760B-222F-4DD0-9625-83A8BA9D5267}"/>
              </a:ext>
            </a:extLst>
          </xdr:cNvPr>
          <xdr:cNvCxnSpPr/>
        </xdr:nvCxnSpPr>
        <xdr:spPr>
          <a:xfrm>
            <a:off x="8258171" y="642937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0" name="Straight Arrow Connector 3389">
            <a:extLst>
              <a:ext uri="{FF2B5EF4-FFF2-40B4-BE49-F238E27FC236}">
                <a16:creationId xmlns:a16="http://schemas.microsoft.com/office/drawing/2014/main" id="{FED36ECA-C2F9-4010-9622-F3C24FB92C45}"/>
              </a:ext>
            </a:extLst>
          </xdr:cNvPr>
          <xdr:cNvCxnSpPr/>
        </xdr:nvCxnSpPr>
        <xdr:spPr>
          <a:xfrm>
            <a:off x="8420096" y="642985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1" name="Straight Arrow Connector 3390">
            <a:extLst>
              <a:ext uri="{FF2B5EF4-FFF2-40B4-BE49-F238E27FC236}">
                <a16:creationId xmlns:a16="http://schemas.microsoft.com/office/drawing/2014/main" id="{3DD19087-DE0D-4C83-A7F6-0CDB870AD05B}"/>
              </a:ext>
            </a:extLst>
          </xdr:cNvPr>
          <xdr:cNvCxnSpPr/>
        </xdr:nvCxnSpPr>
        <xdr:spPr>
          <a:xfrm>
            <a:off x="8582023" y="642937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2" name="Straight Arrow Connector 3391">
            <a:extLst>
              <a:ext uri="{FF2B5EF4-FFF2-40B4-BE49-F238E27FC236}">
                <a16:creationId xmlns:a16="http://schemas.microsoft.com/office/drawing/2014/main" id="{3D02A6B1-4CF9-443C-B05C-5FF46915D4F3}"/>
              </a:ext>
            </a:extLst>
          </xdr:cNvPr>
          <xdr:cNvCxnSpPr/>
        </xdr:nvCxnSpPr>
        <xdr:spPr>
          <a:xfrm>
            <a:off x="8743948" y="642985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3" name="Straight Arrow Connector 3392">
            <a:extLst>
              <a:ext uri="{FF2B5EF4-FFF2-40B4-BE49-F238E27FC236}">
                <a16:creationId xmlns:a16="http://schemas.microsoft.com/office/drawing/2014/main" id="{0E363761-F810-4596-95D8-0EE796B53D5F}"/>
              </a:ext>
            </a:extLst>
          </xdr:cNvPr>
          <xdr:cNvCxnSpPr/>
        </xdr:nvCxnSpPr>
        <xdr:spPr>
          <a:xfrm>
            <a:off x="8905872" y="642937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4" name="Straight Arrow Connector 3393">
            <a:extLst>
              <a:ext uri="{FF2B5EF4-FFF2-40B4-BE49-F238E27FC236}">
                <a16:creationId xmlns:a16="http://schemas.microsoft.com/office/drawing/2014/main" id="{6644EB16-4251-4DD3-A26F-ACD9BC447F33}"/>
              </a:ext>
            </a:extLst>
          </xdr:cNvPr>
          <xdr:cNvCxnSpPr/>
        </xdr:nvCxnSpPr>
        <xdr:spPr>
          <a:xfrm>
            <a:off x="9067797" y="642985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5" name="Straight Arrow Connector 3394">
            <a:extLst>
              <a:ext uri="{FF2B5EF4-FFF2-40B4-BE49-F238E27FC236}">
                <a16:creationId xmlns:a16="http://schemas.microsoft.com/office/drawing/2014/main" id="{7B8461D1-FA63-4F98-B9E8-633466644A26}"/>
              </a:ext>
            </a:extLst>
          </xdr:cNvPr>
          <xdr:cNvCxnSpPr/>
        </xdr:nvCxnSpPr>
        <xdr:spPr>
          <a:xfrm>
            <a:off x="9229722" y="642937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6" name="Straight Arrow Connector 3395">
            <a:extLst>
              <a:ext uri="{FF2B5EF4-FFF2-40B4-BE49-F238E27FC236}">
                <a16:creationId xmlns:a16="http://schemas.microsoft.com/office/drawing/2014/main" id="{F2503D0A-04A3-4D41-BD10-91F6B34B0D61}"/>
              </a:ext>
            </a:extLst>
          </xdr:cNvPr>
          <xdr:cNvCxnSpPr/>
        </xdr:nvCxnSpPr>
        <xdr:spPr>
          <a:xfrm>
            <a:off x="9391647" y="642985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7" name="Straight Arrow Connector 3396">
            <a:extLst>
              <a:ext uri="{FF2B5EF4-FFF2-40B4-BE49-F238E27FC236}">
                <a16:creationId xmlns:a16="http://schemas.microsoft.com/office/drawing/2014/main" id="{01CEFF30-0BCD-4453-B972-830D898A79D2}"/>
              </a:ext>
            </a:extLst>
          </xdr:cNvPr>
          <xdr:cNvCxnSpPr/>
        </xdr:nvCxnSpPr>
        <xdr:spPr>
          <a:xfrm>
            <a:off x="9553571" y="642937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8" name="Straight Arrow Connector 3397">
            <a:extLst>
              <a:ext uri="{FF2B5EF4-FFF2-40B4-BE49-F238E27FC236}">
                <a16:creationId xmlns:a16="http://schemas.microsoft.com/office/drawing/2014/main" id="{49664A1A-C611-48CC-AED2-2332D4F26E77}"/>
              </a:ext>
            </a:extLst>
          </xdr:cNvPr>
          <xdr:cNvCxnSpPr/>
        </xdr:nvCxnSpPr>
        <xdr:spPr>
          <a:xfrm>
            <a:off x="9715496" y="642985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9" name="Straight Arrow Connector 3398">
            <a:extLst>
              <a:ext uri="{FF2B5EF4-FFF2-40B4-BE49-F238E27FC236}">
                <a16:creationId xmlns:a16="http://schemas.microsoft.com/office/drawing/2014/main" id="{56D9BDA3-73C9-447F-AAB0-067C1B15D5FC}"/>
              </a:ext>
            </a:extLst>
          </xdr:cNvPr>
          <xdr:cNvCxnSpPr/>
        </xdr:nvCxnSpPr>
        <xdr:spPr>
          <a:xfrm>
            <a:off x="9877423" y="642889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0" name="Straight Arrow Connector 3399">
            <a:extLst>
              <a:ext uri="{FF2B5EF4-FFF2-40B4-BE49-F238E27FC236}">
                <a16:creationId xmlns:a16="http://schemas.microsoft.com/office/drawing/2014/main" id="{815724B9-F794-40DF-AA04-CA6E26219CE1}"/>
              </a:ext>
            </a:extLst>
          </xdr:cNvPr>
          <xdr:cNvCxnSpPr/>
        </xdr:nvCxnSpPr>
        <xdr:spPr>
          <a:xfrm>
            <a:off x="10039348" y="642937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1" name="Straight Arrow Connector 3400">
            <a:extLst>
              <a:ext uri="{FF2B5EF4-FFF2-40B4-BE49-F238E27FC236}">
                <a16:creationId xmlns:a16="http://schemas.microsoft.com/office/drawing/2014/main" id="{FC688B40-77A9-43B2-9FB1-4010AA9D1363}"/>
              </a:ext>
            </a:extLst>
          </xdr:cNvPr>
          <xdr:cNvCxnSpPr/>
        </xdr:nvCxnSpPr>
        <xdr:spPr>
          <a:xfrm>
            <a:off x="10201272" y="642889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2" name="Straight Arrow Connector 3401">
            <a:extLst>
              <a:ext uri="{FF2B5EF4-FFF2-40B4-BE49-F238E27FC236}">
                <a16:creationId xmlns:a16="http://schemas.microsoft.com/office/drawing/2014/main" id="{BD03D439-93CE-46BE-95D4-901B6F8EF53A}"/>
              </a:ext>
            </a:extLst>
          </xdr:cNvPr>
          <xdr:cNvCxnSpPr/>
        </xdr:nvCxnSpPr>
        <xdr:spPr>
          <a:xfrm>
            <a:off x="10363197" y="642937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3" name="Straight Arrow Connector 3402">
            <a:extLst>
              <a:ext uri="{FF2B5EF4-FFF2-40B4-BE49-F238E27FC236}">
                <a16:creationId xmlns:a16="http://schemas.microsoft.com/office/drawing/2014/main" id="{1A4E52BB-9216-4791-920B-AED8D3F272A7}"/>
              </a:ext>
            </a:extLst>
          </xdr:cNvPr>
          <xdr:cNvCxnSpPr/>
        </xdr:nvCxnSpPr>
        <xdr:spPr>
          <a:xfrm>
            <a:off x="10525122" y="642889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4" name="Straight Arrow Connector 3403">
            <a:extLst>
              <a:ext uri="{FF2B5EF4-FFF2-40B4-BE49-F238E27FC236}">
                <a16:creationId xmlns:a16="http://schemas.microsoft.com/office/drawing/2014/main" id="{02961653-A512-4891-BBD2-67299BB45D62}"/>
              </a:ext>
            </a:extLst>
          </xdr:cNvPr>
          <xdr:cNvCxnSpPr/>
        </xdr:nvCxnSpPr>
        <xdr:spPr>
          <a:xfrm>
            <a:off x="10687047" y="642937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5" name="Straight Arrow Connector 3404">
            <a:extLst>
              <a:ext uri="{FF2B5EF4-FFF2-40B4-BE49-F238E27FC236}">
                <a16:creationId xmlns:a16="http://schemas.microsoft.com/office/drawing/2014/main" id="{0BF3517F-A9AA-466C-8103-2DA88CBC3F10}"/>
              </a:ext>
            </a:extLst>
          </xdr:cNvPr>
          <xdr:cNvCxnSpPr/>
        </xdr:nvCxnSpPr>
        <xdr:spPr>
          <a:xfrm>
            <a:off x="10848971" y="642889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6" name="Straight Arrow Connector 3405">
            <a:extLst>
              <a:ext uri="{FF2B5EF4-FFF2-40B4-BE49-F238E27FC236}">
                <a16:creationId xmlns:a16="http://schemas.microsoft.com/office/drawing/2014/main" id="{02027AEA-16CC-4F4A-AFF4-00D0086F463B}"/>
              </a:ext>
            </a:extLst>
          </xdr:cNvPr>
          <xdr:cNvCxnSpPr/>
        </xdr:nvCxnSpPr>
        <xdr:spPr>
          <a:xfrm>
            <a:off x="11010896" y="642937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7" name="Straight Arrow Connector 3406">
            <a:extLst>
              <a:ext uri="{FF2B5EF4-FFF2-40B4-BE49-F238E27FC236}">
                <a16:creationId xmlns:a16="http://schemas.microsoft.com/office/drawing/2014/main" id="{709D72FC-E276-48DF-9266-F5B4865C704C}"/>
              </a:ext>
            </a:extLst>
          </xdr:cNvPr>
          <xdr:cNvCxnSpPr/>
        </xdr:nvCxnSpPr>
        <xdr:spPr>
          <a:xfrm>
            <a:off x="11172823" y="642889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8" name="Straight Arrow Connector 3407">
            <a:extLst>
              <a:ext uri="{FF2B5EF4-FFF2-40B4-BE49-F238E27FC236}">
                <a16:creationId xmlns:a16="http://schemas.microsoft.com/office/drawing/2014/main" id="{6B9E6D38-EC2C-4B15-863F-5637C008E2A4}"/>
              </a:ext>
            </a:extLst>
          </xdr:cNvPr>
          <xdr:cNvCxnSpPr/>
        </xdr:nvCxnSpPr>
        <xdr:spPr>
          <a:xfrm>
            <a:off x="11334748" y="642937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9" name="Straight Connector 3408">
            <a:extLst>
              <a:ext uri="{FF2B5EF4-FFF2-40B4-BE49-F238E27FC236}">
                <a16:creationId xmlns:a16="http://schemas.microsoft.com/office/drawing/2014/main" id="{77C7957D-5A48-4E36-98BC-FFB785F03D14}"/>
              </a:ext>
            </a:extLst>
          </xdr:cNvPr>
          <xdr:cNvCxnSpPr/>
        </xdr:nvCxnSpPr>
        <xdr:spPr>
          <a:xfrm>
            <a:off x="2109788" y="64288987"/>
            <a:ext cx="92249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0" name="Straight Connector 3409">
            <a:extLst>
              <a:ext uri="{FF2B5EF4-FFF2-40B4-BE49-F238E27FC236}">
                <a16:creationId xmlns:a16="http://schemas.microsoft.com/office/drawing/2014/main" id="{72122203-5566-42DC-BBDB-18F618B04EB7}"/>
              </a:ext>
            </a:extLst>
          </xdr:cNvPr>
          <xdr:cNvCxnSpPr/>
        </xdr:nvCxnSpPr>
        <xdr:spPr>
          <a:xfrm>
            <a:off x="2105025" y="647985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1" name="Straight Connector 3410">
            <a:extLst>
              <a:ext uri="{FF2B5EF4-FFF2-40B4-BE49-F238E27FC236}">
                <a16:creationId xmlns:a16="http://schemas.microsoft.com/office/drawing/2014/main" id="{C7D510E5-F980-478F-AE14-4694AADE0452}"/>
              </a:ext>
            </a:extLst>
          </xdr:cNvPr>
          <xdr:cNvCxnSpPr/>
        </xdr:nvCxnSpPr>
        <xdr:spPr>
          <a:xfrm>
            <a:off x="2019300" y="6495097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2" name="Straight Connector 3411">
            <a:extLst>
              <a:ext uri="{FF2B5EF4-FFF2-40B4-BE49-F238E27FC236}">
                <a16:creationId xmlns:a16="http://schemas.microsoft.com/office/drawing/2014/main" id="{28BE0245-2CEB-43B1-A0A6-3E1ED48D8D53}"/>
              </a:ext>
            </a:extLst>
          </xdr:cNvPr>
          <xdr:cNvCxnSpPr/>
        </xdr:nvCxnSpPr>
        <xdr:spPr>
          <a:xfrm flipH="1">
            <a:off x="2062162" y="649033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3" name="Straight Connector 3412">
            <a:extLst>
              <a:ext uri="{FF2B5EF4-FFF2-40B4-BE49-F238E27FC236}">
                <a16:creationId xmlns:a16="http://schemas.microsoft.com/office/drawing/2014/main" id="{6CF957B6-4A8E-4250-96AA-2EE2B941211D}"/>
              </a:ext>
            </a:extLst>
          </xdr:cNvPr>
          <xdr:cNvCxnSpPr/>
        </xdr:nvCxnSpPr>
        <xdr:spPr>
          <a:xfrm>
            <a:off x="4048125" y="647985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4" name="Straight Connector 3413">
            <a:extLst>
              <a:ext uri="{FF2B5EF4-FFF2-40B4-BE49-F238E27FC236}">
                <a16:creationId xmlns:a16="http://schemas.microsoft.com/office/drawing/2014/main" id="{F0662714-59C9-42A5-9B26-773A14AD3692}"/>
              </a:ext>
            </a:extLst>
          </xdr:cNvPr>
          <xdr:cNvCxnSpPr/>
        </xdr:nvCxnSpPr>
        <xdr:spPr>
          <a:xfrm flipH="1">
            <a:off x="4005262" y="649033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5" name="Straight Connector 3414">
            <a:extLst>
              <a:ext uri="{FF2B5EF4-FFF2-40B4-BE49-F238E27FC236}">
                <a16:creationId xmlns:a16="http://schemas.microsoft.com/office/drawing/2014/main" id="{F1300269-FDD7-4C92-8757-E7956A4FB21F}"/>
              </a:ext>
            </a:extLst>
          </xdr:cNvPr>
          <xdr:cNvCxnSpPr/>
        </xdr:nvCxnSpPr>
        <xdr:spPr>
          <a:xfrm>
            <a:off x="3790950" y="647985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6" name="Straight Connector 3415">
            <a:extLst>
              <a:ext uri="{FF2B5EF4-FFF2-40B4-BE49-F238E27FC236}">
                <a16:creationId xmlns:a16="http://schemas.microsoft.com/office/drawing/2014/main" id="{E2427986-4E73-42F1-85D6-E8D1E5928A62}"/>
              </a:ext>
            </a:extLst>
          </xdr:cNvPr>
          <xdr:cNvCxnSpPr/>
        </xdr:nvCxnSpPr>
        <xdr:spPr>
          <a:xfrm flipH="1">
            <a:off x="3748087" y="649033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7" name="Straight Connector 3416">
            <a:extLst>
              <a:ext uri="{FF2B5EF4-FFF2-40B4-BE49-F238E27FC236}">
                <a16:creationId xmlns:a16="http://schemas.microsoft.com/office/drawing/2014/main" id="{98F3DEC4-C68A-45D4-BE9B-E9AC93BFAE4E}"/>
              </a:ext>
            </a:extLst>
          </xdr:cNvPr>
          <xdr:cNvCxnSpPr/>
        </xdr:nvCxnSpPr>
        <xdr:spPr>
          <a:xfrm>
            <a:off x="5581655" y="647985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8" name="Straight Connector 3417">
            <a:extLst>
              <a:ext uri="{FF2B5EF4-FFF2-40B4-BE49-F238E27FC236}">
                <a16:creationId xmlns:a16="http://schemas.microsoft.com/office/drawing/2014/main" id="{6DF7E7FF-EAA6-4557-8DE5-429A8D07AC1A}"/>
              </a:ext>
            </a:extLst>
          </xdr:cNvPr>
          <xdr:cNvCxnSpPr/>
        </xdr:nvCxnSpPr>
        <xdr:spPr>
          <a:xfrm flipH="1">
            <a:off x="5538792" y="649033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9" name="Straight Connector 3418">
            <a:extLst>
              <a:ext uri="{FF2B5EF4-FFF2-40B4-BE49-F238E27FC236}">
                <a16:creationId xmlns:a16="http://schemas.microsoft.com/office/drawing/2014/main" id="{D69B9290-2E23-42EC-81F9-FD33643F968A}"/>
              </a:ext>
            </a:extLst>
          </xdr:cNvPr>
          <xdr:cNvCxnSpPr/>
        </xdr:nvCxnSpPr>
        <xdr:spPr>
          <a:xfrm>
            <a:off x="5829305" y="647985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0" name="Straight Connector 3419">
            <a:extLst>
              <a:ext uri="{FF2B5EF4-FFF2-40B4-BE49-F238E27FC236}">
                <a16:creationId xmlns:a16="http://schemas.microsoft.com/office/drawing/2014/main" id="{7392FD63-A654-42CD-B2CF-8FCA5B1EAFFE}"/>
              </a:ext>
            </a:extLst>
          </xdr:cNvPr>
          <xdr:cNvCxnSpPr/>
        </xdr:nvCxnSpPr>
        <xdr:spPr>
          <a:xfrm flipH="1">
            <a:off x="5786442" y="649033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1" name="Straight Connector 3420">
            <a:extLst>
              <a:ext uri="{FF2B5EF4-FFF2-40B4-BE49-F238E27FC236}">
                <a16:creationId xmlns:a16="http://schemas.microsoft.com/office/drawing/2014/main" id="{935B55C2-E71E-4B02-A9F1-6C3A5F1440C9}"/>
              </a:ext>
            </a:extLst>
          </xdr:cNvPr>
          <xdr:cNvCxnSpPr/>
        </xdr:nvCxnSpPr>
        <xdr:spPr>
          <a:xfrm>
            <a:off x="7372350" y="647985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2" name="Straight Connector 3421">
            <a:extLst>
              <a:ext uri="{FF2B5EF4-FFF2-40B4-BE49-F238E27FC236}">
                <a16:creationId xmlns:a16="http://schemas.microsoft.com/office/drawing/2014/main" id="{EE36F235-7B44-4683-9845-4FF3D3CC77C6}"/>
              </a:ext>
            </a:extLst>
          </xdr:cNvPr>
          <xdr:cNvCxnSpPr/>
        </xdr:nvCxnSpPr>
        <xdr:spPr>
          <a:xfrm flipH="1">
            <a:off x="7329487" y="649033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3" name="Straight Connector 3422">
            <a:extLst>
              <a:ext uri="{FF2B5EF4-FFF2-40B4-BE49-F238E27FC236}">
                <a16:creationId xmlns:a16="http://schemas.microsoft.com/office/drawing/2014/main" id="{E7446E5A-B2C8-4666-A234-13FE414BBDBE}"/>
              </a:ext>
            </a:extLst>
          </xdr:cNvPr>
          <xdr:cNvCxnSpPr/>
        </xdr:nvCxnSpPr>
        <xdr:spPr>
          <a:xfrm>
            <a:off x="7610471" y="6479857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4" name="Straight Connector 3423">
            <a:extLst>
              <a:ext uri="{FF2B5EF4-FFF2-40B4-BE49-F238E27FC236}">
                <a16:creationId xmlns:a16="http://schemas.microsoft.com/office/drawing/2014/main" id="{62BA3BF7-7D5C-4DFE-90CB-EEBC1FA1B9A7}"/>
              </a:ext>
            </a:extLst>
          </xdr:cNvPr>
          <xdr:cNvCxnSpPr/>
        </xdr:nvCxnSpPr>
        <xdr:spPr>
          <a:xfrm flipH="1">
            <a:off x="7567608" y="649033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5" name="Straight Connector 3424">
            <a:extLst>
              <a:ext uri="{FF2B5EF4-FFF2-40B4-BE49-F238E27FC236}">
                <a16:creationId xmlns:a16="http://schemas.microsoft.com/office/drawing/2014/main" id="{6D99920D-06D5-4605-9B90-D3D63E002F3A}"/>
              </a:ext>
            </a:extLst>
          </xdr:cNvPr>
          <xdr:cNvCxnSpPr/>
        </xdr:nvCxnSpPr>
        <xdr:spPr>
          <a:xfrm>
            <a:off x="9158289" y="647985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6" name="Straight Connector 3425">
            <a:extLst>
              <a:ext uri="{FF2B5EF4-FFF2-40B4-BE49-F238E27FC236}">
                <a16:creationId xmlns:a16="http://schemas.microsoft.com/office/drawing/2014/main" id="{494DAFDC-F64A-483F-888C-F569FE4BDC05}"/>
              </a:ext>
            </a:extLst>
          </xdr:cNvPr>
          <xdr:cNvCxnSpPr/>
        </xdr:nvCxnSpPr>
        <xdr:spPr>
          <a:xfrm flipH="1">
            <a:off x="9115426" y="649033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7" name="Straight Connector 3426">
            <a:extLst>
              <a:ext uri="{FF2B5EF4-FFF2-40B4-BE49-F238E27FC236}">
                <a16:creationId xmlns:a16="http://schemas.microsoft.com/office/drawing/2014/main" id="{CB09FA30-C359-4D29-BF9E-B92E5DBEAD4A}"/>
              </a:ext>
            </a:extLst>
          </xdr:cNvPr>
          <xdr:cNvCxnSpPr/>
        </xdr:nvCxnSpPr>
        <xdr:spPr>
          <a:xfrm>
            <a:off x="9391652" y="64798573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8" name="Straight Connector 3427">
            <a:extLst>
              <a:ext uri="{FF2B5EF4-FFF2-40B4-BE49-F238E27FC236}">
                <a16:creationId xmlns:a16="http://schemas.microsoft.com/office/drawing/2014/main" id="{6ED5DE4A-1A5A-4633-8413-F4EB702F59EF}"/>
              </a:ext>
            </a:extLst>
          </xdr:cNvPr>
          <xdr:cNvCxnSpPr/>
        </xdr:nvCxnSpPr>
        <xdr:spPr>
          <a:xfrm flipH="1">
            <a:off x="9348789" y="64903348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9" name="Straight Connector 3428">
            <a:extLst>
              <a:ext uri="{FF2B5EF4-FFF2-40B4-BE49-F238E27FC236}">
                <a16:creationId xmlns:a16="http://schemas.microsoft.com/office/drawing/2014/main" id="{FE41C6A3-C888-4F70-844D-3991EC5C13F6}"/>
              </a:ext>
            </a:extLst>
          </xdr:cNvPr>
          <xdr:cNvCxnSpPr/>
        </xdr:nvCxnSpPr>
        <xdr:spPr>
          <a:xfrm>
            <a:off x="11334746" y="648033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0" name="Straight Connector 3429">
            <a:extLst>
              <a:ext uri="{FF2B5EF4-FFF2-40B4-BE49-F238E27FC236}">
                <a16:creationId xmlns:a16="http://schemas.microsoft.com/office/drawing/2014/main" id="{576269EC-7648-4F2E-BA0F-DEC153619647}"/>
              </a:ext>
            </a:extLst>
          </xdr:cNvPr>
          <xdr:cNvCxnSpPr/>
        </xdr:nvCxnSpPr>
        <xdr:spPr>
          <a:xfrm flipH="1">
            <a:off x="11291883" y="649081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1" name="Straight Connector 3430">
            <a:extLst>
              <a:ext uri="{FF2B5EF4-FFF2-40B4-BE49-F238E27FC236}">
                <a16:creationId xmlns:a16="http://schemas.microsoft.com/office/drawing/2014/main" id="{61D93C53-E415-408D-A435-3E3DFB6D6ACF}"/>
              </a:ext>
            </a:extLst>
          </xdr:cNvPr>
          <xdr:cNvCxnSpPr/>
        </xdr:nvCxnSpPr>
        <xdr:spPr>
          <a:xfrm>
            <a:off x="2014537" y="6523672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2" name="Straight Connector 3431">
            <a:extLst>
              <a:ext uri="{FF2B5EF4-FFF2-40B4-BE49-F238E27FC236}">
                <a16:creationId xmlns:a16="http://schemas.microsoft.com/office/drawing/2014/main" id="{2A0848AC-C409-4B1F-B095-2BDABE0E483E}"/>
              </a:ext>
            </a:extLst>
          </xdr:cNvPr>
          <xdr:cNvCxnSpPr/>
        </xdr:nvCxnSpPr>
        <xdr:spPr>
          <a:xfrm flipH="1">
            <a:off x="2057399" y="651891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3" name="Straight Connector 3432">
            <a:extLst>
              <a:ext uri="{FF2B5EF4-FFF2-40B4-BE49-F238E27FC236}">
                <a16:creationId xmlns:a16="http://schemas.microsoft.com/office/drawing/2014/main" id="{3865612E-6273-4E26-98F2-8239A8DA13FA}"/>
              </a:ext>
            </a:extLst>
          </xdr:cNvPr>
          <xdr:cNvCxnSpPr/>
        </xdr:nvCxnSpPr>
        <xdr:spPr>
          <a:xfrm flipH="1">
            <a:off x="11287124" y="651938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4" name="Straight Connector 3433">
            <a:extLst>
              <a:ext uri="{FF2B5EF4-FFF2-40B4-BE49-F238E27FC236}">
                <a16:creationId xmlns:a16="http://schemas.microsoft.com/office/drawing/2014/main" id="{B8924D99-0604-4672-977F-A6B044450AC1}"/>
              </a:ext>
            </a:extLst>
          </xdr:cNvPr>
          <xdr:cNvCxnSpPr/>
        </xdr:nvCxnSpPr>
        <xdr:spPr>
          <a:xfrm flipH="1" flipV="1">
            <a:off x="6353175" y="642175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90488</xdr:colOff>
      <xdr:row>436</xdr:row>
      <xdr:rowOff>123825</xdr:rowOff>
    </xdr:from>
    <xdr:to>
      <xdr:col>23</xdr:col>
      <xdr:colOff>147638</xdr:colOff>
      <xdr:row>442</xdr:row>
      <xdr:rowOff>4762</xdr:rowOff>
    </xdr:to>
    <xdr:grpSp>
      <xdr:nvGrpSpPr>
        <xdr:cNvPr id="3435" name="Group 3434">
          <a:extLst>
            <a:ext uri="{FF2B5EF4-FFF2-40B4-BE49-F238E27FC236}">
              <a16:creationId xmlns:a16="http://schemas.microsoft.com/office/drawing/2014/main" id="{0EF64D71-67CC-4D0A-8821-9BDB21C7E0C3}"/>
            </a:ext>
          </a:extLst>
        </xdr:cNvPr>
        <xdr:cNvGrpSpPr/>
      </xdr:nvGrpSpPr>
      <xdr:grpSpPr>
        <a:xfrm>
          <a:off x="2033588" y="65646300"/>
          <a:ext cx="1838325" cy="738187"/>
          <a:chOff x="4300538" y="12268200"/>
          <a:chExt cx="1838325" cy="738187"/>
        </a:xfrm>
      </xdr:grpSpPr>
      <xdr:sp macro="" textlink="">
        <xdr:nvSpPr>
          <xdr:cNvPr id="3436" name="Isosceles Triangle 3435">
            <a:extLst>
              <a:ext uri="{FF2B5EF4-FFF2-40B4-BE49-F238E27FC236}">
                <a16:creationId xmlns:a16="http://schemas.microsoft.com/office/drawing/2014/main" id="{39B45B44-62D1-B5AB-A27F-AD8F564CA6F9}"/>
              </a:ext>
            </a:extLst>
          </xdr:cNvPr>
          <xdr:cNvSpPr/>
        </xdr:nvSpPr>
        <xdr:spPr>
          <a:xfrm>
            <a:off x="4300538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37" name="Isosceles Triangle 3436">
            <a:extLst>
              <a:ext uri="{FF2B5EF4-FFF2-40B4-BE49-F238E27FC236}">
                <a16:creationId xmlns:a16="http://schemas.microsoft.com/office/drawing/2014/main" id="{707275E4-DB25-2EC6-D0F1-4989C1ACA5B5}"/>
              </a:ext>
            </a:extLst>
          </xdr:cNvPr>
          <xdr:cNvSpPr/>
        </xdr:nvSpPr>
        <xdr:spPr>
          <a:xfrm>
            <a:off x="597693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38" name="Straight Connector 3437">
            <a:extLst>
              <a:ext uri="{FF2B5EF4-FFF2-40B4-BE49-F238E27FC236}">
                <a16:creationId xmlns:a16="http://schemas.microsoft.com/office/drawing/2014/main" id="{4911B00F-D96E-6EA2-FA1B-7FB01A80E9A9}"/>
              </a:ext>
            </a:extLst>
          </xdr:cNvPr>
          <xdr:cNvCxnSpPr/>
        </xdr:nvCxnSpPr>
        <xdr:spPr>
          <a:xfrm>
            <a:off x="4376739" y="12572999"/>
            <a:ext cx="167639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9" name="Straight Arrow Connector 3438">
            <a:extLst>
              <a:ext uri="{FF2B5EF4-FFF2-40B4-BE49-F238E27FC236}">
                <a16:creationId xmlns:a16="http://schemas.microsoft.com/office/drawing/2014/main" id="{1847C4AB-3DCF-1062-316B-07EAC498D88E}"/>
              </a:ext>
            </a:extLst>
          </xdr:cNvPr>
          <xdr:cNvCxnSpPr/>
        </xdr:nvCxnSpPr>
        <xdr:spPr>
          <a:xfrm>
            <a:off x="43719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0" name="Straight Arrow Connector 3439">
            <a:extLst>
              <a:ext uri="{FF2B5EF4-FFF2-40B4-BE49-F238E27FC236}">
                <a16:creationId xmlns:a16="http://schemas.microsoft.com/office/drawing/2014/main" id="{71BE7058-15E6-8CA6-125A-4E2D05CFEAD7}"/>
              </a:ext>
            </a:extLst>
          </xdr:cNvPr>
          <xdr:cNvCxnSpPr/>
        </xdr:nvCxnSpPr>
        <xdr:spPr>
          <a:xfrm>
            <a:off x="4533899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1" name="Straight Arrow Connector 3440">
            <a:extLst>
              <a:ext uri="{FF2B5EF4-FFF2-40B4-BE49-F238E27FC236}">
                <a16:creationId xmlns:a16="http://schemas.microsoft.com/office/drawing/2014/main" id="{E58BCE20-B63F-3411-4461-1788366EDA97}"/>
              </a:ext>
            </a:extLst>
          </xdr:cNvPr>
          <xdr:cNvCxnSpPr/>
        </xdr:nvCxnSpPr>
        <xdr:spPr>
          <a:xfrm>
            <a:off x="4695823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2" name="Straight Arrow Connector 3441">
            <a:extLst>
              <a:ext uri="{FF2B5EF4-FFF2-40B4-BE49-F238E27FC236}">
                <a16:creationId xmlns:a16="http://schemas.microsoft.com/office/drawing/2014/main" id="{5BD48580-7A8F-888A-FC99-B0A77C2802C9}"/>
              </a:ext>
            </a:extLst>
          </xdr:cNvPr>
          <xdr:cNvCxnSpPr/>
        </xdr:nvCxnSpPr>
        <xdr:spPr>
          <a:xfrm>
            <a:off x="4857748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3" name="Straight Arrow Connector 3442">
            <a:extLst>
              <a:ext uri="{FF2B5EF4-FFF2-40B4-BE49-F238E27FC236}">
                <a16:creationId xmlns:a16="http://schemas.microsoft.com/office/drawing/2014/main" id="{85B3E9E5-4A5D-4731-786C-9AE9E90898D1}"/>
              </a:ext>
            </a:extLst>
          </xdr:cNvPr>
          <xdr:cNvCxnSpPr/>
        </xdr:nvCxnSpPr>
        <xdr:spPr>
          <a:xfrm>
            <a:off x="5019673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4" name="Straight Arrow Connector 3443">
            <a:extLst>
              <a:ext uri="{FF2B5EF4-FFF2-40B4-BE49-F238E27FC236}">
                <a16:creationId xmlns:a16="http://schemas.microsoft.com/office/drawing/2014/main" id="{CEACBD4C-AEE2-9260-4C18-8777346E17DD}"/>
              </a:ext>
            </a:extLst>
          </xdr:cNvPr>
          <xdr:cNvCxnSpPr/>
        </xdr:nvCxnSpPr>
        <xdr:spPr>
          <a:xfrm>
            <a:off x="5181598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5" name="Straight Arrow Connector 3444">
            <a:extLst>
              <a:ext uri="{FF2B5EF4-FFF2-40B4-BE49-F238E27FC236}">
                <a16:creationId xmlns:a16="http://schemas.microsoft.com/office/drawing/2014/main" id="{AAE255E4-C008-92DA-C53A-DD536C1EB166}"/>
              </a:ext>
            </a:extLst>
          </xdr:cNvPr>
          <xdr:cNvCxnSpPr/>
        </xdr:nvCxnSpPr>
        <xdr:spPr>
          <a:xfrm>
            <a:off x="5343522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6" name="Straight Arrow Connector 3445">
            <a:extLst>
              <a:ext uri="{FF2B5EF4-FFF2-40B4-BE49-F238E27FC236}">
                <a16:creationId xmlns:a16="http://schemas.microsoft.com/office/drawing/2014/main" id="{B743B373-9572-1F18-044D-55D6C9871BF5}"/>
              </a:ext>
            </a:extLst>
          </xdr:cNvPr>
          <xdr:cNvCxnSpPr/>
        </xdr:nvCxnSpPr>
        <xdr:spPr>
          <a:xfrm>
            <a:off x="5505447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7" name="Straight Arrow Connector 3446">
            <a:extLst>
              <a:ext uri="{FF2B5EF4-FFF2-40B4-BE49-F238E27FC236}">
                <a16:creationId xmlns:a16="http://schemas.microsoft.com/office/drawing/2014/main" id="{8FD8DDB3-6D44-4C66-32E8-72B4A4F91407}"/>
              </a:ext>
            </a:extLst>
          </xdr:cNvPr>
          <xdr:cNvCxnSpPr/>
        </xdr:nvCxnSpPr>
        <xdr:spPr>
          <a:xfrm>
            <a:off x="56673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8" name="Straight Connector 3447">
            <a:extLst>
              <a:ext uri="{FF2B5EF4-FFF2-40B4-BE49-F238E27FC236}">
                <a16:creationId xmlns:a16="http://schemas.microsoft.com/office/drawing/2014/main" id="{204790DD-B6A9-AC3B-54F1-95AB88C0EA5F}"/>
              </a:ext>
            </a:extLst>
          </xdr:cNvPr>
          <xdr:cNvCxnSpPr/>
        </xdr:nvCxnSpPr>
        <xdr:spPr>
          <a:xfrm>
            <a:off x="4371976" y="12344400"/>
            <a:ext cx="1681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9" name="Straight Arrow Connector 3448">
            <a:extLst>
              <a:ext uri="{FF2B5EF4-FFF2-40B4-BE49-F238E27FC236}">
                <a16:creationId xmlns:a16="http://schemas.microsoft.com/office/drawing/2014/main" id="{0E6080BC-B803-0720-AC67-05918E6BCC0E}"/>
              </a:ext>
            </a:extLst>
          </xdr:cNvPr>
          <xdr:cNvCxnSpPr/>
        </xdr:nvCxnSpPr>
        <xdr:spPr>
          <a:xfrm flipV="1">
            <a:off x="4376738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0" name="Straight Connector 3449">
            <a:extLst>
              <a:ext uri="{FF2B5EF4-FFF2-40B4-BE49-F238E27FC236}">
                <a16:creationId xmlns:a16="http://schemas.microsoft.com/office/drawing/2014/main" id="{5770F1E7-565B-9017-794B-2A6131AB4B7E}"/>
              </a:ext>
            </a:extLst>
          </xdr:cNvPr>
          <xdr:cNvCxnSpPr/>
        </xdr:nvCxnSpPr>
        <xdr:spPr>
          <a:xfrm>
            <a:off x="4305301" y="12858750"/>
            <a:ext cx="1833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1" name="Straight Connector 3450">
            <a:extLst>
              <a:ext uri="{FF2B5EF4-FFF2-40B4-BE49-F238E27FC236}">
                <a16:creationId xmlns:a16="http://schemas.microsoft.com/office/drawing/2014/main" id="{CAB5050E-6E0F-6A40-A193-61040965BF41}"/>
              </a:ext>
            </a:extLst>
          </xdr:cNvPr>
          <xdr:cNvCxnSpPr/>
        </xdr:nvCxnSpPr>
        <xdr:spPr>
          <a:xfrm flipH="1">
            <a:off x="4314825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2" name="Straight Arrow Connector 3451">
            <a:extLst>
              <a:ext uri="{FF2B5EF4-FFF2-40B4-BE49-F238E27FC236}">
                <a16:creationId xmlns:a16="http://schemas.microsoft.com/office/drawing/2014/main" id="{AC54D392-BB47-4B32-417C-9AE7900DA83B}"/>
              </a:ext>
            </a:extLst>
          </xdr:cNvPr>
          <xdr:cNvCxnSpPr/>
        </xdr:nvCxnSpPr>
        <xdr:spPr>
          <a:xfrm flipV="1">
            <a:off x="6062663" y="12715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3" name="Straight Connector 3452">
            <a:extLst>
              <a:ext uri="{FF2B5EF4-FFF2-40B4-BE49-F238E27FC236}">
                <a16:creationId xmlns:a16="http://schemas.microsoft.com/office/drawing/2014/main" id="{F651AA5E-FD30-CE11-7CAA-0F5933E8F41B}"/>
              </a:ext>
            </a:extLst>
          </xdr:cNvPr>
          <xdr:cNvCxnSpPr/>
        </xdr:nvCxnSpPr>
        <xdr:spPr>
          <a:xfrm flipH="1">
            <a:off x="6015037" y="128158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4" name="Straight Arrow Connector 3453">
            <a:extLst>
              <a:ext uri="{FF2B5EF4-FFF2-40B4-BE49-F238E27FC236}">
                <a16:creationId xmlns:a16="http://schemas.microsoft.com/office/drawing/2014/main" id="{3D925321-C7A6-39A0-4279-C8AAB495582C}"/>
              </a:ext>
            </a:extLst>
          </xdr:cNvPr>
          <xdr:cNvCxnSpPr/>
        </xdr:nvCxnSpPr>
        <xdr:spPr>
          <a:xfrm>
            <a:off x="5862639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5" name="Straight Arrow Connector 3454">
            <a:extLst>
              <a:ext uri="{FF2B5EF4-FFF2-40B4-BE49-F238E27FC236}">
                <a16:creationId xmlns:a16="http://schemas.microsoft.com/office/drawing/2014/main" id="{273999A9-05D3-F359-37AF-DA60734E6780}"/>
              </a:ext>
            </a:extLst>
          </xdr:cNvPr>
          <xdr:cNvCxnSpPr/>
        </xdr:nvCxnSpPr>
        <xdr:spPr>
          <a:xfrm>
            <a:off x="6057900" y="1233487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6" name="Straight Connector 3455">
            <a:extLst>
              <a:ext uri="{FF2B5EF4-FFF2-40B4-BE49-F238E27FC236}">
                <a16:creationId xmlns:a16="http://schemas.microsoft.com/office/drawing/2014/main" id="{548B1CBE-EE0F-7D99-80ED-79919C8CEFEE}"/>
              </a:ext>
            </a:extLst>
          </xdr:cNvPr>
          <xdr:cNvCxnSpPr/>
        </xdr:nvCxnSpPr>
        <xdr:spPr>
          <a:xfrm flipH="1" flipV="1">
            <a:off x="5214937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14288</xdr:colOff>
      <xdr:row>445</xdr:row>
      <xdr:rowOff>0</xdr:rowOff>
    </xdr:from>
    <xdr:to>
      <xdr:col>34</xdr:col>
      <xdr:colOff>157143</xdr:colOff>
      <xdr:row>451</xdr:row>
      <xdr:rowOff>14289</xdr:rowOff>
    </xdr:to>
    <xdr:grpSp>
      <xdr:nvGrpSpPr>
        <xdr:cNvPr id="3457" name="Group 3456">
          <a:extLst>
            <a:ext uri="{FF2B5EF4-FFF2-40B4-BE49-F238E27FC236}">
              <a16:creationId xmlns:a16="http://schemas.microsoft.com/office/drawing/2014/main" id="{0E9C2E29-557C-4329-B00B-AC9D0E8B7A73}"/>
            </a:ext>
          </a:extLst>
        </xdr:cNvPr>
        <xdr:cNvGrpSpPr/>
      </xdr:nvGrpSpPr>
      <xdr:grpSpPr>
        <a:xfrm>
          <a:off x="3738563" y="66808350"/>
          <a:ext cx="1924030" cy="871539"/>
          <a:chOff x="3738563" y="66570225"/>
          <a:chExt cx="1924030" cy="871539"/>
        </a:xfrm>
      </xdr:grpSpPr>
      <xdr:cxnSp macro="">
        <xdr:nvCxnSpPr>
          <xdr:cNvPr id="3458" name="Straight Connector 3457">
            <a:extLst>
              <a:ext uri="{FF2B5EF4-FFF2-40B4-BE49-F238E27FC236}">
                <a16:creationId xmlns:a16="http://schemas.microsoft.com/office/drawing/2014/main" id="{11760022-0C7E-A206-2484-1E8DA7DF3AB7}"/>
              </a:ext>
            </a:extLst>
          </xdr:cNvPr>
          <xdr:cNvCxnSpPr/>
        </xdr:nvCxnSpPr>
        <xdr:spPr>
          <a:xfrm>
            <a:off x="3805238" y="6699885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59" name="Isosceles Triangle 3458">
            <a:extLst>
              <a:ext uri="{FF2B5EF4-FFF2-40B4-BE49-F238E27FC236}">
                <a16:creationId xmlns:a16="http://schemas.microsoft.com/office/drawing/2014/main" id="{BBC25A4B-07E6-F850-B2AA-E8540FDCB418}"/>
              </a:ext>
            </a:extLst>
          </xdr:cNvPr>
          <xdr:cNvSpPr/>
        </xdr:nvSpPr>
        <xdr:spPr>
          <a:xfrm>
            <a:off x="3967162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60" name="Straight Arrow Connector 3459">
            <a:extLst>
              <a:ext uri="{FF2B5EF4-FFF2-40B4-BE49-F238E27FC236}">
                <a16:creationId xmlns:a16="http://schemas.microsoft.com/office/drawing/2014/main" id="{DB3EBE5C-38A9-E315-0B64-5C2B4F1B1D6A}"/>
              </a:ext>
            </a:extLst>
          </xdr:cNvPr>
          <xdr:cNvCxnSpPr/>
        </xdr:nvCxnSpPr>
        <xdr:spPr>
          <a:xfrm flipV="1">
            <a:off x="4048127" y="671512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61" name="Isosceles Triangle 3460">
            <a:extLst>
              <a:ext uri="{FF2B5EF4-FFF2-40B4-BE49-F238E27FC236}">
                <a16:creationId xmlns:a16="http://schemas.microsoft.com/office/drawing/2014/main" id="{AA099D15-2BDA-D5D9-C9D5-F16C78A79E83}"/>
              </a:ext>
            </a:extLst>
          </xdr:cNvPr>
          <xdr:cNvSpPr/>
        </xdr:nvSpPr>
        <xdr:spPr>
          <a:xfrm>
            <a:off x="5500668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62" name="Straight Arrow Connector 3461">
            <a:extLst>
              <a:ext uri="{FF2B5EF4-FFF2-40B4-BE49-F238E27FC236}">
                <a16:creationId xmlns:a16="http://schemas.microsoft.com/office/drawing/2014/main" id="{C8B9CE7F-A51A-4A90-ECF0-259721C7D41E}"/>
              </a:ext>
            </a:extLst>
          </xdr:cNvPr>
          <xdr:cNvCxnSpPr/>
        </xdr:nvCxnSpPr>
        <xdr:spPr>
          <a:xfrm flipV="1">
            <a:off x="5581625" y="671322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3" name="Straight Arrow Connector 3462">
            <a:extLst>
              <a:ext uri="{FF2B5EF4-FFF2-40B4-BE49-F238E27FC236}">
                <a16:creationId xmlns:a16="http://schemas.microsoft.com/office/drawing/2014/main" id="{9FA226D6-AE4A-EF61-5C93-27EB51430275}"/>
              </a:ext>
            </a:extLst>
          </xdr:cNvPr>
          <xdr:cNvCxnSpPr/>
        </xdr:nvCxnSpPr>
        <xdr:spPr>
          <a:xfrm>
            <a:off x="3809998" y="667654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4" name="Straight Arrow Connector 3463">
            <a:extLst>
              <a:ext uri="{FF2B5EF4-FFF2-40B4-BE49-F238E27FC236}">
                <a16:creationId xmlns:a16="http://schemas.microsoft.com/office/drawing/2014/main" id="{BFD97688-7FB1-3DD2-A9E5-8CB520CA8CD8}"/>
              </a:ext>
            </a:extLst>
          </xdr:cNvPr>
          <xdr:cNvCxnSpPr/>
        </xdr:nvCxnSpPr>
        <xdr:spPr>
          <a:xfrm>
            <a:off x="4010025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5" name="Straight Arrow Connector 3464">
            <a:extLst>
              <a:ext uri="{FF2B5EF4-FFF2-40B4-BE49-F238E27FC236}">
                <a16:creationId xmlns:a16="http://schemas.microsoft.com/office/drawing/2014/main" id="{1B6E0997-70BA-1593-97BB-69B9BC732C4A}"/>
              </a:ext>
            </a:extLst>
          </xdr:cNvPr>
          <xdr:cNvCxnSpPr/>
        </xdr:nvCxnSpPr>
        <xdr:spPr>
          <a:xfrm>
            <a:off x="4210054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6" name="Straight Arrow Connector 3465">
            <a:extLst>
              <a:ext uri="{FF2B5EF4-FFF2-40B4-BE49-F238E27FC236}">
                <a16:creationId xmlns:a16="http://schemas.microsoft.com/office/drawing/2014/main" id="{48374D20-0927-7D49-C67E-6063AACF04DC}"/>
              </a:ext>
            </a:extLst>
          </xdr:cNvPr>
          <xdr:cNvCxnSpPr/>
        </xdr:nvCxnSpPr>
        <xdr:spPr>
          <a:xfrm>
            <a:off x="4371978" y="667559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7" name="Straight Arrow Connector 3466">
            <a:extLst>
              <a:ext uri="{FF2B5EF4-FFF2-40B4-BE49-F238E27FC236}">
                <a16:creationId xmlns:a16="http://schemas.microsoft.com/office/drawing/2014/main" id="{454F3016-C677-FF72-9B6D-3111BF2B3A51}"/>
              </a:ext>
            </a:extLst>
          </xdr:cNvPr>
          <xdr:cNvCxnSpPr/>
        </xdr:nvCxnSpPr>
        <xdr:spPr>
          <a:xfrm>
            <a:off x="4533903" y="667607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8" name="Straight Arrow Connector 3467">
            <a:extLst>
              <a:ext uri="{FF2B5EF4-FFF2-40B4-BE49-F238E27FC236}">
                <a16:creationId xmlns:a16="http://schemas.microsoft.com/office/drawing/2014/main" id="{7986EAE3-8908-5787-C9A4-5F9598D1CC5F}"/>
              </a:ext>
            </a:extLst>
          </xdr:cNvPr>
          <xdr:cNvCxnSpPr/>
        </xdr:nvCxnSpPr>
        <xdr:spPr>
          <a:xfrm>
            <a:off x="4695828" y="667559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9" name="Straight Arrow Connector 3468">
            <a:extLst>
              <a:ext uri="{FF2B5EF4-FFF2-40B4-BE49-F238E27FC236}">
                <a16:creationId xmlns:a16="http://schemas.microsoft.com/office/drawing/2014/main" id="{BC0B2C48-88CC-E5ED-4719-CB5F64AD6F91}"/>
              </a:ext>
            </a:extLst>
          </xdr:cNvPr>
          <xdr:cNvCxnSpPr/>
        </xdr:nvCxnSpPr>
        <xdr:spPr>
          <a:xfrm>
            <a:off x="4857753" y="667607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0" name="Straight Arrow Connector 3469">
            <a:extLst>
              <a:ext uri="{FF2B5EF4-FFF2-40B4-BE49-F238E27FC236}">
                <a16:creationId xmlns:a16="http://schemas.microsoft.com/office/drawing/2014/main" id="{3CEF1BF5-0E4A-6BA1-FDC4-56BA8D91332E}"/>
              </a:ext>
            </a:extLst>
          </xdr:cNvPr>
          <xdr:cNvCxnSpPr/>
        </xdr:nvCxnSpPr>
        <xdr:spPr>
          <a:xfrm>
            <a:off x="5053016" y="667559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1" name="Straight Arrow Connector 3470">
            <a:extLst>
              <a:ext uri="{FF2B5EF4-FFF2-40B4-BE49-F238E27FC236}">
                <a16:creationId xmlns:a16="http://schemas.microsoft.com/office/drawing/2014/main" id="{88D754DC-FF77-0A2C-EB11-B52FB956E930}"/>
              </a:ext>
            </a:extLst>
          </xdr:cNvPr>
          <xdr:cNvCxnSpPr/>
        </xdr:nvCxnSpPr>
        <xdr:spPr>
          <a:xfrm>
            <a:off x="5224466" y="667607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2" name="Straight Arrow Connector 3471">
            <a:extLst>
              <a:ext uri="{FF2B5EF4-FFF2-40B4-BE49-F238E27FC236}">
                <a16:creationId xmlns:a16="http://schemas.microsoft.com/office/drawing/2014/main" id="{FF3391A1-F171-DD5B-48CA-11B4DFCBD558}"/>
              </a:ext>
            </a:extLst>
          </xdr:cNvPr>
          <xdr:cNvCxnSpPr/>
        </xdr:nvCxnSpPr>
        <xdr:spPr>
          <a:xfrm>
            <a:off x="5395920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3" name="Straight Arrow Connector 3472">
            <a:extLst>
              <a:ext uri="{FF2B5EF4-FFF2-40B4-BE49-F238E27FC236}">
                <a16:creationId xmlns:a16="http://schemas.microsoft.com/office/drawing/2014/main" id="{A39B569D-00F9-853C-903F-36DB3FF3DF19}"/>
              </a:ext>
            </a:extLst>
          </xdr:cNvPr>
          <xdr:cNvCxnSpPr/>
        </xdr:nvCxnSpPr>
        <xdr:spPr>
          <a:xfrm>
            <a:off x="5581658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4" name="Straight Connector 3473">
            <a:extLst>
              <a:ext uri="{FF2B5EF4-FFF2-40B4-BE49-F238E27FC236}">
                <a16:creationId xmlns:a16="http://schemas.microsoft.com/office/drawing/2014/main" id="{68D9C1AF-C815-7FC6-C606-74C28FFDD0EA}"/>
              </a:ext>
            </a:extLst>
          </xdr:cNvPr>
          <xdr:cNvCxnSpPr/>
        </xdr:nvCxnSpPr>
        <xdr:spPr>
          <a:xfrm>
            <a:off x="3810002" y="6676073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5" name="Straight Connector 3474">
            <a:extLst>
              <a:ext uri="{FF2B5EF4-FFF2-40B4-BE49-F238E27FC236}">
                <a16:creationId xmlns:a16="http://schemas.microsoft.com/office/drawing/2014/main" id="{7D41BFBF-DD00-5BAD-E2C3-C76E0DA85418}"/>
              </a:ext>
            </a:extLst>
          </xdr:cNvPr>
          <xdr:cNvCxnSpPr/>
        </xdr:nvCxnSpPr>
        <xdr:spPr>
          <a:xfrm flipH="1" flipV="1">
            <a:off x="4919665" y="666892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6" name="Straight Arrow Connector 3475">
            <a:extLst>
              <a:ext uri="{FF2B5EF4-FFF2-40B4-BE49-F238E27FC236}">
                <a16:creationId xmlns:a16="http://schemas.microsoft.com/office/drawing/2014/main" id="{B91C1FCD-BF15-DC18-EC5B-D2E3BEF9B557}"/>
              </a:ext>
            </a:extLst>
          </xdr:cNvPr>
          <xdr:cNvCxnSpPr/>
        </xdr:nvCxnSpPr>
        <xdr:spPr>
          <a:xfrm>
            <a:off x="3805238" y="665702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7" name="Straight Connector 3476">
            <a:extLst>
              <a:ext uri="{FF2B5EF4-FFF2-40B4-BE49-F238E27FC236}">
                <a16:creationId xmlns:a16="http://schemas.microsoft.com/office/drawing/2014/main" id="{CB9C38B4-ADFD-AC2D-DCF9-7D342AAF5412}"/>
              </a:ext>
            </a:extLst>
          </xdr:cNvPr>
          <xdr:cNvCxnSpPr/>
        </xdr:nvCxnSpPr>
        <xdr:spPr>
          <a:xfrm>
            <a:off x="3738563" y="67284601"/>
            <a:ext cx="19145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8" name="Straight Connector 3477">
            <a:extLst>
              <a:ext uri="{FF2B5EF4-FFF2-40B4-BE49-F238E27FC236}">
                <a16:creationId xmlns:a16="http://schemas.microsoft.com/office/drawing/2014/main" id="{BFF87E78-0FBF-4464-AD42-A19BA4314BE1}"/>
              </a:ext>
            </a:extLst>
          </xdr:cNvPr>
          <xdr:cNvCxnSpPr/>
        </xdr:nvCxnSpPr>
        <xdr:spPr>
          <a:xfrm flipH="1">
            <a:off x="3990974" y="672465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9" name="Straight Connector 3478">
            <a:extLst>
              <a:ext uri="{FF2B5EF4-FFF2-40B4-BE49-F238E27FC236}">
                <a16:creationId xmlns:a16="http://schemas.microsoft.com/office/drawing/2014/main" id="{4F223BCA-A68F-FD75-6318-D68AE1FC9E42}"/>
              </a:ext>
            </a:extLst>
          </xdr:cNvPr>
          <xdr:cNvCxnSpPr/>
        </xdr:nvCxnSpPr>
        <xdr:spPr>
          <a:xfrm flipH="1">
            <a:off x="5524495" y="672417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0" name="Straight Connector 3479">
            <a:extLst>
              <a:ext uri="{FF2B5EF4-FFF2-40B4-BE49-F238E27FC236}">
                <a16:creationId xmlns:a16="http://schemas.microsoft.com/office/drawing/2014/main" id="{2B1F25AF-49E3-8515-6AD6-E1E0D89BB228}"/>
              </a:ext>
            </a:extLst>
          </xdr:cNvPr>
          <xdr:cNvCxnSpPr/>
        </xdr:nvCxnSpPr>
        <xdr:spPr>
          <a:xfrm>
            <a:off x="3805238" y="670464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1" name="Straight Connector 3480">
            <a:extLst>
              <a:ext uri="{FF2B5EF4-FFF2-40B4-BE49-F238E27FC236}">
                <a16:creationId xmlns:a16="http://schemas.microsoft.com/office/drawing/2014/main" id="{85133DC6-EEB4-8C30-EBA0-345D3EC0AA3F}"/>
              </a:ext>
            </a:extLst>
          </xdr:cNvPr>
          <xdr:cNvCxnSpPr/>
        </xdr:nvCxnSpPr>
        <xdr:spPr>
          <a:xfrm flipH="1">
            <a:off x="3762375" y="672417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87850</xdr:colOff>
      <xdr:row>382</xdr:row>
      <xdr:rowOff>9523</xdr:rowOff>
    </xdr:from>
    <xdr:to>
      <xdr:col>72</xdr:col>
      <xdr:colOff>19050</xdr:colOff>
      <xdr:row>425</xdr:row>
      <xdr:rowOff>80963</xdr:rowOff>
    </xdr:to>
    <xdr:grpSp>
      <xdr:nvGrpSpPr>
        <xdr:cNvPr id="3482" name="Group 3481">
          <a:extLst>
            <a:ext uri="{FF2B5EF4-FFF2-40B4-BE49-F238E27FC236}">
              <a16:creationId xmlns:a16="http://schemas.microsoft.com/office/drawing/2014/main" id="{5C9D84C7-B501-4231-BD18-222DB04C5F21}"/>
            </a:ext>
          </a:extLst>
        </xdr:cNvPr>
        <xdr:cNvGrpSpPr/>
      </xdr:nvGrpSpPr>
      <xdr:grpSpPr>
        <a:xfrm>
          <a:off x="411700" y="57816748"/>
          <a:ext cx="11265950" cy="6215065"/>
          <a:chOff x="411700" y="57721498"/>
          <a:chExt cx="11265950" cy="6215065"/>
        </a:xfrm>
      </xdr:grpSpPr>
      <xdr:grpSp>
        <xdr:nvGrpSpPr>
          <xdr:cNvPr id="3483" name="Group 3482">
            <a:extLst>
              <a:ext uri="{FF2B5EF4-FFF2-40B4-BE49-F238E27FC236}">
                <a16:creationId xmlns:a16="http://schemas.microsoft.com/office/drawing/2014/main" id="{C2E4391E-BA01-EFB1-ED02-AEBF21C4F752}"/>
              </a:ext>
            </a:extLst>
          </xdr:cNvPr>
          <xdr:cNvGrpSpPr/>
        </xdr:nvGrpSpPr>
        <xdr:grpSpPr>
          <a:xfrm>
            <a:off x="411700" y="57836378"/>
            <a:ext cx="1440860" cy="5358430"/>
            <a:chOff x="2678650" y="4696403"/>
            <a:chExt cx="1440860" cy="5358430"/>
          </a:xfrm>
        </xdr:grpSpPr>
        <xdr:sp macro="" textlink="">
          <xdr:nvSpPr>
            <xdr:cNvPr id="3564" name="Isosceles Triangle 3563">
              <a:extLst>
                <a:ext uri="{FF2B5EF4-FFF2-40B4-BE49-F238E27FC236}">
                  <a16:creationId xmlns:a16="http://schemas.microsoft.com/office/drawing/2014/main" id="{8F5131A4-BE19-742D-159E-3D46DC7463FA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565" name="Straight Connector 3564">
              <a:extLst>
                <a:ext uri="{FF2B5EF4-FFF2-40B4-BE49-F238E27FC236}">
                  <a16:creationId xmlns:a16="http://schemas.microsoft.com/office/drawing/2014/main" id="{3823344E-6DC1-0E88-97BC-B638D9AD1F83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66" name="Straight Connector 3565">
              <a:extLst>
                <a:ext uri="{FF2B5EF4-FFF2-40B4-BE49-F238E27FC236}">
                  <a16:creationId xmlns:a16="http://schemas.microsoft.com/office/drawing/2014/main" id="{035EDECF-0053-D457-4BD6-74EF331A4410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67" name="Straight Connector 3566">
              <a:extLst>
                <a:ext uri="{FF2B5EF4-FFF2-40B4-BE49-F238E27FC236}">
                  <a16:creationId xmlns:a16="http://schemas.microsoft.com/office/drawing/2014/main" id="{7638926D-55DA-0F48-62BB-51DAC9F03D1C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68" name="Straight Connector 3567">
              <a:extLst>
                <a:ext uri="{FF2B5EF4-FFF2-40B4-BE49-F238E27FC236}">
                  <a16:creationId xmlns:a16="http://schemas.microsoft.com/office/drawing/2014/main" id="{0C2C3567-A268-0377-B7E2-990B4439B581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69" name="Straight Connector 3568">
              <a:extLst>
                <a:ext uri="{FF2B5EF4-FFF2-40B4-BE49-F238E27FC236}">
                  <a16:creationId xmlns:a16="http://schemas.microsoft.com/office/drawing/2014/main" id="{9B81FEFB-45B5-2634-57CF-1C20756959C9}"/>
                </a:ext>
              </a:extLst>
            </xdr:cNvPr>
            <xdr:cNvCxnSpPr>
              <a:endCxn id="3564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70" name="Straight Connector 3569">
              <a:extLst>
                <a:ext uri="{FF2B5EF4-FFF2-40B4-BE49-F238E27FC236}">
                  <a16:creationId xmlns:a16="http://schemas.microsoft.com/office/drawing/2014/main" id="{CD89A6B5-A10C-7938-F243-F68287A35FE0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71" name="Straight Connector 3570">
              <a:extLst>
                <a:ext uri="{FF2B5EF4-FFF2-40B4-BE49-F238E27FC236}">
                  <a16:creationId xmlns:a16="http://schemas.microsoft.com/office/drawing/2014/main" id="{45C3A0DC-1DF1-F4A4-39CC-A61730FDF087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72" name="Straight Connector 3571">
              <a:extLst>
                <a:ext uri="{FF2B5EF4-FFF2-40B4-BE49-F238E27FC236}">
                  <a16:creationId xmlns:a16="http://schemas.microsoft.com/office/drawing/2014/main" id="{A559D22D-03CD-E800-681F-4FA9CEA5F814}"/>
                </a:ext>
              </a:extLst>
            </xdr:cNvPr>
            <xdr:cNvCxnSpPr>
              <a:endCxn id="3564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73" name="Straight Connector 3572">
              <a:extLst>
                <a:ext uri="{FF2B5EF4-FFF2-40B4-BE49-F238E27FC236}">
                  <a16:creationId xmlns:a16="http://schemas.microsoft.com/office/drawing/2014/main" id="{13F20592-5760-323D-9DCA-A5A8654B660B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3574" name="Freeform: Shape 3573">
              <a:extLst>
                <a:ext uri="{FF2B5EF4-FFF2-40B4-BE49-F238E27FC236}">
                  <a16:creationId xmlns:a16="http://schemas.microsoft.com/office/drawing/2014/main" id="{B086262B-66AC-8089-7A36-CC2A5DED537D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75" name="Freeform: Shape 3574">
              <a:extLst>
                <a:ext uri="{FF2B5EF4-FFF2-40B4-BE49-F238E27FC236}">
                  <a16:creationId xmlns:a16="http://schemas.microsoft.com/office/drawing/2014/main" id="{F8DD2335-6918-A95D-4F40-CA6A8F5FDDAC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76" name="Freeform: Shape 3575">
              <a:extLst>
                <a:ext uri="{FF2B5EF4-FFF2-40B4-BE49-F238E27FC236}">
                  <a16:creationId xmlns:a16="http://schemas.microsoft.com/office/drawing/2014/main" id="{6130F510-A9BF-F30D-7630-27D4126E45B9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77" name="Freeform: Shape 3576">
              <a:extLst>
                <a:ext uri="{FF2B5EF4-FFF2-40B4-BE49-F238E27FC236}">
                  <a16:creationId xmlns:a16="http://schemas.microsoft.com/office/drawing/2014/main" id="{D7020E9F-2ABC-AB7C-55DD-F313239A8378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78" name="Freeform: Shape 3577">
              <a:extLst>
                <a:ext uri="{FF2B5EF4-FFF2-40B4-BE49-F238E27FC236}">
                  <a16:creationId xmlns:a16="http://schemas.microsoft.com/office/drawing/2014/main" id="{7011793B-A9F4-2F77-0C32-95A3D7C502A9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79" name="Freeform: Shape 3578">
              <a:extLst>
                <a:ext uri="{FF2B5EF4-FFF2-40B4-BE49-F238E27FC236}">
                  <a16:creationId xmlns:a16="http://schemas.microsoft.com/office/drawing/2014/main" id="{96D02372-DCA0-C2FC-C348-786962567509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80" name="Freeform: Shape 3579">
              <a:extLst>
                <a:ext uri="{FF2B5EF4-FFF2-40B4-BE49-F238E27FC236}">
                  <a16:creationId xmlns:a16="http://schemas.microsoft.com/office/drawing/2014/main" id="{3E8F285A-8675-8025-5E85-B402E29F86B4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81" name="Freeform: Shape 3580">
              <a:extLst>
                <a:ext uri="{FF2B5EF4-FFF2-40B4-BE49-F238E27FC236}">
                  <a16:creationId xmlns:a16="http://schemas.microsoft.com/office/drawing/2014/main" id="{8DDD63F6-A321-CF4D-DA7D-BB284DF29729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3484" name="Rectangle 3483">
            <a:extLst>
              <a:ext uri="{FF2B5EF4-FFF2-40B4-BE49-F238E27FC236}">
                <a16:creationId xmlns:a16="http://schemas.microsoft.com/office/drawing/2014/main" id="{770F096B-3FD3-ABD3-B00D-4111DAB6662B}"/>
              </a:ext>
            </a:extLst>
          </xdr:cNvPr>
          <xdr:cNvSpPr/>
        </xdr:nvSpPr>
        <xdr:spPr>
          <a:xfrm rot="16200000">
            <a:off x="3963467" y="55741364"/>
            <a:ext cx="5553078" cy="951334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485" name="Rectangle 3484">
            <a:extLst>
              <a:ext uri="{FF2B5EF4-FFF2-40B4-BE49-F238E27FC236}">
                <a16:creationId xmlns:a16="http://schemas.microsoft.com/office/drawing/2014/main" id="{E3761D81-F7A0-717B-1C32-4EFA83EF78F8}"/>
              </a:ext>
            </a:extLst>
          </xdr:cNvPr>
          <xdr:cNvSpPr/>
        </xdr:nvSpPr>
        <xdr:spPr>
          <a:xfrm rot="16200000">
            <a:off x="4212510" y="56047558"/>
            <a:ext cx="5000625" cy="8900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486" name="Straight Connector 3485">
            <a:extLst>
              <a:ext uri="{FF2B5EF4-FFF2-40B4-BE49-F238E27FC236}">
                <a16:creationId xmlns:a16="http://schemas.microsoft.com/office/drawing/2014/main" id="{9D05D3F8-262C-83B4-8CC7-79B21204E701}"/>
              </a:ext>
            </a:extLst>
          </xdr:cNvPr>
          <xdr:cNvCxnSpPr/>
        </xdr:nvCxnSpPr>
        <xdr:spPr>
          <a:xfrm flipV="1">
            <a:off x="2262344" y="62140614"/>
            <a:ext cx="88914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87" name="Straight Connector 3486">
            <a:extLst>
              <a:ext uri="{FF2B5EF4-FFF2-40B4-BE49-F238E27FC236}">
                <a16:creationId xmlns:a16="http://schemas.microsoft.com/office/drawing/2014/main" id="{2773676E-95B0-F283-9873-3F1F8234E93C}"/>
              </a:ext>
            </a:extLst>
          </xdr:cNvPr>
          <xdr:cNvCxnSpPr/>
        </xdr:nvCxnSpPr>
        <xdr:spPr>
          <a:xfrm>
            <a:off x="2262344" y="61279886"/>
            <a:ext cx="89009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88" name="Straight Connector 3487">
            <a:extLst>
              <a:ext uri="{FF2B5EF4-FFF2-40B4-BE49-F238E27FC236}">
                <a16:creationId xmlns:a16="http://schemas.microsoft.com/office/drawing/2014/main" id="{90E1E0BA-4771-0227-E64B-F438811D0740}"/>
              </a:ext>
            </a:extLst>
          </xdr:cNvPr>
          <xdr:cNvCxnSpPr/>
        </xdr:nvCxnSpPr>
        <xdr:spPr>
          <a:xfrm flipV="1">
            <a:off x="2266843" y="60553994"/>
            <a:ext cx="88964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89" name="Straight Connector 3488">
            <a:extLst>
              <a:ext uri="{FF2B5EF4-FFF2-40B4-BE49-F238E27FC236}">
                <a16:creationId xmlns:a16="http://schemas.microsoft.com/office/drawing/2014/main" id="{252850E6-99EB-64EE-50FD-4F46F8474CEF}"/>
              </a:ext>
            </a:extLst>
          </xdr:cNvPr>
          <xdr:cNvCxnSpPr/>
        </xdr:nvCxnSpPr>
        <xdr:spPr>
          <a:xfrm>
            <a:off x="2266844" y="59710233"/>
            <a:ext cx="8896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0" name="Straight Connector 3489">
            <a:extLst>
              <a:ext uri="{FF2B5EF4-FFF2-40B4-BE49-F238E27FC236}">
                <a16:creationId xmlns:a16="http://schemas.microsoft.com/office/drawing/2014/main" id="{7B16437A-D29E-94EF-8CE5-EA1312CCBEC1}"/>
              </a:ext>
            </a:extLst>
          </xdr:cNvPr>
          <xdr:cNvCxnSpPr/>
        </xdr:nvCxnSpPr>
        <xdr:spPr>
          <a:xfrm flipV="1">
            <a:off x="2262343" y="58859029"/>
            <a:ext cx="889143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1" name="Straight Connector 3490">
            <a:extLst>
              <a:ext uri="{FF2B5EF4-FFF2-40B4-BE49-F238E27FC236}">
                <a16:creationId xmlns:a16="http://schemas.microsoft.com/office/drawing/2014/main" id="{C977F18F-A4E3-FDB6-FACC-96ED673A5933}"/>
              </a:ext>
            </a:extLst>
          </xdr:cNvPr>
          <xdr:cNvCxnSpPr/>
        </xdr:nvCxnSpPr>
        <xdr:spPr>
          <a:xfrm flipV="1">
            <a:off x="4052084" y="5799772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2" name="Straight Connector 3491">
            <a:extLst>
              <a:ext uri="{FF2B5EF4-FFF2-40B4-BE49-F238E27FC236}">
                <a16:creationId xmlns:a16="http://schemas.microsoft.com/office/drawing/2014/main" id="{F7C3658E-7CA1-E1CC-A240-2F48A1FC5487}"/>
              </a:ext>
            </a:extLst>
          </xdr:cNvPr>
          <xdr:cNvCxnSpPr/>
        </xdr:nvCxnSpPr>
        <xdr:spPr>
          <a:xfrm flipV="1">
            <a:off x="5826751" y="5799772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3" name="Straight Connector 3492">
            <a:extLst>
              <a:ext uri="{FF2B5EF4-FFF2-40B4-BE49-F238E27FC236}">
                <a16:creationId xmlns:a16="http://schemas.microsoft.com/office/drawing/2014/main" id="{6CF99E4A-C49D-1E26-9A6B-BF47AAA0ADA5}"/>
              </a:ext>
            </a:extLst>
          </xdr:cNvPr>
          <xdr:cNvCxnSpPr/>
        </xdr:nvCxnSpPr>
        <xdr:spPr>
          <a:xfrm flipV="1">
            <a:off x="4052888" y="62141100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4" name="Straight Connector 3493">
            <a:extLst>
              <a:ext uri="{FF2B5EF4-FFF2-40B4-BE49-F238E27FC236}">
                <a16:creationId xmlns:a16="http://schemas.microsoft.com/office/drawing/2014/main" id="{EDB06470-3C9B-2020-2C1B-975551B6285D}"/>
              </a:ext>
            </a:extLst>
          </xdr:cNvPr>
          <xdr:cNvCxnSpPr/>
        </xdr:nvCxnSpPr>
        <xdr:spPr>
          <a:xfrm>
            <a:off x="4062413" y="62145863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5" name="Straight Connector 3494">
            <a:extLst>
              <a:ext uri="{FF2B5EF4-FFF2-40B4-BE49-F238E27FC236}">
                <a16:creationId xmlns:a16="http://schemas.microsoft.com/office/drawing/2014/main" id="{C11BE946-ECC1-62F1-3A2B-8C9CE2FA6C7F}"/>
              </a:ext>
            </a:extLst>
          </xdr:cNvPr>
          <xdr:cNvCxnSpPr/>
        </xdr:nvCxnSpPr>
        <xdr:spPr>
          <a:xfrm flipV="1">
            <a:off x="4057650" y="61279088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6" name="Straight Connector 3495">
            <a:extLst>
              <a:ext uri="{FF2B5EF4-FFF2-40B4-BE49-F238E27FC236}">
                <a16:creationId xmlns:a16="http://schemas.microsoft.com/office/drawing/2014/main" id="{1DD3569B-5D88-33DE-CC4E-D142500FAC8B}"/>
              </a:ext>
            </a:extLst>
          </xdr:cNvPr>
          <xdr:cNvCxnSpPr/>
        </xdr:nvCxnSpPr>
        <xdr:spPr>
          <a:xfrm>
            <a:off x="4052888" y="61288613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7" name="Straight Connector 3496">
            <a:extLst>
              <a:ext uri="{FF2B5EF4-FFF2-40B4-BE49-F238E27FC236}">
                <a16:creationId xmlns:a16="http://schemas.microsoft.com/office/drawing/2014/main" id="{D34FACEC-6FA0-E2D9-657A-A5F6B9318173}"/>
              </a:ext>
            </a:extLst>
          </xdr:cNvPr>
          <xdr:cNvCxnSpPr/>
        </xdr:nvCxnSpPr>
        <xdr:spPr>
          <a:xfrm flipV="1">
            <a:off x="4052891" y="60540900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8" name="Straight Connector 3497">
            <a:extLst>
              <a:ext uri="{FF2B5EF4-FFF2-40B4-BE49-F238E27FC236}">
                <a16:creationId xmlns:a16="http://schemas.microsoft.com/office/drawing/2014/main" id="{7E2F337E-EB54-59FE-8510-01E2350561A4}"/>
              </a:ext>
            </a:extLst>
          </xdr:cNvPr>
          <xdr:cNvCxnSpPr/>
        </xdr:nvCxnSpPr>
        <xdr:spPr>
          <a:xfrm>
            <a:off x="4052891" y="60559953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99" name="Straight Connector 3498">
            <a:extLst>
              <a:ext uri="{FF2B5EF4-FFF2-40B4-BE49-F238E27FC236}">
                <a16:creationId xmlns:a16="http://schemas.microsoft.com/office/drawing/2014/main" id="{7ECD7BAB-A40B-6900-4E3F-7E5A47525BC7}"/>
              </a:ext>
            </a:extLst>
          </xdr:cNvPr>
          <xdr:cNvCxnSpPr/>
        </xdr:nvCxnSpPr>
        <xdr:spPr>
          <a:xfrm flipV="1">
            <a:off x="4048125" y="59707463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00" name="Straight Connector 3499">
            <a:extLst>
              <a:ext uri="{FF2B5EF4-FFF2-40B4-BE49-F238E27FC236}">
                <a16:creationId xmlns:a16="http://schemas.microsoft.com/office/drawing/2014/main" id="{6D3BB07F-CBF4-795D-85FD-85737651BB29}"/>
              </a:ext>
            </a:extLst>
          </xdr:cNvPr>
          <xdr:cNvCxnSpPr/>
        </xdr:nvCxnSpPr>
        <xdr:spPr>
          <a:xfrm>
            <a:off x="4052891" y="59716991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01" name="Straight Connector 3500">
            <a:extLst>
              <a:ext uri="{FF2B5EF4-FFF2-40B4-BE49-F238E27FC236}">
                <a16:creationId xmlns:a16="http://schemas.microsoft.com/office/drawing/2014/main" id="{E98362BD-C7DE-C618-9D9C-78FCC945A6DE}"/>
              </a:ext>
            </a:extLst>
          </xdr:cNvPr>
          <xdr:cNvCxnSpPr/>
        </xdr:nvCxnSpPr>
        <xdr:spPr>
          <a:xfrm flipV="1">
            <a:off x="4057650" y="58864500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02" name="Straight Connector 3501">
            <a:extLst>
              <a:ext uri="{FF2B5EF4-FFF2-40B4-BE49-F238E27FC236}">
                <a16:creationId xmlns:a16="http://schemas.microsoft.com/office/drawing/2014/main" id="{1B15E14E-4C92-A86F-16BE-2CA79374014D}"/>
              </a:ext>
            </a:extLst>
          </xdr:cNvPr>
          <xdr:cNvCxnSpPr/>
        </xdr:nvCxnSpPr>
        <xdr:spPr>
          <a:xfrm>
            <a:off x="4057653" y="58859741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03" name="Straight Connector 3502">
            <a:extLst>
              <a:ext uri="{FF2B5EF4-FFF2-40B4-BE49-F238E27FC236}">
                <a16:creationId xmlns:a16="http://schemas.microsoft.com/office/drawing/2014/main" id="{D354CE27-DB91-2AEE-8FDD-587416DDD611}"/>
              </a:ext>
            </a:extLst>
          </xdr:cNvPr>
          <xdr:cNvCxnSpPr/>
        </xdr:nvCxnSpPr>
        <xdr:spPr>
          <a:xfrm flipV="1">
            <a:off x="4048125" y="57997728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04" name="Straight Connector 3503">
            <a:extLst>
              <a:ext uri="{FF2B5EF4-FFF2-40B4-BE49-F238E27FC236}">
                <a16:creationId xmlns:a16="http://schemas.microsoft.com/office/drawing/2014/main" id="{DE70A5FC-DE09-A682-09EB-ADF246A053E8}"/>
              </a:ext>
            </a:extLst>
          </xdr:cNvPr>
          <xdr:cNvCxnSpPr/>
        </xdr:nvCxnSpPr>
        <xdr:spPr>
          <a:xfrm>
            <a:off x="4057650" y="57997725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05" name="Straight Connector 3504">
            <a:extLst>
              <a:ext uri="{FF2B5EF4-FFF2-40B4-BE49-F238E27FC236}">
                <a16:creationId xmlns:a16="http://schemas.microsoft.com/office/drawing/2014/main" id="{5C4D05FA-AB0C-554D-B5D9-6F9A4CEC98C7}"/>
              </a:ext>
            </a:extLst>
          </xdr:cNvPr>
          <xdr:cNvCxnSpPr/>
        </xdr:nvCxnSpPr>
        <xdr:spPr>
          <a:xfrm flipV="1">
            <a:off x="2262343" y="60464707"/>
            <a:ext cx="89009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06" name="Straight Connector 3505">
            <a:extLst>
              <a:ext uri="{FF2B5EF4-FFF2-40B4-BE49-F238E27FC236}">
                <a16:creationId xmlns:a16="http://schemas.microsoft.com/office/drawing/2014/main" id="{1E17A6BA-A09B-1E47-853D-912194D80401}"/>
              </a:ext>
            </a:extLst>
          </xdr:cNvPr>
          <xdr:cNvCxnSpPr/>
        </xdr:nvCxnSpPr>
        <xdr:spPr>
          <a:xfrm>
            <a:off x="2105025" y="6341745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7" name="Straight Connector 3506">
            <a:extLst>
              <a:ext uri="{FF2B5EF4-FFF2-40B4-BE49-F238E27FC236}">
                <a16:creationId xmlns:a16="http://schemas.microsoft.com/office/drawing/2014/main" id="{4DC027EF-2508-ED5B-765D-F584603DFD1B}"/>
              </a:ext>
            </a:extLst>
          </xdr:cNvPr>
          <xdr:cNvCxnSpPr/>
        </xdr:nvCxnSpPr>
        <xdr:spPr>
          <a:xfrm>
            <a:off x="2019300" y="6356985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08" name="Oval 3507">
            <a:extLst>
              <a:ext uri="{FF2B5EF4-FFF2-40B4-BE49-F238E27FC236}">
                <a16:creationId xmlns:a16="http://schemas.microsoft.com/office/drawing/2014/main" id="{6294E482-CB32-DD9B-2BE5-CFE59DAE4990}"/>
              </a:ext>
            </a:extLst>
          </xdr:cNvPr>
          <xdr:cNvSpPr/>
        </xdr:nvSpPr>
        <xdr:spPr>
          <a:xfrm>
            <a:off x="3767137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09" name="Oval 3508">
            <a:extLst>
              <a:ext uri="{FF2B5EF4-FFF2-40B4-BE49-F238E27FC236}">
                <a16:creationId xmlns:a16="http://schemas.microsoft.com/office/drawing/2014/main" id="{B9A30C41-0A27-5F1D-35CB-DB9E1C599EB4}"/>
              </a:ext>
            </a:extLst>
          </xdr:cNvPr>
          <xdr:cNvSpPr/>
        </xdr:nvSpPr>
        <xdr:spPr>
          <a:xfrm>
            <a:off x="3781424" y="596788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0" name="Oval 3509">
            <a:extLst>
              <a:ext uri="{FF2B5EF4-FFF2-40B4-BE49-F238E27FC236}">
                <a16:creationId xmlns:a16="http://schemas.microsoft.com/office/drawing/2014/main" id="{E0F4E567-66BE-4058-218A-3009DF644CA7}"/>
              </a:ext>
            </a:extLst>
          </xdr:cNvPr>
          <xdr:cNvSpPr/>
        </xdr:nvSpPr>
        <xdr:spPr>
          <a:xfrm>
            <a:off x="3771900" y="605170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1" name="Oval 3510">
            <a:extLst>
              <a:ext uri="{FF2B5EF4-FFF2-40B4-BE49-F238E27FC236}">
                <a16:creationId xmlns:a16="http://schemas.microsoft.com/office/drawing/2014/main" id="{75133413-E3D8-8386-37CB-E02C59E6D15E}"/>
              </a:ext>
            </a:extLst>
          </xdr:cNvPr>
          <xdr:cNvSpPr/>
        </xdr:nvSpPr>
        <xdr:spPr>
          <a:xfrm>
            <a:off x="3771900" y="604266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2" name="Oval 3511">
            <a:extLst>
              <a:ext uri="{FF2B5EF4-FFF2-40B4-BE49-F238E27FC236}">
                <a16:creationId xmlns:a16="http://schemas.microsoft.com/office/drawing/2014/main" id="{932A0B08-480C-F8B6-884D-4BE13D392413}"/>
              </a:ext>
            </a:extLst>
          </xdr:cNvPr>
          <xdr:cNvSpPr/>
        </xdr:nvSpPr>
        <xdr:spPr>
          <a:xfrm>
            <a:off x="3771900" y="612457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3" name="Oval 3512">
            <a:extLst>
              <a:ext uri="{FF2B5EF4-FFF2-40B4-BE49-F238E27FC236}">
                <a16:creationId xmlns:a16="http://schemas.microsoft.com/office/drawing/2014/main" id="{BC4E04D1-C76C-0F44-3645-2D1ADA3E3442}"/>
              </a:ext>
            </a:extLst>
          </xdr:cNvPr>
          <xdr:cNvSpPr/>
        </xdr:nvSpPr>
        <xdr:spPr>
          <a:xfrm>
            <a:off x="3776662" y="6210776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4" name="Oval 3513">
            <a:extLst>
              <a:ext uri="{FF2B5EF4-FFF2-40B4-BE49-F238E27FC236}">
                <a16:creationId xmlns:a16="http://schemas.microsoft.com/office/drawing/2014/main" id="{E6F9C19C-C91C-D1A3-9252-84CB70E893A8}"/>
              </a:ext>
            </a:extLst>
          </xdr:cNvPr>
          <xdr:cNvSpPr/>
        </xdr:nvSpPr>
        <xdr:spPr>
          <a:xfrm>
            <a:off x="5548312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5" name="Oval 3514">
            <a:extLst>
              <a:ext uri="{FF2B5EF4-FFF2-40B4-BE49-F238E27FC236}">
                <a16:creationId xmlns:a16="http://schemas.microsoft.com/office/drawing/2014/main" id="{10D44DBE-C8CB-A5D8-2EF7-0E6BB29EF383}"/>
              </a:ext>
            </a:extLst>
          </xdr:cNvPr>
          <xdr:cNvSpPr/>
        </xdr:nvSpPr>
        <xdr:spPr>
          <a:xfrm>
            <a:off x="5562599" y="596788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6" name="Oval 3515">
            <a:extLst>
              <a:ext uri="{FF2B5EF4-FFF2-40B4-BE49-F238E27FC236}">
                <a16:creationId xmlns:a16="http://schemas.microsoft.com/office/drawing/2014/main" id="{8F13BC9E-49F6-8296-4D3C-9753D82EA225}"/>
              </a:ext>
            </a:extLst>
          </xdr:cNvPr>
          <xdr:cNvSpPr/>
        </xdr:nvSpPr>
        <xdr:spPr>
          <a:xfrm>
            <a:off x="5553075" y="605170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7" name="Oval 3516">
            <a:extLst>
              <a:ext uri="{FF2B5EF4-FFF2-40B4-BE49-F238E27FC236}">
                <a16:creationId xmlns:a16="http://schemas.microsoft.com/office/drawing/2014/main" id="{93F5E2E2-3B61-AA28-98E6-5EA08BC03A18}"/>
              </a:ext>
            </a:extLst>
          </xdr:cNvPr>
          <xdr:cNvSpPr/>
        </xdr:nvSpPr>
        <xdr:spPr>
          <a:xfrm>
            <a:off x="5553075" y="604266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8" name="Oval 3517">
            <a:extLst>
              <a:ext uri="{FF2B5EF4-FFF2-40B4-BE49-F238E27FC236}">
                <a16:creationId xmlns:a16="http://schemas.microsoft.com/office/drawing/2014/main" id="{12DB83E1-BF39-E8F5-43E4-198112558543}"/>
              </a:ext>
            </a:extLst>
          </xdr:cNvPr>
          <xdr:cNvSpPr/>
        </xdr:nvSpPr>
        <xdr:spPr>
          <a:xfrm>
            <a:off x="5553075" y="612457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9" name="Oval 3518">
            <a:extLst>
              <a:ext uri="{FF2B5EF4-FFF2-40B4-BE49-F238E27FC236}">
                <a16:creationId xmlns:a16="http://schemas.microsoft.com/office/drawing/2014/main" id="{714FF34B-EBD1-7389-E450-3AD332596D00}"/>
              </a:ext>
            </a:extLst>
          </xdr:cNvPr>
          <xdr:cNvSpPr/>
        </xdr:nvSpPr>
        <xdr:spPr>
          <a:xfrm>
            <a:off x="5557837" y="6210776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20" name="Straight Connector 3519">
            <a:extLst>
              <a:ext uri="{FF2B5EF4-FFF2-40B4-BE49-F238E27FC236}">
                <a16:creationId xmlns:a16="http://schemas.microsoft.com/office/drawing/2014/main" id="{4517610D-03C8-E674-DB7E-23AAA7695E72}"/>
              </a:ext>
            </a:extLst>
          </xdr:cNvPr>
          <xdr:cNvCxnSpPr/>
        </xdr:nvCxnSpPr>
        <xdr:spPr>
          <a:xfrm flipV="1">
            <a:off x="7614434" y="5799772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1" name="Straight Connector 3520">
            <a:extLst>
              <a:ext uri="{FF2B5EF4-FFF2-40B4-BE49-F238E27FC236}">
                <a16:creationId xmlns:a16="http://schemas.microsoft.com/office/drawing/2014/main" id="{41444C5C-F29A-1074-B831-D4297E2EEBE5}"/>
              </a:ext>
            </a:extLst>
          </xdr:cNvPr>
          <xdr:cNvCxnSpPr/>
        </xdr:nvCxnSpPr>
        <xdr:spPr>
          <a:xfrm flipV="1">
            <a:off x="9389101" y="5799772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2" name="Straight Connector 3521">
            <a:extLst>
              <a:ext uri="{FF2B5EF4-FFF2-40B4-BE49-F238E27FC236}">
                <a16:creationId xmlns:a16="http://schemas.microsoft.com/office/drawing/2014/main" id="{EF56CB7D-997A-FEF3-FA02-4DD60B4EC642}"/>
              </a:ext>
            </a:extLst>
          </xdr:cNvPr>
          <xdr:cNvCxnSpPr/>
        </xdr:nvCxnSpPr>
        <xdr:spPr>
          <a:xfrm flipV="1">
            <a:off x="7615238" y="62141100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3" name="Straight Connector 3522">
            <a:extLst>
              <a:ext uri="{FF2B5EF4-FFF2-40B4-BE49-F238E27FC236}">
                <a16:creationId xmlns:a16="http://schemas.microsoft.com/office/drawing/2014/main" id="{3AEC897C-BED2-6DF6-8CEC-D0844EF70688}"/>
              </a:ext>
            </a:extLst>
          </xdr:cNvPr>
          <xdr:cNvCxnSpPr/>
        </xdr:nvCxnSpPr>
        <xdr:spPr>
          <a:xfrm>
            <a:off x="7624763" y="62145863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4" name="Straight Connector 3523">
            <a:extLst>
              <a:ext uri="{FF2B5EF4-FFF2-40B4-BE49-F238E27FC236}">
                <a16:creationId xmlns:a16="http://schemas.microsoft.com/office/drawing/2014/main" id="{85713BD2-904F-6104-AA96-AA518B677D97}"/>
              </a:ext>
            </a:extLst>
          </xdr:cNvPr>
          <xdr:cNvCxnSpPr/>
        </xdr:nvCxnSpPr>
        <xdr:spPr>
          <a:xfrm flipV="1">
            <a:off x="7620000" y="61279088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5" name="Straight Connector 3524">
            <a:extLst>
              <a:ext uri="{FF2B5EF4-FFF2-40B4-BE49-F238E27FC236}">
                <a16:creationId xmlns:a16="http://schemas.microsoft.com/office/drawing/2014/main" id="{3B99C270-2B4F-2B90-D934-3C5533344B3E}"/>
              </a:ext>
            </a:extLst>
          </xdr:cNvPr>
          <xdr:cNvCxnSpPr/>
        </xdr:nvCxnSpPr>
        <xdr:spPr>
          <a:xfrm>
            <a:off x="7615238" y="61288613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6" name="Straight Connector 3525">
            <a:extLst>
              <a:ext uri="{FF2B5EF4-FFF2-40B4-BE49-F238E27FC236}">
                <a16:creationId xmlns:a16="http://schemas.microsoft.com/office/drawing/2014/main" id="{3D1BE09A-821D-DE8F-8B51-1597E7177A05}"/>
              </a:ext>
            </a:extLst>
          </xdr:cNvPr>
          <xdr:cNvCxnSpPr/>
        </xdr:nvCxnSpPr>
        <xdr:spPr>
          <a:xfrm flipV="1">
            <a:off x="7615241" y="60559950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7" name="Straight Connector 3526">
            <a:extLst>
              <a:ext uri="{FF2B5EF4-FFF2-40B4-BE49-F238E27FC236}">
                <a16:creationId xmlns:a16="http://schemas.microsoft.com/office/drawing/2014/main" id="{6D18E187-471B-F9B4-3D81-7F0B23A26B95}"/>
              </a:ext>
            </a:extLst>
          </xdr:cNvPr>
          <xdr:cNvCxnSpPr/>
        </xdr:nvCxnSpPr>
        <xdr:spPr>
          <a:xfrm>
            <a:off x="7615241" y="60559953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8" name="Straight Connector 3527">
            <a:extLst>
              <a:ext uri="{FF2B5EF4-FFF2-40B4-BE49-F238E27FC236}">
                <a16:creationId xmlns:a16="http://schemas.microsoft.com/office/drawing/2014/main" id="{E34AB9D1-12E1-BF3F-1A87-85DA6011A04A}"/>
              </a:ext>
            </a:extLst>
          </xdr:cNvPr>
          <xdr:cNvCxnSpPr/>
        </xdr:nvCxnSpPr>
        <xdr:spPr>
          <a:xfrm flipV="1">
            <a:off x="7610475" y="59707463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9" name="Straight Connector 3528">
            <a:extLst>
              <a:ext uri="{FF2B5EF4-FFF2-40B4-BE49-F238E27FC236}">
                <a16:creationId xmlns:a16="http://schemas.microsoft.com/office/drawing/2014/main" id="{644BB5EB-574E-5CAB-F9B2-B2D08063A86A}"/>
              </a:ext>
            </a:extLst>
          </xdr:cNvPr>
          <xdr:cNvCxnSpPr/>
        </xdr:nvCxnSpPr>
        <xdr:spPr>
          <a:xfrm>
            <a:off x="7615241" y="59716991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0" name="Straight Connector 3529">
            <a:extLst>
              <a:ext uri="{FF2B5EF4-FFF2-40B4-BE49-F238E27FC236}">
                <a16:creationId xmlns:a16="http://schemas.microsoft.com/office/drawing/2014/main" id="{67A780B1-280A-7D2F-CFB8-FBDC3F23BD8A}"/>
              </a:ext>
            </a:extLst>
          </xdr:cNvPr>
          <xdr:cNvCxnSpPr/>
        </xdr:nvCxnSpPr>
        <xdr:spPr>
          <a:xfrm flipV="1">
            <a:off x="7620000" y="58864500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1" name="Straight Connector 3530">
            <a:extLst>
              <a:ext uri="{FF2B5EF4-FFF2-40B4-BE49-F238E27FC236}">
                <a16:creationId xmlns:a16="http://schemas.microsoft.com/office/drawing/2014/main" id="{00ED8481-BAB3-A1A2-A6DB-6AECAF33089D}"/>
              </a:ext>
            </a:extLst>
          </xdr:cNvPr>
          <xdr:cNvCxnSpPr/>
        </xdr:nvCxnSpPr>
        <xdr:spPr>
          <a:xfrm>
            <a:off x="7620003" y="58859741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2" name="Straight Connector 3531">
            <a:extLst>
              <a:ext uri="{FF2B5EF4-FFF2-40B4-BE49-F238E27FC236}">
                <a16:creationId xmlns:a16="http://schemas.microsoft.com/office/drawing/2014/main" id="{C5CDAB5A-14DD-B1F2-83CC-D2C438F18ADB}"/>
              </a:ext>
            </a:extLst>
          </xdr:cNvPr>
          <xdr:cNvCxnSpPr/>
        </xdr:nvCxnSpPr>
        <xdr:spPr>
          <a:xfrm flipV="1">
            <a:off x="7610475" y="57997728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3" name="Straight Connector 3532">
            <a:extLst>
              <a:ext uri="{FF2B5EF4-FFF2-40B4-BE49-F238E27FC236}">
                <a16:creationId xmlns:a16="http://schemas.microsoft.com/office/drawing/2014/main" id="{AD81CB4D-C46C-C4B0-1A84-7CC90C36F18D}"/>
              </a:ext>
            </a:extLst>
          </xdr:cNvPr>
          <xdr:cNvCxnSpPr/>
        </xdr:nvCxnSpPr>
        <xdr:spPr>
          <a:xfrm>
            <a:off x="7620000" y="57997725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3534" name="Oval 3533">
            <a:extLst>
              <a:ext uri="{FF2B5EF4-FFF2-40B4-BE49-F238E27FC236}">
                <a16:creationId xmlns:a16="http://schemas.microsoft.com/office/drawing/2014/main" id="{316A92A0-6E8F-8793-5121-BCAAB25849A1}"/>
              </a:ext>
            </a:extLst>
          </xdr:cNvPr>
          <xdr:cNvSpPr/>
        </xdr:nvSpPr>
        <xdr:spPr>
          <a:xfrm>
            <a:off x="7329487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35" name="Oval 3534">
            <a:extLst>
              <a:ext uri="{FF2B5EF4-FFF2-40B4-BE49-F238E27FC236}">
                <a16:creationId xmlns:a16="http://schemas.microsoft.com/office/drawing/2014/main" id="{07881CAD-5D4E-36C5-1AF0-58D1D82D959F}"/>
              </a:ext>
            </a:extLst>
          </xdr:cNvPr>
          <xdr:cNvSpPr/>
        </xdr:nvSpPr>
        <xdr:spPr>
          <a:xfrm>
            <a:off x="7343774" y="596788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36" name="Oval 3535">
            <a:extLst>
              <a:ext uri="{FF2B5EF4-FFF2-40B4-BE49-F238E27FC236}">
                <a16:creationId xmlns:a16="http://schemas.microsoft.com/office/drawing/2014/main" id="{0DDA27F1-5F84-CCC6-C3B1-A666A87A0DCB}"/>
              </a:ext>
            </a:extLst>
          </xdr:cNvPr>
          <xdr:cNvSpPr/>
        </xdr:nvSpPr>
        <xdr:spPr>
          <a:xfrm>
            <a:off x="7334250" y="605170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37" name="Oval 3536">
            <a:extLst>
              <a:ext uri="{FF2B5EF4-FFF2-40B4-BE49-F238E27FC236}">
                <a16:creationId xmlns:a16="http://schemas.microsoft.com/office/drawing/2014/main" id="{50E0338A-9860-FA65-D025-A4E192AC9481}"/>
              </a:ext>
            </a:extLst>
          </xdr:cNvPr>
          <xdr:cNvSpPr/>
        </xdr:nvSpPr>
        <xdr:spPr>
          <a:xfrm>
            <a:off x="7334250" y="604266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38" name="Oval 3537">
            <a:extLst>
              <a:ext uri="{FF2B5EF4-FFF2-40B4-BE49-F238E27FC236}">
                <a16:creationId xmlns:a16="http://schemas.microsoft.com/office/drawing/2014/main" id="{42F7CA2B-AE6E-4901-ABC7-160850B06F2F}"/>
              </a:ext>
            </a:extLst>
          </xdr:cNvPr>
          <xdr:cNvSpPr/>
        </xdr:nvSpPr>
        <xdr:spPr>
          <a:xfrm>
            <a:off x="7334250" y="612457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39" name="Oval 3538">
            <a:extLst>
              <a:ext uri="{FF2B5EF4-FFF2-40B4-BE49-F238E27FC236}">
                <a16:creationId xmlns:a16="http://schemas.microsoft.com/office/drawing/2014/main" id="{81802836-7E88-E771-CBE5-B09B3C9DC014}"/>
              </a:ext>
            </a:extLst>
          </xdr:cNvPr>
          <xdr:cNvSpPr/>
        </xdr:nvSpPr>
        <xdr:spPr>
          <a:xfrm>
            <a:off x="7339012" y="6210776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0" name="Oval 3539">
            <a:extLst>
              <a:ext uri="{FF2B5EF4-FFF2-40B4-BE49-F238E27FC236}">
                <a16:creationId xmlns:a16="http://schemas.microsoft.com/office/drawing/2014/main" id="{5AF6AEDB-9138-5FFC-4341-7FE39FED05DB}"/>
              </a:ext>
            </a:extLst>
          </xdr:cNvPr>
          <xdr:cNvSpPr/>
        </xdr:nvSpPr>
        <xdr:spPr>
          <a:xfrm>
            <a:off x="9120187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1" name="Oval 3540">
            <a:extLst>
              <a:ext uri="{FF2B5EF4-FFF2-40B4-BE49-F238E27FC236}">
                <a16:creationId xmlns:a16="http://schemas.microsoft.com/office/drawing/2014/main" id="{762FDC01-E1AC-22A3-71BE-6E1BDA17CFA2}"/>
              </a:ext>
            </a:extLst>
          </xdr:cNvPr>
          <xdr:cNvSpPr/>
        </xdr:nvSpPr>
        <xdr:spPr>
          <a:xfrm>
            <a:off x="9134474" y="596788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2" name="Oval 3541">
            <a:extLst>
              <a:ext uri="{FF2B5EF4-FFF2-40B4-BE49-F238E27FC236}">
                <a16:creationId xmlns:a16="http://schemas.microsoft.com/office/drawing/2014/main" id="{5E72A49A-11C3-47A7-5EE2-18361C17EE1F}"/>
              </a:ext>
            </a:extLst>
          </xdr:cNvPr>
          <xdr:cNvSpPr/>
        </xdr:nvSpPr>
        <xdr:spPr>
          <a:xfrm>
            <a:off x="9124950" y="605170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3" name="Oval 3542">
            <a:extLst>
              <a:ext uri="{FF2B5EF4-FFF2-40B4-BE49-F238E27FC236}">
                <a16:creationId xmlns:a16="http://schemas.microsoft.com/office/drawing/2014/main" id="{5A9DDF73-046F-9DDF-C24E-0AA5FF460648}"/>
              </a:ext>
            </a:extLst>
          </xdr:cNvPr>
          <xdr:cNvSpPr/>
        </xdr:nvSpPr>
        <xdr:spPr>
          <a:xfrm>
            <a:off x="9124950" y="604266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4" name="Oval 3543">
            <a:extLst>
              <a:ext uri="{FF2B5EF4-FFF2-40B4-BE49-F238E27FC236}">
                <a16:creationId xmlns:a16="http://schemas.microsoft.com/office/drawing/2014/main" id="{6A47475F-0CE3-50AD-949F-795127B13CED}"/>
              </a:ext>
            </a:extLst>
          </xdr:cNvPr>
          <xdr:cNvSpPr/>
        </xdr:nvSpPr>
        <xdr:spPr>
          <a:xfrm>
            <a:off x="9124950" y="612457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5" name="Oval 3544">
            <a:extLst>
              <a:ext uri="{FF2B5EF4-FFF2-40B4-BE49-F238E27FC236}">
                <a16:creationId xmlns:a16="http://schemas.microsoft.com/office/drawing/2014/main" id="{F74FC469-9EF6-0A73-6D15-01AF19DCB07C}"/>
              </a:ext>
            </a:extLst>
          </xdr:cNvPr>
          <xdr:cNvSpPr/>
        </xdr:nvSpPr>
        <xdr:spPr>
          <a:xfrm>
            <a:off x="9129712" y="6210776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46" name="Straight Connector 3545">
            <a:extLst>
              <a:ext uri="{FF2B5EF4-FFF2-40B4-BE49-F238E27FC236}">
                <a16:creationId xmlns:a16="http://schemas.microsoft.com/office/drawing/2014/main" id="{E5240368-19C7-1C15-4B44-DAC77C8A125F}"/>
              </a:ext>
            </a:extLst>
          </xdr:cNvPr>
          <xdr:cNvCxnSpPr/>
        </xdr:nvCxnSpPr>
        <xdr:spPr>
          <a:xfrm flipH="1">
            <a:off x="2062162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7" name="Straight Connector 3546">
            <a:extLst>
              <a:ext uri="{FF2B5EF4-FFF2-40B4-BE49-F238E27FC236}">
                <a16:creationId xmlns:a16="http://schemas.microsoft.com/office/drawing/2014/main" id="{CFD97D9F-D00B-0973-BA6B-7A888B174298}"/>
              </a:ext>
            </a:extLst>
          </xdr:cNvPr>
          <xdr:cNvCxnSpPr/>
        </xdr:nvCxnSpPr>
        <xdr:spPr>
          <a:xfrm>
            <a:off x="4048125" y="634174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8" name="Straight Connector 3547">
            <a:extLst>
              <a:ext uri="{FF2B5EF4-FFF2-40B4-BE49-F238E27FC236}">
                <a16:creationId xmlns:a16="http://schemas.microsoft.com/office/drawing/2014/main" id="{08EE32BD-5874-E626-AC52-9C06B6A253C9}"/>
              </a:ext>
            </a:extLst>
          </xdr:cNvPr>
          <xdr:cNvCxnSpPr/>
        </xdr:nvCxnSpPr>
        <xdr:spPr>
          <a:xfrm flipH="1">
            <a:off x="4005262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9" name="Straight Connector 3548">
            <a:extLst>
              <a:ext uri="{FF2B5EF4-FFF2-40B4-BE49-F238E27FC236}">
                <a16:creationId xmlns:a16="http://schemas.microsoft.com/office/drawing/2014/main" id="{FE0166FB-3AD5-5E08-FBA6-324C466FC09E}"/>
              </a:ext>
            </a:extLst>
          </xdr:cNvPr>
          <xdr:cNvCxnSpPr/>
        </xdr:nvCxnSpPr>
        <xdr:spPr>
          <a:xfrm>
            <a:off x="5829300" y="634174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0" name="Straight Connector 3549">
            <a:extLst>
              <a:ext uri="{FF2B5EF4-FFF2-40B4-BE49-F238E27FC236}">
                <a16:creationId xmlns:a16="http://schemas.microsoft.com/office/drawing/2014/main" id="{56E15A1F-4C5E-BC22-D1FB-92429A26D01D}"/>
              </a:ext>
            </a:extLst>
          </xdr:cNvPr>
          <xdr:cNvCxnSpPr/>
        </xdr:nvCxnSpPr>
        <xdr:spPr>
          <a:xfrm flipH="1">
            <a:off x="5786437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1" name="Straight Connector 3550">
            <a:extLst>
              <a:ext uri="{FF2B5EF4-FFF2-40B4-BE49-F238E27FC236}">
                <a16:creationId xmlns:a16="http://schemas.microsoft.com/office/drawing/2014/main" id="{B99D9661-BD39-4C5E-7E12-E2BF681AA38D}"/>
              </a:ext>
            </a:extLst>
          </xdr:cNvPr>
          <xdr:cNvCxnSpPr/>
        </xdr:nvCxnSpPr>
        <xdr:spPr>
          <a:xfrm>
            <a:off x="7610475" y="634174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2" name="Straight Connector 3551">
            <a:extLst>
              <a:ext uri="{FF2B5EF4-FFF2-40B4-BE49-F238E27FC236}">
                <a16:creationId xmlns:a16="http://schemas.microsoft.com/office/drawing/2014/main" id="{06A9A4B3-FA6E-4F84-B042-AB9B3DBA7ADA}"/>
              </a:ext>
            </a:extLst>
          </xdr:cNvPr>
          <xdr:cNvCxnSpPr/>
        </xdr:nvCxnSpPr>
        <xdr:spPr>
          <a:xfrm flipH="1">
            <a:off x="7567612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3" name="Straight Connector 3552">
            <a:extLst>
              <a:ext uri="{FF2B5EF4-FFF2-40B4-BE49-F238E27FC236}">
                <a16:creationId xmlns:a16="http://schemas.microsoft.com/office/drawing/2014/main" id="{34A3A2B9-EF96-AA16-106A-4100B5C93938}"/>
              </a:ext>
            </a:extLst>
          </xdr:cNvPr>
          <xdr:cNvCxnSpPr/>
        </xdr:nvCxnSpPr>
        <xdr:spPr>
          <a:xfrm>
            <a:off x="9553575" y="634174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4" name="Straight Connector 3553">
            <a:extLst>
              <a:ext uri="{FF2B5EF4-FFF2-40B4-BE49-F238E27FC236}">
                <a16:creationId xmlns:a16="http://schemas.microsoft.com/office/drawing/2014/main" id="{9858082D-2C28-F415-CC60-7ABBEF7C8207}"/>
              </a:ext>
            </a:extLst>
          </xdr:cNvPr>
          <xdr:cNvCxnSpPr/>
        </xdr:nvCxnSpPr>
        <xdr:spPr>
          <a:xfrm flipH="1">
            <a:off x="9510712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5" name="Straight Connector 3554">
            <a:extLst>
              <a:ext uri="{FF2B5EF4-FFF2-40B4-BE49-F238E27FC236}">
                <a16:creationId xmlns:a16="http://schemas.microsoft.com/office/drawing/2014/main" id="{7F600CBD-249E-F692-2DD0-D38BE88A38D9}"/>
              </a:ext>
            </a:extLst>
          </xdr:cNvPr>
          <xdr:cNvCxnSpPr/>
        </xdr:nvCxnSpPr>
        <xdr:spPr>
          <a:xfrm>
            <a:off x="11334750" y="6341745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6" name="Straight Connector 3555">
            <a:extLst>
              <a:ext uri="{FF2B5EF4-FFF2-40B4-BE49-F238E27FC236}">
                <a16:creationId xmlns:a16="http://schemas.microsoft.com/office/drawing/2014/main" id="{A220CF05-842F-CEFD-0CD9-2525AD510F8A}"/>
              </a:ext>
            </a:extLst>
          </xdr:cNvPr>
          <xdr:cNvCxnSpPr/>
        </xdr:nvCxnSpPr>
        <xdr:spPr>
          <a:xfrm flipH="1">
            <a:off x="11291887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7" name="Straight Connector 3556">
            <a:extLst>
              <a:ext uri="{FF2B5EF4-FFF2-40B4-BE49-F238E27FC236}">
                <a16:creationId xmlns:a16="http://schemas.microsoft.com/office/drawing/2014/main" id="{8AF3749A-79EF-E133-EBEE-789DAFD74452}"/>
              </a:ext>
            </a:extLst>
          </xdr:cNvPr>
          <xdr:cNvCxnSpPr/>
        </xdr:nvCxnSpPr>
        <xdr:spPr>
          <a:xfrm>
            <a:off x="2019300" y="63855599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8" name="Straight Connector 3557">
            <a:extLst>
              <a:ext uri="{FF2B5EF4-FFF2-40B4-BE49-F238E27FC236}">
                <a16:creationId xmlns:a16="http://schemas.microsoft.com/office/drawing/2014/main" id="{09393C9C-977D-E12E-6A5A-C3C6A1D1C846}"/>
              </a:ext>
            </a:extLst>
          </xdr:cNvPr>
          <xdr:cNvCxnSpPr/>
        </xdr:nvCxnSpPr>
        <xdr:spPr>
          <a:xfrm flipH="1">
            <a:off x="2062162" y="6380797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9" name="Straight Connector 3558">
            <a:extLst>
              <a:ext uri="{FF2B5EF4-FFF2-40B4-BE49-F238E27FC236}">
                <a16:creationId xmlns:a16="http://schemas.microsoft.com/office/drawing/2014/main" id="{8645C2D3-448E-3546-28EC-B0EC2C458E00}"/>
              </a:ext>
            </a:extLst>
          </xdr:cNvPr>
          <xdr:cNvCxnSpPr/>
        </xdr:nvCxnSpPr>
        <xdr:spPr>
          <a:xfrm flipH="1">
            <a:off x="11287125" y="638127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0" name="Straight Connector 3559">
            <a:extLst>
              <a:ext uri="{FF2B5EF4-FFF2-40B4-BE49-F238E27FC236}">
                <a16:creationId xmlns:a16="http://schemas.microsoft.com/office/drawing/2014/main" id="{F8E6E36F-2A0E-5A39-D55B-843D9EEEE604}"/>
              </a:ext>
            </a:extLst>
          </xdr:cNvPr>
          <xdr:cNvCxnSpPr/>
        </xdr:nvCxnSpPr>
        <xdr:spPr>
          <a:xfrm>
            <a:off x="485775" y="6004560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1" name="Straight Connector 3560">
            <a:extLst>
              <a:ext uri="{FF2B5EF4-FFF2-40B4-BE49-F238E27FC236}">
                <a16:creationId xmlns:a16="http://schemas.microsoft.com/office/drawing/2014/main" id="{6E945C4A-4DC3-375C-E72D-B7B240573A4E}"/>
              </a:ext>
            </a:extLst>
          </xdr:cNvPr>
          <xdr:cNvCxnSpPr/>
        </xdr:nvCxnSpPr>
        <xdr:spPr>
          <a:xfrm>
            <a:off x="485775" y="6008370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2" name="Straight Connector 3561">
            <a:extLst>
              <a:ext uri="{FF2B5EF4-FFF2-40B4-BE49-F238E27FC236}">
                <a16:creationId xmlns:a16="http://schemas.microsoft.com/office/drawing/2014/main" id="{D835DE86-5B7E-7196-F357-E0607E946AF8}"/>
              </a:ext>
            </a:extLst>
          </xdr:cNvPr>
          <xdr:cNvCxnSpPr/>
        </xdr:nvCxnSpPr>
        <xdr:spPr>
          <a:xfrm>
            <a:off x="485775" y="6089332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3" name="Straight Connector 3562">
            <a:extLst>
              <a:ext uri="{FF2B5EF4-FFF2-40B4-BE49-F238E27FC236}">
                <a16:creationId xmlns:a16="http://schemas.microsoft.com/office/drawing/2014/main" id="{9A91B6EC-6E52-1FAD-88F6-14F24145F051}"/>
              </a:ext>
            </a:extLst>
          </xdr:cNvPr>
          <xdr:cNvCxnSpPr/>
        </xdr:nvCxnSpPr>
        <xdr:spPr>
          <a:xfrm>
            <a:off x="485775" y="6093142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76200</xdr:colOff>
      <xdr:row>450</xdr:row>
      <xdr:rowOff>95250</xdr:rowOff>
    </xdr:from>
    <xdr:to>
      <xdr:col>23</xdr:col>
      <xdr:colOff>76200</xdr:colOff>
      <xdr:row>457</xdr:row>
      <xdr:rowOff>76200</xdr:rowOff>
    </xdr:to>
    <xdr:cxnSp macro="">
      <xdr:nvCxnSpPr>
        <xdr:cNvPr id="3582" name="Straight Connector 3581">
          <a:extLst>
            <a:ext uri="{FF2B5EF4-FFF2-40B4-BE49-F238E27FC236}">
              <a16:creationId xmlns:a16="http://schemas.microsoft.com/office/drawing/2014/main" id="{156306B1-D996-4720-93C6-20CF4FD6CAC1}"/>
            </a:ext>
          </a:extLst>
        </xdr:cNvPr>
        <xdr:cNvCxnSpPr/>
      </xdr:nvCxnSpPr>
      <xdr:spPr>
        <a:xfrm>
          <a:off x="3800475" y="67522725"/>
          <a:ext cx="0" cy="9810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443</xdr:row>
      <xdr:rowOff>104775</xdr:rowOff>
    </xdr:from>
    <xdr:to>
      <xdr:col>13</xdr:col>
      <xdr:colOff>0</xdr:colOff>
      <xdr:row>453</xdr:row>
      <xdr:rowOff>76200</xdr:rowOff>
    </xdr:to>
    <xdr:cxnSp macro="">
      <xdr:nvCxnSpPr>
        <xdr:cNvPr id="3583" name="Straight Connector 3582">
          <a:extLst>
            <a:ext uri="{FF2B5EF4-FFF2-40B4-BE49-F238E27FC236}">
              <a16:creationId xmlns:a16="http://schemas.microsoft.com/office/drawing/2014/main" id="{9A231F41-B4B7-49BC-8D15-367C4B162EB5}"/>
            </a:ext>
          </a:extLst>
        </xdr:cNvPr>
        <xdr:cNvCxnSpPr/>
      </xdr:nvCxnSpPr>
      <xdr:spPr>
        <a:xfrm>
          <a:off x="2105025" y="66532125"/>
          <a:ext cx="0" cy="14001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76200</xdr:colOff>
      <xdr:row>452</xdr:row>
      <xdr:rowOff>28575</xdr:rowOff>
    </xdr:from>
    <xdr:to>
      <xdr:col>34</xdr:col>
      <xdr:colOff>76200</xdr:colOff>
      <xdr:row>457</xdr:row>
      <xdr:rowOff>71438</xdr:rowOff>
    </xdr:to>
    <xdr:cxnSp macro="">
      <xdr:nvCxnSpPr>
        <xdr:cNvPr id="3584" name="Straight Connector 3583">
          <a:extLst>
            <a:ext uri="{FF2B5EF4-FFF2-40B4-BE49-F238E27FC236}">
              <a16:creationId xmlns:a16="http://schemas.microsoft.com/office/drawing/2014/main" id="{A52E383A-BCD9-40EB-A04A-3BFDA05799CF}"/>
            </a:ext>
          </a:extLst>
        </xdr:cNvPr>
        <xdr:cNvCxnSpPr/>
      </xdr:nvCxnSpPr>
      <xdr:spPr>
        <a:xfrm>
          <a:off x="5581650" y="67741800"/>
          <a:ext cx="0" cy="75723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85725</xdr:colOff>
      <xdr:row>450</xdr:row>
      <xdr:rowOff>114300</xdr:rowOff>
    </xdr:from>
    <xdr:to>
      <xdr:col>45</xdr:col>
      <xdr:colOff>85725</xdr:colOff>
      <xdr:row>457</xdr:row>
      <xdr:rowOff>66675</xdr:rowOff>
    </xdr:to>
    <xdr:cxnSp macro="">
      <xdr:nvCxnSpPr>
        <xdr:cNvPr id="3585" name="Straight Connector 3584">
          <a:extLst>
            <a:ext uri="{FF2B5EF4-FFF2-40B4-BE49-F238E27FC236}">
              <a16:creationId xmlns:a16="http://schemas.microsoft.com/office/drawing/2014/main" id="{6326658D-5D9B-4320-82CC-4CADE6DA5276}"/>
            </a:ext>
          </a:extLst>
        </xdr:cNvPr>
        <xdr:cNvCxnSpPr/>
      </xdr:nvCxnSpPr>
      <xdr:spPr>
        <a:xfrm>
          <a:off x="7372350" y="67541775"/>
          <a:ext cx="0" cy="952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80962</xdr:colOff>
      <xdr:row>452</xdr:row>
      <xdr:rowOff>23813</xdr:rowOff>
    </xdr:from>
    <xdr:to>
      <xdr:col>56</xdr:col>
      <xdr:colOff>80962</xdr:colOff>
      <xdr:row>457</xdr:row>
      <xdr:rowOff>85725</xdr:rowOff>
    </xdr:to>
    <xdr:cxnSp macro="">
      <xdr:nvCxnSpPr>
        <xdr:cNvPr id="3586" name="Straight Connector 3585">
          <a:extLst>
            <a:ext uri="{FF2B5EF4-FFF2-40B4-BE49-F238E27FC236}">
              <a16:creationId xmlns:a16="http://schemas.microsoft.com/office/drawing/2014/main" id="{23078290-9A1C-4DF9-B9B3-6335B06B05B9}"/>
            </a:ext>
          </a:extLst>
        </xdr:cNvPr>
        <xdr:cNvCxnSpPr/>
      </xdr:nvCxnSpPr>
      <xdr:spPr>
        <a:xfrm>
          <a:off x="9148762" y="67737038"/>
          <a:ext cx="0" cy="776287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443</xdr:row>
      <xdr:rowOff>57150</xdr:rowOff>
    </xdr:from>
    <xdr:to>
      <xdr:col>70</xdr:col>
      <xdr:colOff>0</xdr:colOff>
      <xdr:row>457</xdr:row>
      <xdr:rowOff>19050</xdr:rowOff>
    </xdr:to>
    <xdr:cxnSp macro="">
      <xdr:nvCxnSpPr>
        <xdr:cNvPr id="3587" name="Straight Connector 3586">
          <a:extLst>
            <a:ext uri="{FF2B5EF4-FFF2-40B4-BE49-F238E27FC236}">
              <a16:creationId xmlns:a16="http://schemas.microsoft.com/office/drawing/2014/main" id="{FA25590C-0327-4165-867F-A4C11E260A81}"/>
            </a:ext>
          </a:extLst>
        </xdr:cNvPr>
        <xdr:cNvCxnSpPr/>
      </xdr:nvCxnSpPr>
      <xdr:spPr>
        <a:xfrm>
          <a:off x="11334750" y="66484500"/>
          <a:ext cx="0" cy="19621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14288</xdr:colOff>
      <xdr:row>436</xdr:row>
      <xdr:rowOff>0</xdr:rowOff>
    </xdr:from>
    <xdr:to>
      <xdr:col>45</xdr:col>
      <xdr:colOff>157143</xdr:colOff>
      <xdr:row>442</xdr:row>
      <xdr:rowOff>14289</xdr:rowOff>
    </xdr:to>
    <xdr:grpSp>
      <xdr:nvGrpSpPr>
        <xdr:cNvPr id="3588" name="Group 3587">
          <a:extLst>
            <a:ext uri="{FF2B5EF4-FFF2-40B4-BE49-F238E27FC236}">
              <a16:creationId xmlns:a16="http://schemas.microsoft.com/office/drawing/2014/main" id="{8385FAE2-5D8E-4005-B317-4069AF2E6994}"/>
            </a:ext>
          </a:extLst>
        </xdr:cNvPr>
        <xdr:cNvGrpSpPr/>
      </xdr:nvGrpSpPr>
      <xdr:grpSpPr>
        <a:xfrm>
          <a:off x="5519738" y="65522475"/>
          <a:ext cx="1924030" cy="871539"/>
          <a:chOff x="3738563" y="66570225"/>
          <a:chExt cx="1924030" cy="871539"/>
        </a:xfrm>
      </xdr:grpSpPr>
      <xdr:cxnSp macro="">
        <xdr:nvCxnSpPr>
          <xdr:cNvPr id="3589" name="Straight Connector 3588">
            <a:extLst>
              <a:ext uri="{FF2B5EF4-FFF2-40B4-BE49-F238E27FC236}">
                <a16:creationId xmlns:a16="http://schemas.microsoft.com/office/drawing/2014/main" id="{DAA293A2-A4DF-6236-DF48-91119AFE4B26}"/>
              </a:ext>
            </a:extLst>
          </xdr:cNvPr>
          <xdr:cNvCxnSpPr/>
        </xdr:nvCxnSpPr>
        <xdr:spPr>
          <a:xfrm>
            <a:off x="3805238" y="6699885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90" name="Isosceles Triangle 3589">
            <a:extLst>
              <a:ext uri="{FF2B5EF4-FFF2-40B4-BE49-F238E27FC236}">
                <a16:creationId xmlns:a16="http://schemas.microsoft.com/office/drawing/2014/main" id="{C1094010-7E61-0F2C-E0ED-4FE778F7154A}"/>
              </a:ext>
            </a:extLst>
          </xdr:cNvPr>
          <xdr:cNvSpPr/>
        </xdr:nvSpPr>
        <xdr:spPr>
          <a:xfrm>
            <a:off x="3967162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91" name="Straight Arrow Connector 3590">
            <a:extLst>
              <a:ext uri="{FF2B5EF4-FFF2-40B4-BE49-F238E27FC236}">
                <a16:creationId xmlns:a16="http://schemas.microsoft.com/office/drawing/2014/main" id="{8786D601-DEBA-AFB5-5AF7-709F2EB9675C}"/>
              </a:ext>
            </a:extLst>
          </xdr:cNvPr>
          <xdr:cNvCxnSpPr/>
        </xdr:nvCxnSpPr>
        <xdr:spPr>
          <a:xfrm flipV="1">
            <a:off x="4048127" y="671512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92" name="Isosceles Triangle 3591">
            <a:extLst>
              <a:ext uri="{FF2B5EF4-FFF2-40B4-BE49-F238E27FC236}">
                <a16:creationId xmlns:a16="http://schemas.microsoft.com/office/drawing/2014/main" id="{03521B72-3217-448B-F765-EF867385AA96}"/>
              </a:ext>
            </a:extLst>
          </xdr:cNvPr>
          <xdr:cNvSpPr/>
        </xdr:nvSpPr>
        <xdr:spPr>
          <a:xfrm>
            <a:off x="5500668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93" name="Straight Arrow Connector 3592">
            <a:extLst>
              <a:ext uri="{FF2B5EF4-FFF2-40B4-BE49-F238E27FC236}">
                <a16:creationId xmlns:a16="http://schemas.microsoft.com/office/drawing/2014/main" id="{17229BC5-8A88-5BBC-E457-A8E541AA15E8}"/>
              </a:ext>
            </a:extLst>
          </xdr:cNvPr>
          <xdr:cNvCxnSpPr/>
        </xdr:nvCxnSpPr>
        <xdr:spPr>
          <a:xfrm flipV="1">
            <a:off x="5581625" y="671322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4" name="Straight Arrow Connector 3593">
            <a:extLst>
              <a:ext uri="{FF2B5EF4-FFF2-40B4-BE49-F238E27FC236}">
                <a16:creationId xmlns:a16="http://schemas.microsoft.com/office/drawing/2014/main" id="{65C8182D-9AF7-2509-27DF-F9B001B523CB}"/>
              </a:ext>
            </a:extLst>
          </xdr:cNvPr>
          <xdr:cNvCxnSpPr/>
        </xdr:nvCxnSpPr>
        <xdr:spPr>
          <a:xfrm>
            <a:off x="3809998" y="667654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5" name="Straight Arrow Connector 3594">
            <a:extLst>
              <a:ext uri="{FF2B5EF4-FFF2-40B4-BE49-F238E27FC236}">
                <a16:creationId xmlns:a16="http://schemas.microsoft.com/office/drawing/2014/main" id="{F7D57794-5275-3BEE-67F9-9D7436CD952D}"/>
              </a:ext>
            </a:extLst>
          </xdr:cNvPr>
          <xdr:cNvCxnSpPr/>
        </xdr:nvCxnSpPr>
        <xdr:spPr>
          <a:xfrm>
            <a:off x="4010025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6" name="Straight Arrow Connector 3595">
            <a:extLst>
              <a:ext uri="{FF2B5EF4-FFF2-40B4-BE49-F238E27FC236}">
                <a16:creationId xmlns:a16="http://schemas.microsoft.com/office/drawing/2014/main" id="{B384B473-C565-912B-D7A6-83C78B586093}"/>
              </a:ext>
            </a:extLst>
          </xdr:cNvPr>
          <xdr:cNvCxnSpPr/>
        </xdr:nvCxnSpPr>
        <xdr:spPr>
          <a:xfrm>
            <a:off x="4210054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7" name="Straight Arrow Connector 3596">
            <a:extLst>
              <a:ext uri="{FF2B5EF4-FFF2-40B4-BE49-F238E27FC236}">
                <a16:creationId xmlns:a16="http://schemas.microsoft.com/office/drawing/2014/main" id="{A17A781C-8A99-4194-AC5A-702037437AE7}"/>
              </a:ext>
            </a:extLst>
          </xdr:cNvPr>
          <xdr:cNvCxnSpPr/>
        </xdr:nvCxnSpPr>
        <xdr:spPr>
          <a:xfrm>
            <a:off x="4371978" y="667559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8" name="Straight Arrow Connector 3597">
            <a:extLst>
              <a:ext uri="{FF2B5EF4-FFF2-40B4-BE49-F238E27FC236}">
                <a16:creationId xmlns:a16="http://schemas.microsoft.com/office/drawing/2014/main" id="{632F6831-42C5-8414-E053-C81FAF333D70}"/>
              </a:ext>
            </a:extLst>
          </xdr:cNvPr>
          <xdr:cNvCxnSpPr/>
        </xdr:nvCxnSpPr>
        <xdr:spPr>
          <a:xfrm>
            <a:off x="4533903" y="667607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9" name="Straight Arrow Connector 3598">
            <a:extLst>
              <a:ext uri="{FF2B5EF4-FFF2-40B4-BE49-F238E27FC236}">
                <a16:creationId xmlns:a16="http://schemas.microsoft.com/office/drawing/2014/main" id="{45AA6CE7-91D3-AFBF-6923-0277714B5875}"/>
              </a:ext>
            </a:extLst>
          </xdr:cNvPr>
          <xdr:cNvCxnSpPr/>
        </xdr:nvCxnSpPr>
        <xdr:spPr>
          <a:xfrm>
            <a:off x="4695828" y="667559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0" name="Straight Arrow Connector 3599">
            <a:extLst>
              <a:ext uri="{FF2B5EF4-FFF2-40B4-BE49-F238E27FC236}">
                <a16:creationId xmlns:a16="http://schemas.microsoft.com/office/drawing/2014/main" id="{58536524-DFE8-4B43-8A3D-2BE70B267194}"/>
              </a:ext>
            </a:extLst>
          </xdr:cNvPr>
          <xdr:cNvCxnSpPr/>
        </xdr:nvCxnSpPr>
        <xdr:spPr>
          <a:xfrm>
            <a:off x="4857753" y="667607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1" name="Straight Arrow Connector 3600">
            <a:extLst>
              <a:ext uri="{FF2B5EF4-FFF2-40B4-BE49-F238E27FC236}">
                <a16:creationId xmlns:a16="http://schemas.microsoft.com/office/drawing/2014/main" id="{4F255B3E-AD4C-1127-F54C-74CF8C0BD77D}"/>
              </a:ext>
            </a:extLst>
          </xdr:cNvPr>
          <xdr:cNvCxnSpPr/>
        </xdr:nvCxnSpPr>
        <xdr:spPr>
          <a:xfrm>
            <a:off x="5053016" y="667559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2" name="Straight Arrow Connector 3601">
            <a:extLst>
              <a:ext uri="{FF2B5EF4-FFF2-40B4-BE49-F238E27FC236}">
                <a16:creationId xmlns:a16="http://schemas.microsoft.com/office/drawing/2014/main" id="{135FA210-66AE-664D-5105-D654DD3BC69D}"/>
              </a:ext>
            </a:extLst>
          </xdr:cNvPr>
          <xdr:cNvCxnSpPr/>
        </xdr:nvCxnSpPr>
        <xdr:spPr>
          <a:xfrm>
            <a:off x="5224466" y="667607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3" name="Straight Arrow Connector 3602">
            <a:extLst>
              <a:ext uri="{FF2B5EF4-FFF2-40B4-BE49-F238E27FC236}">
                <a16:creationId xmlns:a16="http://schemas.microsoft.com/office/drawing/2014/main" id="{F187B09D-5ECD-EF09-FD98-1D30D370FD40}"/>
              </a:ext>
            </a:extLst>
          </xdr:cNvPr>
          <xdr:cNvCxnSpPr/>
        </xdr:nvCxnSpPr>
        <xdr:spPr>
          <a:xfrm>
            <a:off x="5395920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4" name="Straight Arrow Connector 3603">
            <a:extLst>
              <a:ext uri="{FF2B5EF4-FFF2-40B4-BE49-F238E27FC236}">
                <a16:creationId xmlns:a16="http://schemas.microsoft.com/office/drawing/2014/main" id="{C13AAC94-2D4A-9808-089C-35FD7BE98C36}"/>
              </a:ext>
            </a:extLst>
          </xdr:cNvPr>
          <xdr:cNvCxnSpPr/>
        </xdr:nvCxnSpPr>
        <xdr:spPr>
          <a:xfrm>
            <a:off x="5581658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5" name="Straight Connector 3604">
            <a:extLst>
              <a:ext uri="{FF2B5EF4-FFF2-40B4-BE49-F238E27FC236}">
                <a16:creationId xmlns:a16="http://schemas.microsoft.com/office/drawing/2014/main" id="{0B4D8B73-5E58-5811-B5BB-CF942ADB2941}"/>
              </a:ext>
            </a:extLst>
          </xdr:cNvPr>
          <xdr:cNvCxnSpPr/>
        </xdr:nvCxnSpPr>
        <xdr:spPr>
          <a:xfrm>
            <a:off x="3810002" y="6676073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6" name="Straight Connector 3605">
            <a:extLst>
              <a:ext uri="{FF2B5EF4-FFF2-40B4-BE49-F238E27FC236}">
                <a16:creationId xmlns:a16="http://schemas.microsoft.com/office/drawing/2014/main" id="{8BEC12D4-2725-D237-9A76-0735EF1E5154}"/>
              </a:ext>
            </a:extLst>
          </xdr:cNvPr>
          <xdr:cNvCxnSpPr/>
        </xdr:nvCxnSpPr>
        <xdr:spPr>
          <a:xfrm flipH="1" flipV="1">
            <a:off x="4919665" y="666892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7" name="Straight Arrow Connector 3606">
            <a:extLst>
              <a:ext uri="{FF2B5EF4-FFF2-40B4-BE49-F238E27FC236}">
                <a16:creationId xmlns:a16="http://schemas.microsoft.com/office/drawing/2014/main" id="{B470DBC7-421F-4DF2-5AED-06864BD0D7B8}"/>
              </a:ext>
            </a:extLst>
          </xdr:cNvPr>
          <xdr:cNvCxnSpPr/>
        </xdr:nvCxnSpPr>
        <xdr:spPr>
          <a:xfrm>
            <a:off x="3805238" y="665702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8" name="Straight Connector 3607">
            <a:extLst>
              <a:ext uri="{FF2B5EF4-FFF2-40B4-BE49-F238E27FC236}">
                <a16:creationId xmlns:a16="http://schemas.microsoft.com/office/drawing/2014/main" id="{2959E0A3-842E-376A-29DB-FAC2F45F6139}"/>
              </a:ext>
            </a:extLst>
          </xdr:cNvPr>
          <xdr:cNvCxnSpPr/>
        </xdr:nvCxnSpPr>
        <xdr:spPr>
          <a:xfrm>
            <a:off x="3738563" y="67284601"/>
            <a:ext cx="19145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9" name="Straight Connector 3608">
            <a:extLst>
              <a:ext uri="{FF2B5EF4-FFF2-40B4-BE49-F238E27FC236}">
                <a16:creationId xmlns:a16="http://schemas.microsoft.com/office/drawing/2014/main" id="{0292E539-597E-7A94-7CF4-AF309A5E8F5A}"/>
              </a:ext>
            </a:extLst>
          </xdr:cNvPr>
          <xdr:cNvCxnSpPr/>
        </xdr:nvCxnSpPr>
        <xdr:spPr>
          <a:xfrm flipH="1">
            <a:off x="3990974" y="672465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0" name="Straight Connector 3609">
            <a:extLst>
              <a:ext uri="{FF2B5EF4-FFF2-40B4-BE49-F238E27FC236}">
                <a16:creationId xmlns:a16="http://schemas.microsoft.com/office/drawing/2014/main" id="{BFE13042-B564-6FF2-C70F-819A31761346}"/>
              </a:ext>
            </a:extLst>
          </xdr:cNvPr>
          <xdr:cNvCxnSpPr/>
        </xdr:nvCxnSpPr>
        <xdr:spPr>
          <a:xfrm flipH="1">
            <a:off x="5524495" y="672417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1" name="Straight Connector 3610">
            <a:extLst>
              <a:ext uri="{FF2B5EF4-FFF2-40B4-BE49-F238E27FC236}">
                <a16:creationId xmlns:a16="http://schemas.microsoft.com/office/drawing/2014/main" id="{60FD395F-0023-1BD9-FFAA-BC48C245F81F}"/>
              </a:ext>
            </a:extLst>
          </xdr:cNvPr>
          <xdr:cNvCxnSpPr/>
        </xdr:nvCxnSpPr>
        <xdr:spPr>
          <a:xfrm>
            <a:off x="3805238" y="670464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2" name="Straight Connector 3611">
            <a:extLst>
              <a:ext uri="{FF2B5EF4-FFF2-40B4-BE49-F238E27FC236}">
                <a16:creationId xmlns:a16="http://schemas.microsoft.com/office/drawing/2014/main" id="{9797240A-8B83-33AA-D064-C07C2857D8B7}"/>
              </a:ext>
            </a:extLst>
          </xdr:cNvPr>
          <xdr:cNvCxnSpPr/>
        </xdr:nvCxnSpPr>
        <xdr:spPr>
          <a:xfrm flipH="1">
            <a:off x="3762375" y="672417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45</xdr:col>
      <xdr:colOff>14288</xdr:colOff>
      <xdr:row>445</xdr:row>
      <xdr:rowOff>0</xdr:rowOff>
    </xdr:from>
    <xdr:to>
      <xdr:col>56</xdr:col>
      <xdr:colOff>157143</xdr:colOff>
      <xdr:row>451</xdr:row>
      <xdr:rowOff>14289</xdr:rowOff>
    </xdr:to>
    <xdr:grpSp>
      <xdr:nvGrpSpPr>
        <xdr:cNvPr id="3613" name="Group 3612">
          <a:extLst>
            <a:ext uri="{FF2B5EF4-FFF2-40B4-BE49-F238E27FC236}">
              <a16:creationId xmlns:a16="http://schemas.microsoft.com/office/drawing/2014/main" id="{E05C84A9-2912-4022-AA08-625D34D69B49}"/>
            </a:ext>
          </a:extLst>
        </xdr:cNvPr>
        <xdr:cNvGrpSpPr/>
      </xdr:nvGrpSpPr>
      <xdr:grpSpPr>
        <a:xfrm>
          <a:off x="7300913" y="66808350"/>
          <a:ext cx="1924030" cy="871539"/>
          <a:chOff x="3738563" y="66570225"/>
          <a:chExt cx="1924030" cy="871539"/>
        </a:xfrm>
      </xdr:grpSpPr>
      <xdr:cxnSp macro="">
        <xdr:nvCxnSpPr>
          <xdr:cNvPr id="3614" name="Straight Connector 3613">
            <a:extLst>
              <a:ext uri="{FF2B5EF4-FFF2-40B4-BE49-F238E27FC236}">
                <a16:creationId xmlns:a16="http://schemas.microsoft.com/office/drawing/2014/main" id="{22B2D260-B08F-572A-CAEA-21F7E0405B8E}"/>
              </a:ext>
            </a:extLst>
          </xdr:cNvPr>
          <xdr:cNvCxnSpPr/>
        </xdr:nvCxnSpPr>
        <xdr:spPr>
          <a:xfrm>
            <a:off x="3805238" y="6699885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15" name="Isosceles Triangle 3614">
            <a:extLst>
              <a:ext uri="{FF2B5EF4-FFF2-40B4-BE49-F238E27FC236}">
                <a16:creationId xmlns:a16="http://schemas.microsoft.com/office/drawing/2014/main" id="{31A5151B-825D-9F2B-35AD-3F9177194CE4}"/>
              </a:ext>
            </a:extLst>
          </xdr:cNvPr>
          <xdr:cNvSpPr/>
        </xdr:nvSpPr>
        <xdr:spPr>
          <a:xfrm>
            <a:off x="3967162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16" name="Straight Arrow Connector 3615">
            <a:extLst>
              <a:ext uri="{FF2B5EF4-FFF2-40B4-BE49-F238E27FC236}">
                <a16:creationId xmlns:a16="http://schemas.microsoft.com/office/drawing/2014/main" id="{315E578B-91EC-7957-2741-82EE1984D4FE}"/>
              </a:ext>
            </a:extLst>
          </xdr:cNvPr>
          <xdr:cNvCxnSpPr/>
        </xdr:nvCxnSpPr>
        <xdr:spPr>
          <a:xfrm flipV="1">
            <a:off x="4048127" y="671512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17" name="Isosceles Triangle 3616">
            <a:extLst>
              <a:ext uri="{FF2B5EF4-FFF2-40B4-BE49-F238E27FC236}">
                <a16:creationId xmlns:a16="http://schemas.microsoft.com/office/drawing/2014/main" id="{FBA87613-0691-3AE7-57C6-DC6506C2D5D6}"/>
              </a:ext>
            </a:extLst>
          </xdr:cNvPr>
          <xdr:cNvSpPr/>
        </xdr:nvSpPr>
        <xdr:spPr>
          <a:xfrm>
            <a:off x="5500668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18" name="Straight Arrow Connector 3617">
            <a:extLst>
              <a:ext uri="{FF2B5EF4-FFF2-40B4-BE49-F238E27FC236}">
                <a16:creationId xmlns:a16="http://schemas.microsoft.com/office/drawing/2014/main" id="{A0FC3245-74E0-7B39-FE1D-B384F76434AE}"/>
              </a:ext>
            </a:extLst>
          </xdr:cNvPr>
          <xdr:cNvCxnSpPr/>
        </xdr:nvCxnSpPr>
        <xdr:spPr>
          <a:xfrm flipV="1">
            <a:off x="5581625" y="671322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9" name="Straight Arrow Connector 3618">
            <a:extLst>
              <a:ext uri="{FF2B5EF4-FFF2-40B4-BE49-F238E27FC236}">
                <a16:creationId xmlns:a16="http://schemas.microsoft.com/office/drawing/2014/main" id="{9E1F9844-F1C8-4E98-EF7A-482521EB86F8}"/>
              </a:ext>
            </a:extLst>
          </xdr:cNvPr>
          <xdr:cNvCxnSpPr/>
        </xdr:nvCxnSpPr>
        <xdr:spPr>
          <a:xfrm>
            <a:off x="3809998" y="667654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0" name="Straight Arrow Connector 3619">
            <a:extLst>
              <a:ext uri="{FF2B5EF4-FFF2-40B4-BE49-F238E27FC236}">
                <a16:creationId xmlns:a16="http://schemas.microsoft.com/office/drawing/2014/main" id="{09E2A241-E1D7-F798-601C-43E56EEE0894}"/>
              </a:ext>
            </a:extLst>
          </xdr:cNvPr>
          <xdr:cNvCxnSpPr/>
        </xdr:nvCxnSpPr>
        <xdr:spPr>
          <a:xfrm>
            <a:off x="4010025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1" name="Straight Arrow Connector 3620">
            <a:extLst>
              <a:ext uri="{FF2B5EF4-FFF2-40B4-BE49-F238E27FC236}">
                <a16:creationId xmlns:a16="http://schemas.microsoft.com/office/drawing/2014/main" id="{220B7B37-4C87-ABAD-CB4F-03791A83C920}"/>
              </a:ext>
            </a:extLst>
          </xdr:cNvPr>
          <xdr:cNvCxnSpPr/>
        </xdr:nvCxnSpPr>
        <xdr:spPr>
          <a:xfrm>
            <a:off x="4210054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2" name="Straight Arrow Connector 3621">
            <a:extLst>
              <a:ext uri="{FF2B5EF4-FFF2-40B4-BE49-F238E27FC236}">
                <a16:creationId xmlns:a16="http://schemas.microsoft.com/office/drawing/2014/main" id="{B734682F-A3C9-03A7-C4C0-C38B78F48E10}"/>
              </a:ext>
            </a:extLst>
          </xdr:cNvPr>
          <xdr:cNvCxnSpPr/>
        </xdr:nvCxnSpPr>
        <xdr:spPr>
          <a:xfrm>
            <a:off x="4371978" y="667559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3" name="Straight Arrow Connector 3622">
            <a:extLst>
              <a:ext uri="{FF2B5EF4-FFF2-40B4-BE49-F238E27FC236}">
                <a16:creationId xmlns:a16="http://schemas.microsoft.com/office/drawing/2014/main" id="{09C1AF09-4572-515F-E925-FDFDFECD5BB2}"/>
              </a:ext>
            </a:extLst>
          </xdr:cNvPr>
          <xdr:cNvCxnSpPr/>
        </xdr:nvCxnSpPr>
        <xdr:spPr>
          <a:xfrm>
            <a:off x="4533903" y="667607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4" name="Straight Arrow Connector 3623">
            <a:extLst>
              <a:ext uri="{FF2B5EF4-FFF2-40B4-BE49-F238E27FC236}">
                <a16:creationId xmlns:a16="http://schemas.microsoft.com/office/drawing/2014/main" id="{1B47CF8A-B429-6447-9378-58545363A97F}"/>
              </a:ext>
            </a:extLst>
          </xdr:cNvPr>
          <xdr:cNvCxnSpPr/>
        </xdr:nvCxnSpPr>
        <xdr:spPr>
          <a:xfrm>
            <a:off x="4695828" y="667559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5" name="Straight Arrow Connector 3624">
            <a:extLst>
              <a:ext uri="{FF2B5EF4-FFF2-40B4-BE49-F238E27FC236}">
                <a16:creationId xmlns:a16="http://schemas.microsoft.com/office/drawing/2014/main" id="{22B3AA70-B9E3-4763-E161-48412EF4F80C}"/>
              </a:ext>
            </a:extLst>
          </xdr:cNvPr>
          <xdr:cNvCxnSpPr/>
        </xdr:nvCxnSpPr>
        <xdr:spPr>
          <a:xfrm>
            <a:off x="4857753" y="667607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6" name="Straight Arrow Connector 3625">
            <a:extLst>
              <a:ext uri="{FF2B5EF4-FFF2-40B4-BE49-F238E27FC236}">
                <a16:creationId xmlns:a16="http://schemas.microsoft.com/office/drawing/2014/main" id="{87F42B9A-65C2-26F3-B1C9-F9F87327AFAD}"/>
              </a:ext>
            </a:extLst>
          </xdr:cNvPr>
          <xdr:cNvCxnSpPr/>
        </xdr:nvCxnSpPr>
        <xdr:spPr>
          <a:xfrm>
            <a:off x="5053016" y="667559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7" name="Straight Arrow Connector 3626">
            <a:extLst>
              <a:ext uri="{FF2B5EF4-FFF2-40B4-BE49-F238E27FC236}">
                <a16:creationId xmlns:a16="http://schemas.microsoft.com/office/drawing/2014/main" id="{5FD44D66-B251-6299-B429-8C5CA2E96691}"/>
              </a:ext>
            </a:extLst>
          </xdr:cNvPr>
          <xdr:cNvCxnSpPr/>
        </xdr:nvCxnSpPr>
        <xdr:spPr>
          <a:xfrm>
            <a:off x="5224466" y="667607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8" name="Straight Arrow Connector 3627">
            <a:extLst>
              <a:ext uri="{FF2B5EF4-FFF2-40B4-BE49-F238E27FC236}">
                <a16:creationId xmlns:a16="http://schemas.microsoft.com/office/drawing/2014/main" id="{203B996C-D13E-4298-86A2-EF3990012E11}"/>
              </a:ext>
            </a:extLst>
          </xdr:cNvPr>
          <xdr:cNvCxnSpPr/>
        </xdr:nvCxnSpPr>
        <xdr:spPr>
          <a:xfrm>
            <a:off x="5395920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9" name="Straight Arrow Connector 3628">
            <a:extLst>
              <a:ext uri="{FF2B5EF4-FFF2-40B4-BE49-F238E27FC236}">
                <a16:creationId xmlns:a16="http://schemas.microsoft.com/office/drawing/2014/main" id="{0847E127-D84E-43D3-4A9A-2E13D5EAF244}"/>
              </a:ext>
            </a:extLst>
          </xdr:cNvPr>
          <xdr:cNvCxnSpPr/>
        </xdr:nvCxnSpPr>
        <xdr:spPr>
          <a:xfrm>
            <a:off x="5581658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0" name="Straight Connector 3629">
            <a:extLst>
              <a:ext uri="{FF2B5EF4-FFF2-40B4-BE49-F238E27FC236}">
                <a16:creationId xmlns:a16="http://schemas.microsoft.com/office/drawing/2014/main" id="{1D782FB6-5A1A-3C20-D683-EBB6D517B434}"/>
              </a:ext>
            </a:extLst>
          </xdr:cNvPr>
          <xdr:cNvCxnSpPr/>
        </xdr:nvCxnSpPr>
        <xdr:spPr>
          <a:xfrm>
            <a:off x="3810002" y="6676073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1" name="Straight Connector 3630">
            <a:extLst>
              <a:ext uri="{FF2B5EF4-FFF2-40B4-BE49-F238E27FC236}">
                <a16:creationId xmlns:a16="http://schemas.microsoft.com/office/drawing/2014/main" id="{FE594DD4-A406-F95A-834D-7743DC98E790}"/>
              </a:ext>
            </a:extLst>
          </xdr:cNvPr>
          <xdr:cNvCxnSpPr/>
        </xdr:nvCxnSpPr>
        <xdr:spPr>
          <a:xfrm flipH="1" flipV="1">
            <a:off x="4919665" y="666892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2" name="Straight Arrow Connector 3631">
            <a:extLst>
              <a:ext uri="{FF2B5EF4-FFF2-40B4-BE49-F238E27FC236}">
                <a16:creationId xmlns:a16="http://schemas.microsoft.com/office/drawing/2014/main" id="{0A362580-3A77-E89A-A9E8-0CCE460862BE}"/>
              </a:ext>
            </a:extLst>
          </xdr:cNvPr>
          <xdr:cNvCxnSpPr/>
        </xdr:nvCxnSpPr>
        <xdr:spPr>
          <a:xfrm>
            <a:off x="3805238" y="665702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3" name="Straight Connector 3632">
            <a:extLst>
              <a:ext uri="{FF2B5EF4-FFF2-40B4-BE49-F238E27FC236}">
                <a16:creationId xmlns:a16="http://schemas.microsoft.com/office/drawing/2014/main" id="{45B23185-D7C2-D265-B34E-DCD4BB35BF5F}"/>
              </a:ext>
            </a:extLst>
          </xdr:cNvPr>
          <xdr:cNvCxnSpPr/>
        </xdr:nvCxnSpPr>
        <xdr:spPr>
          <a:xfrm>
            <a:off x="3738563" y="67284601"/>
            <a:ext cx="19145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4" name="Straight Connector 3633">
            <a:extLst>
              <a:ext uri="{FF2B5EF4-FFF2-40B4-BE49-F238E27FC236}">
                <a16:creationId xmlns:a16="http://schemas.microsoft.com/office/drawing/2014/main" id="{15691C97-6D31-7C77-6E46-371516A67C81}"/>
              </a:ext>
            </a:extLst>
          </xdr:cNvPr>
          <xdr:cNvCxnSpPr/>
        </xdr:nvCxnSpPr>
        <xdr:spPr>
          <a:xfrm flipH="1">
            <a:off x="3990974" y="672465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5" name="Straight Connector 3634">
            <a:extLst>
              <a:ext uri="{FF2B5EF4-FFF2-40B4-BE49-F238E27FC236}">
                <a16:creationId xmlns:a16="http://schemas.microsoft.com/office/drawing/2014/main" id="{7AA7E878-E7ED-0A78-D6D5-2F098B62A9AD}"/>
              </a:ext>
            </a:extLst>
          </xdr:cNvPr>
          <xdr:cNvCxnSpPr/>
        </xdr:nvCxnSpPr>
        <xdr:spPr>
          <a:xfrm flipH="1">
            <a:off x="5524495" y="672417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6" name="Straight Connector 3635">
            <a:extLst>
              <a:ext uri="{FF2B5EF4-FFF2-40B4-BE49-F238E27FC236}">
                <a16:creationId xmlns:a16="http://schemas.microsoft.com/office/drawing/2014/main" id="{F996863C-4E37-D8E2-642F-0481A41E8785}"/>
              </a:ext>
            </a:extLst>
          </xdr:cNvPr>
          <xdr:cNvCxnSpPr/>
        </xdr:nvCxnSpPr>
        <xdr:spPr>
          <a:xfrm>
            <a:off x="3805238" y="670464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7" name="Straight Connector 3636">
            <a:extLst>
              <a:ext uri="{FF2B5EF4-FFF2-40B4-BE49-F238E27FC236}">
                <a16:creationId xmlns:a16="http://schemas.microsoft.com/office/drawing/2014/main" id="{0A01290D-578C-143C-7A81-84B680B0885F}"/>
              </a:ext>
            </a:extLst>
          </xdr:cNvPr>
          <xdr:cNvCxnSpPr/>
        </xdr:nvCxnSpPr>
        <xdr:spPr>
          <a:xfrm flipH="1">
            <a:off x="3762375" y="672417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80963</xdr:colOff>
      <xdr:row>442</xdr:row>
      <xdr:rowOff>4763</xdr:rowOff>
    </xdr:from>
    <xdr:to>
      <xdr:col>34</xdr:col>
      <xdr:colOff>80963</xdr:colOff>
      <xdr:row>446</xdr:row>
      <xdr:rowOff>38101</xdr:rowOff>
    </xdr:to>
    <xdr:cxnSp macro="">
      <xdr:nvCxnSpPr>
        <xdr:cNvPr id="3638" name="Straight Connector 3637">
          <a:extLst>
            <a:ext uri="{FF2B5EF4-FFF2-40B4-BE49-F238E27FC236}">
              <a16:creationId xmlns:a16="http://schemas.microsoft.com/office/drawing/2014/main" id="{0EAEAA33-0194-458F-8FBE-4863532E78B3}"/>
            </a:ext>
          </a:extLst>
        </xdr:cNvPr>
        <xdr:cNvCxnSpPr/>
      </xdr:nvCxnSpPr>
      <xdr:spPr>
        <a:xfrm>
          <a:off x="5586413" y="66289238"/>
          <a:ext cx="0" cy="60483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14288</xdr:colOff>
      <xdr:row>436</xdr:row>
      <xdr:rowOff>0</xdr:rowOff>
    </xdr:from>
    <xdr:to>
      <xdr:col>70</xdr:col>
      <xdr:colOff>90488</xdr:colOff>
      <xdr:row>442</xdr:row>
      <xdr:rowOff>14289</xdr:rowOff>
    </xdr:to>
    <xdr:grpSp>
      <xdr:nvGrpSpPr>
        <xdr:cNvPr id="3639" name="Group 3638">
          <a:extLst>
            <a:ext uri="{FF2B5EF4-FFF2-40B4-BE49-F238E27FC236}">
              <a16:creationId xmlns:a16="http://schemas.microsoft.com/office/drawing/2014/main" id="{CEE9E224-C103-4EA7-9EA9-CACCF751A411}"/>
            </a:ext>
          </a:extLst>
        </xdr:cNvPr>
        <xdr:cNvGrpSpPr/>
      </xdr:nvGrpSpPr>
      <xdr:grpSpPr>
        <a:xfrm>
          <a:off x="9082088" y="65522475"/>
          <a:ext cx="2343150" cy="871539"/>
          <a:chOff x="5519738" y="37880925"/>
          <a:chExt cx="2343150" cy="871539"/>
        </a:xfrm>
      </xdr:grpSpPr>
      <xdr:cxnSp macro="">
        <xdr:nvCxnSpPr>
          <xdr:cNvPr id="3640" name="Straight Connector 3639">
            <a:extLst>
              <a:ext uri="{FF2B5EF4-FFF2-40B4-BE49-F238E27FC236}">
                <a16:creationId xmlns:a16="http://schemas.microsoft.com/office/drawing/2014/main" id="{C0856E19-CD1C-9160-5F67-B41059768BC3}"/>
              </a:ext>
            </a:extLst>
          </xdr:cNvPr>
          <xdr:cNvCxnSpPr/>
        </xdr:nvCxnSpPr>
        <xdr:spPr>
          <a:xfrm>
            <a:off x="5586413" y="38309550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41" name="Isosceles Triangle 3640">
            <a:extLst>
              <a:ext uri="{FF2B5EF4-FFF2-40B4-BE49-F238E27FC236}">
                <a16:creationId xmlns:a16="http://schemas.microsoft.com/office/drawing/2014/main" id="{5B86B64A-8C03-8C69-E8DD-9C303E219DCC}"/>
              </a:ext>
            </a:extLst>
          </xdr:cNvPr>
          <xdr:cNvSpPr/>
        </xdr:nvSpPr>
        <xdr:spPr>
          <a:xfrm>
            <a:off x="5748337" y="383238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42" name="Straight Arrow Connector 3641">
            <a:extLst>
              <a:ext uri="{FF2B5EF4-FFF2-40B4-BE49-F238E27FC236}">
                <a16:creationId xmlns:a16="http://schemas.microsoft.com/office/drawing/2014/main" id="{6D41794E-1DDD-9E10-2ECD-4EBD4D9807BD}"/>
              </a:ext>
            </a:extLst>
          </xdr:cNvPr>
          <xdr:cNvCxnSpPr/>
        </xdr:nvCxnSpPr>
        <xdr:spPr>
          <a:xfrm flipV="1">
            <a:off x="5829302" y="384619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43" name="Isosceles Triangle 3642">
            <a:extLst>
              <a:ext uri="{FF2B5EF4-FFF2-40B4-BE49-F238E27FC236}">
                <a16:creationId xmlns:a16="http://schemas.microsoft.com/office/drawing/2014/main" id="{6F6CBC50-A7A7-E0BE-52CA-0160D63EEBB3}"/>
              </a:ext>
            </a:extLst>
          </xdr:cNvPr>
          <xdr:cNvSpPr/>
        </xdr:nvSpPr>
        <xdr:spPr>
          <a:xfrm>
            <a:off x="7696189" y="383238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44" name="Straight Arrow Connector 3643">
            <a:extLst>
              <a:ext uri="{FF2B5EF4-FFF2-40B4-BE49-F238E27FC236}">
                <a16:creationId xmlns:a16="http://schemas.microsoft.com/office/drawing/2014/main" id="{7ACE6C33-83F9-910B-AA38-F573CEA793CC}"/>
              </a:ext>
            </a:extLst>
          </xdr:cNvPr>
          <xdr:cNvCxnSpPr/>
        </xdr:nvCxnSpPr>
        <xdr:spPr>
          <a:xfrm flipV="1">
            <a:off x="7772388" y="384429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5" name="Straight Arrow Connector 3644">
            <a:extLst>
              <a:ext uri="{FF2B5EF4-FFF2-40B4-BE49-F238E27FC236}">
                <a16:creationId xmlns:a16="http://schemas.microsoft.com/office/drawing/2014/main" id="{BB4D5D5C-F9A2-633E-A1E3-EA8BAFD41BEE}"/>
              </a:ext>
            </a:extLst>
          </xdr:cNvPr>
          <xdr:cNvCxnSpPr/>
        </xdr:nvCxnSpPr>
        <xdr:spPr>
          <a:xfrm>
            <a:off x="5591173" y="380761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6" name="Straight Arrow Connector 3645">
            <a:extLst>
              <a:ext uri="{FF2B5EF4-FFF2-40B4-BE49-F238E27FC236}">
                <a16:creationId xmlns:a16="http://schemas.microsoft.com/office/drawing/2014/main" id="{F63B8AD2-E295-2D42-D2F3-6AE638A39B70}"/>
              </a:ext>
            </a:extLst>
          </xdr:cNvPr>
          <xdr:cNvCxnSpPr/>
        </xdr:nvCxnSpPr>
        <xdr:spPr>
          <a:xfrm>
            <a:off x="5791200" y="380666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7" name="Straight Arrow Connector 3646">
            <a:extLst>
              <a:ext uri="{FF2B5EF4-FFF2-40B4-BE49-F238E27FC236}">
                <a16:creationId xmlns:a16="http://schemas.microsoft.com/office/drawing/2014/main" id="{5586FCAC-D5F2-1F45-0469-889656632B58}"/>
              </a:ext>
            </a:extLst>
          </xdr:cNvPr>
          <xdr:cNvCxnSpPr/>
        </xdr:nvCxnSpPr>
        <xdr:spPr>
          <a:xfrm>
            <a:off x="5991229" y="38071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8" name="Straight Arrow Connector 3647">
            <a:extLst>
              <a:ext uri="{FF2B5EF4-FFF2-40B4-BE49-F238E27FC236}">
                <a16:creationId xmlns:a16="http://schemas.microsoft.com/office/drawing/2014/main" id="{1A9E2C1D-A464-80E2-7AA7-5EE8CBA54411}"/>
              </a:ext>
            </a:extLst>
          </xdr:cNvPr>
          <xdr:cNvCxnSpPr/>
        </xdr:nvCxnSpPr>
        <xdr:spPr>
          <a:xfrm>
            <a:off x="6153153" y="380666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9" name="Straight Arrow Connector 3648">
            <a:extLst>
              <a:ext uri="{FF2B5EF4-FFF2-40B4-BE49-F238E27FC236}">
                <a16:creationId xmlns:a16="http://schemas.microsoft.com/office/drawing/2014/main" id="{4696AA83-B108-55A0-DC51-47D29A20C9B6}"/>
              </a:ext>
            </a:extLst>
          </xdr:cNvPr>
          <xdr:cNvCxnSpPr/>
        </xdr:nvCxnSpPr>
        <xdr:spPr>
          <a:xfrm>
            <a:off x="6315078" y="380714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0" name="Straight Arrow Connector 3649">
            <a:extLst>
              <a:ext uri="{FF2B5EF4-FFF2-40B4-BE49-F238E27FC236}">
                <a16:creationId xmlns:a16="http://schemas.microsoft.com/office/drawing/2014/main" id="{BB5A1B92-0FE1-6A92-889B-87A8636504AB}"/>
              </a:ext>
            </a:extLst>
          </xdr:cNvPr>
          <xdr:cNvCxnSpPr/>
        </xdr:nvCxnSpPr>
        <xdr:spPr>
          <a:xfrm>
            <a:off x="6477003" y="380666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1" name="Straight Arrow Connector 3650">
            <a:extLst>
              <a:ext uri="{FF2B5EF4-FFF2-40B4-BE49-F238E27FC236}">
                <a16:creationId xmlns:a16="http://schemas.microsoft.com/office/drawing/2014/main" id="{CD9E8290-9E73-18A5-AE25-D463C9517284}"/>
              </a:ext>
            </a:extLst>
          </xdr:cNvPr>
          <xdr:cNvCxnSpPr/>
        </xdr:nvCxnSpPr>
        <xdr:spPr>
          <a:xfrm>
            <a:off x="6638928" y="380714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2" name="Straight Arrow Connector 3651">
            <a:extLst>
              <a:ext uri="{FF2B5EF4-FFF2-40B4-BE49-F238E27FC236}">
                <a16:creationId xmlns:a16="http://schemas.microsoft.com/office/drawing/2014/main" id="{27026CA9-CE53-1BD5-C5FC-42338F83DCBF}"/>
              </a:ext>
            </a:extLst>
          </xdr:cNvPr>
          <xdr:cNvCxnSpPr/>
        </xdr:nvCxnSpPr>
        <xdr:spPr>
          <a:xfrm>
            <a:off x="6800852" y="380666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3" name="Straight Arrow Connector 3652">
            <a:extLst>
              <a:ext uri="{FF2B5EF4-FFF2-40B4-BE49-F238E27FC236}">
                <a16:creationId xmlns:a16="http://schemas.microsoft.com/office/drawing/2014/main" id="{96D2FCFB-3354-4ED6-8472-43DEF8C73928}"/>
              </a:ext>
            </a:extLst>
          </xdr:cNvPr>
          <xdr:cNvCxnSpPr/>
        </xdr:nvCxnSpPr>
        <xdr:spPr>
          <a:xfrm>
            <a:off x="6962777" y="380714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4" name="Straight Arrow Connector 3653">
            <a:extLst>
              <a:ext uri="{FF2B5EF4-FFF2-40B4-BE49-F238E27FC236}">
                <a16:creationId xmlns:a16="http://schemas.microsoft.com/office/drawing/2014/main" id="{9B12D026-962C-5B46-9BD9-AF58DF918082}"/>
              </a:ext>
            </a:extLst>
          </xdr:cNvPr>
          <xdr:cNvCxnSpPr/>
        </xdr:nvCxnSpPr>
        <xdr:spPr>
          <a:xfrm>
            <a:off x="7124704" y="380666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5" name="Straight Arrow Connector 3654">
            <a:extLst>
              <a:ext uri="{FF2B5EF4-FFF2-40B4-BE49-F238E27FC236}">
                <a16:creationId xmlns:a16="http://schemas.microsoft.com/office/drawing/2014/main" id="{B74A2D65-0A95-3A6D-78D7-F67797C4C89A}"/>
              </a:ext>
            </a:extLst>
          </xdr:cNvPr>
          <xdr:cNvCxnSpPr/>
        </xdr:nvCxnSpPr>
        <xdr:spPr>
          <a:xfrm>
            <a:off x="7286629" y="38071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6" name="Straight Connector 3655">
            <a:extLst>
              <a:ext uri="{FF2B5EF4-FFF2-40B4-BE49-F238E27FC236}">
                <a16:creationId xmlns:a16="http://schemas.microsoft.com/office/drawing/2014/main" id="{5C70BE4E-2138-FB5B-8DD4-BC954E149FC6}"/>
              </a:ext>
            </a:extLst>
          </xdr:cNvPr>
          <xdr:cNvCxnSpPr/>
        </xdr:nvCxnSpPr>
        <xdr:spPr>
          <a:xfrm>
            <a:off x="5591177" y="38071430"/>
            <a:ext cx="218598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7" name="Straight Connector 3656">
            <a:extLst>
              <a:ext uri="{FF2B5EF4-FFF2-40B4-BE49-F238E27FC236}">
                <a16:creationId xmlns:a16="http://schemas.microsoft.com/office/drawing/2014/main" id="{0D0CC809-9D8A-9850-7B49-46395A349F34}"/>
              </a:ext>
            </a:extLst>
          </xdr:cNvPr>
          <xdr:cNvCxnSpPr/>
        </xdr:nvCxnSpPr>
        <xdr:spPr>
          <a:xfrm flipH="1" flipV="1">
            <a:off x="6667502" y="3798094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8" name="Straight Arrow Connector 3657">
            <a:extLst>
              <a:ext uri="{FF2B5EF4-FFF2-40B4-BE49-F238E27FC236}">
                <a16:creationId xmlns:a16="http://schemas.microsoft.com/office/drawing/2014/main" id="{CA206F95-8A33-67A6-E7BE-E06B541E1161}"/>
              </a:ext>
            </a:extLst>
          </xdr:cNvPr>
          <xdr:cNvCxnSpPr/>
        </xdr:nvCxnSpPr>
        <xdr:spPr>
          <a:xfrm>
            <a:off x="7448552" y="380761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9" name="Straight Arrow Connector 3658">
            <a:extLst>
              <a:ext uri="{FF2B5EF4-FFF2-40B4-BE49-F238E27FC236}">
                <a16:creationId xmlns:a16="http://schemas.microsoft.com/office/drawing/2014/main" id="{75D892D8-D508-87DB-F13D-D51D8628A88F}"/>
              </a:ext>
            </a:extLst>
          </xdr:cNvPr>
          <xdr:cNvCxnSpPr/>
        </xdr:nvCxnSpPr>
        <xdr:spPr>
          <a:xfrm>
            <a:off x="7610477" y="3807143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0" name="Straight Arrow Connector 3659">
            <a:extLst>
              <a:ext uri="{FF2B5EF4-FFF2-40B4-BE49-F238E27FC236}">
                <a16:creationId xmlns:a16="http://schemas.microsoft.com/office/drawing/2014/main" id="{D7730C02-4AC0-0CBD-D405-7C2196B13CF4}"/>
              </a:ext>
            </a:extLst>
          </xdr:cNvPr>
          <xdr:cNvCxnSpPr/>
        </xdr:nvCxnSpPr>
        <xdr:spPr>
          <a:xfrm>
            <a:off x="7772398" y="380761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1" name="Straight Arrow Connector 3660">
            <a:extLst>
              <a:ext uri="{FF2B5EF4-FFF2-40B4-BE49-F238E27FC236}">
                <a16:creationId xmlns:a16="http://schemas.microsoft.com/office/drawing/2014/main" id="{71FFF090-B3C5-4CCE-184B-E680B98AF8F2}"/>
              </a:ext>
            </a:extLst>
          </xdr:cNvPr>
          <xdr:cNvCxnSpPr/>
        </xdr:nvCxnSpPr>
        <xdr:spPr>
          <a:xfrm>
            <a:off x="5586413" y="378809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2" name="Straight Connector 3661">
            <a:extLst>
              <a:ext uri="{FF2B5EF4-FFF2-40B4-BE49-F238E27FC236}">
                <a16:creationId xmlns:a16="http://schemas.microsoft.com/office/drawing/2014/main" id="{B87C11E7-A760-7BA1-C7B2-D928749CB535}"/>
              </a:ext>
            </a:extLst>
          </xdr:cNvPr>
          <xdr:cNvCxnSpPr/>
        </xdr:nvCxnSpPr>
        <xdr:spPr>
          <a:xfrm>
            <a:off x="5519738" y="38595301"/>
            <a:ext cx="2343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3" name="Straight Connector 3662">
            <a:extLst>
              <a:ext uri="{FF2B5EF4-FFF2-40B4-BE49-F238E27FC236}">
                <a16:creationId xmlns:a16="http://schemas.microsoft.com/office/drawing/2014/main" id="{C1B5E82C-10A3-C9C6-F7EE-2338B596577F}"/>
              </a:ext>
            </a:extLst>
          </xdr:cNvPr>
          <xdr:cNvCxnSpPr/>
        </xdr:nvCxnSpPr>
        <xdr:spPr>
          <a:xfrm flipH="1">
            <a:off x="5772149" y="385572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4" name="Straight Connector 3663">
            <a:extLst>
              <a:ext uri="{FF2B5EF4-FFF2-40B4-BE49-F238E27FC236}">
                <a16:creationId xmlns:a16="http://schemas.microsoft.com/office/drawing/2014/main" id="{3F7BA1C3-0157-E1B3-FD7F-953B3DE097D8}"/>
              </a:ext>
            </a:extLst>
          </xdr:cNvPr>
          <xdr:cNvCxnSpPr/>
        </xdr:nvCxnSpPr>
        <xdr:spPr>
          <a:xfrm flipH="1">
            <a:off x="7715258" y="385524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5" name="Straight Connector 3664">
            <a:extLst>
              <a:ext uri="{FF2B5EF4-FFF2-40B4-BE49-F238E27FC236}">
                <a16:creationId xmlns:a16="http://schemas.microsoft.com/office/drawing/2014/main" id="{9922A136-0939-80EF-A9B2-FA1699E3169A}"/>
              </a:ext>
            </a:extLst>
          </xdr:cNvPr>
          <xdr:cNvCxnSpPr/>
        </xdr:nvCxnSpPr>
        <xdr:spPr>
          <a:xfrm>
            <a:off x="5586413" y="383571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6" name="Straight Connector 3665">
            <a:extLst>
              <a:ext uri="{FF2B5EF4-FFF2-40B4-BE49-F238E27FC236}">
                <a16:creationId xmlns:a16="http://schemas.microsoft.com/office/drawing/2014/main" id="{FD9CD951-0C58-BF2B-F96A-AD9B0FEFEA05}"/>
              </a:ext>
            </a:extLst>
          </xdr:cNvPr>
          <xdr:cNvCxnSpPr/>
        </xdr:nvCxnSpPr>
        <xdr:spPr>
          <a:xfrm flipH="1">
            <a:off x="5543550" y="385524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85725</xdr:colOff>
      <xdr:row>442</xdr:row>
      <xdr:rowOff>28575</xdr:rowOff>
    </xdr:from>
    <xdr:to>
      <xdr:col>56</xdr:col>
      <xdr:colOff>85725</xdr:colOff>
      <xdr:row>446</xdr:row>
      <xdr:rowOff>4762</xdr:rowOff>
    </xdr:to>
    <xdr:cxnSp macro="">
      <xdr:nvCxnSpPr>
        <xdr:cNvPr id="3667" name="Straight Connector 3666">
          <a:extLst>
            <a:ext uri="{FF2B5EF4-FFF2-40B4-BE49-F238E27FC236}">
              <a16:creationId xmlns:a16="http://schemas.microsoft.com/office/drawing/2014/main" id="{BEC37849-A44D-429A-B6AF-57C83F001537}"/>
            </a:ext>
          </a:extLst>
        </xdr:cNvPr>
        <xdr:cNvCxnSpPr/>
      </xdr:nvCxnSpPr>
      <xdr:spPr>
        <a:xfrm>
          <a:off x="9153525" y="66313050"/>
          <a:ext cx="0" cy="547687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455</xdr:row>
      <xdr:rowOff>0</xdr:rowOff>
    </xdr:from>
    <xdr:to>
      <xdr:col>70</xdr:col>
      <xdr:colOff>80963</xdr:colOff>
      <xdr:row>463</xdr:row>
      <xdr:rowOff>80965</xdr:rowOff>
    </xdr:to>
    <xdr:grpSp>
      <xdr:nvGrpSpPr>
        <xdr:cNvPr id="3668" name="Group 3667">
          <a:extLst>
            <a:ext uri="{FF2B5EF4-FFF2-40B4-BE49-F238E27FC236}">
              <a16:creationId xmlns:a16="http://schemas.microsoft.com/office/drawing/2014/main" id="{E7EF7841-574F-4813-9203-5B63379DE5EF}"/>
            </a:ext>
          </a:extLst>
        </xdr:cNvPr>
        <xdr:cNvGrpSpPr/>
      </xdr:nvGrpSpPr>
      <xdr:grpSpPr>
        <a:xfrm>
          <a:off x="2024063" y="68237100"/>
          <a:ext cx="9391650" cy="1223965"/>
          <a:chOff x="2024063" y="68141850"/>
          <a:chExt cx="9391650" cy="1223965"/>
        </a:xfrm>
      </xdr:grpSpPr>
      <xdr:sp macro="" textlink="">
        <xdr:nvSpPr>
          <xdr:cNvPr id="3669" name="Isosceles Triangle 3668">
            <a:extLst>
              <a:ext uri="{FF2B5EF4-FFF2-40B4-BE49-F238E27FC236}">
                <a16:creationId xmlns:a16="http://schemas.microsoft.com/office/drawing/2014/main" id="{DCC4A65F-9F22-7249-90D0-AFC75BB2FB95}"/>
              </a:ext>
            </a:extLst>
          </xdr:cNvPr>
          <xdr:cNvSpPr/>
        </xdr:nvSpPr>
        <xdr:spPr>
          <a:xfrm>
            <a:off x="2024063" y="685911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71" name="Straight Connector 3670">
            <a:extLst>
              <a:ext uri="{FF2B5EF4-FFF2-40B4-BE49-F238E27FC236}">
                <a16:creationId xmlns:a16="http://schemas.microsoft.com/office/drawing/2014/main" id="{CA549547-B6B8-050D-F373-4272849C6D05}"/>
              </a:ext>
            </a:extLst>
          </xdr:cNvPr>
          <xdr:cNvCxnSpPr/>
        </xdr:nvCxnSpPr>
        <xdr:spPr>
          <a:xfrm>
            <a:off x="2100262" y="6857364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75" name="Isosceles Triangle 3674">
            <a:extLst>
              <a:ext uri="{FF2B5EF4-FFF2-40B4-BE49-F238E27FC236}">
                <a16:creationId xmlns:a16="http://schemas.microsoft.com/office/drawing/2014/main" id="{FE0899A4-404B-6AE7-DC98-2C6FAAE647F9}"/>
              </a:ext>
            </a:extLst>
          </xdr:cNvPr>
          <xdr:cNvSpPr/>
        </xdr:nvSpPr>
        <xdr:spPr>
          <a:xfrm>
            <a:off x="11253788" y="685815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76" name="Oval 3675">
            <a:extLst>
              <a:ext uri="{FF2B5EF4-FFF2-40B4-BE49-F238E27FC236}">
                <a16:creationId xmlns:a16="http://schemas.microsoft.com/office/drawing/2014/main" id="{92979C16-04C4-CB35-B9B6-54BB43EA45EA}"/>
              </a:ext>
            </a:extLst>
          </xdr:cNvPr>
          <xdr:cNvSpPr/>
        </xdr:nvSpPr>
        <xdr:spPr>
          <a:xfrm>
            <a:off x="3762375" y="685434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77" name="Oval 3676">
            <a:extLst>
              <a:ext uri="{FF2B5EF4-FFF2-40B4-BE49-F238E27FC236}">
                <a16:creationId xmlns:a16="http://schemas.microsoft.com/office/drawing/2014/main" id="{31B444E6-8594-3F35-4A30-1B36941F199B}"/>
              </a:ext>
            </a:extLst>
          </xdr:cNvPr>
          <xdr:cNvSpPr/>
        </xdr:nvSpPr>
        <xdr:spPr>
          <a:xfrm>
            <a:off x="5553075" y="685434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78" name="Oval 3677">
            <a:extLst>
              <a:ext uri="{FF2B5EF4-FFF2-40B4-BE49-F238E27FC236}">
                <a16:creationId xmlns:a16="http://schemas.microsoft.com/office/drawing/2014/main" id="{51A60E1E-6985-E6DC-2ABD-F9AF49377163}"/>
              </a:ext>
            </a:extLst>
          </xdr:cNvPr>
          <xdr:cNvSpPr/>
        </xdr:nvSpPr>
        <xdr:spPr>
          <a:xfrm>
            <a:off x="7339013" y="685434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79" name="Oval 3678">
            <a:extLst>
              <a:ext uri="{FF2B5EF4-FFF2-40B4-BE49-F238E27FC236}">
                <a16:creationId xmlns:a16="http://schemas.microsoft.com/office/drawing/2014/main" id="{5542FD77-E3B0-FD4C-92D2-9DD8F6EB1E34}"/>
              </a:ext>
            </a:extLst>
          </xdr:cNvPr>
          <xdr:cNvSpPr/>
        </xdr:nvSpPr>
        <xdr:spPr>
          <a:xfrm>
            <a:off x="9120182" y="685434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80" name="Freeform: Shape 3679">
            <a:extLst>
              <a:ext uri="{FF2B5EF4-FFF2-40B4-BE49-F238E27FC236}">
                <a16:creationId xmlns:a16="http://schemas.microsoft.com/office/drawing/2014/main" id="{3601DC76-6BA2-83D5-50D5-7EAE1A330099}"/>
              </a:ext>
            </a:extLst>
          </xdr:cNvPr>
          <xdr:cNvSpPr/>
        </xdr:nvSpPr>
        <xdr:spPr>
          <a:xfrm>
            <a:off x="2101850" y="68141850"/>
            <a:ext cx="9239250" cy="863600"/>
          </a:xfrm>
          <a:custGeom>
            <a:avLst/>
            <a:gdLst>
              <a:gd name="connsiteX0" fmla="*/ 0 w 9423400"/>
              <a:gd name="connsiteY0" fmla="*/ 438150 h 882650"/>
              <a:gd name="connsiteX1" fmla="*/ 0 w 9423400"/>
              <a:gd name="connsiteY1" fmla="*/ 0 h 882650"/>
              <a:gd name="connsiteX2" fmla="*/ 1987550 w 9423400"/>
              <a:gd name="connsiteY2" fmla="*/ 876300 h 882650"/>
              <a:gd name="connsiteX3" fmla="*/ 1987550 w 9423400"/>
              <a:gd name="connsiteY3" fmla="*/ 6350 h 882650"/>
              <a:gd name="connsiteX4" fmla="*/ 3810000 w 9423400"/>
              <a:gd name="connsiteY4" fmla="*/ 882650 h 882650"/>
              <a:gd name="connsiteX5" fmla="*/ 3810000 w 9423400"/>
              <a:gd name="connsiteY5" fmla="*/ 6350 h 882650"/>
              <a:gd name="connsiteX6" fmla="*/ 5619750 w 9423400"/>
              <a:gd name="connsiteY6" fmla="*/ 876300 h 882650"/>
              <a:gd name="connsiteX7" fmla="*/ 5619750 w 9423400"/>
              <a:gd name="connsiteY7" fmla="*/ 6350 h 882650"/>
              <a:gd name="connsiteX8" fmla="*/ 7435850 w 9423400"/>
              <a:gd name="connsiteY8" fmla="*/ 882650 h 882650"/>
              <a:gd name="connsiteX9" fmla="*/ 7435850 w 9423400"/>
              <a:gd name="connsiteY9" fmla="*/ 0 h 882650"/>
              <a:gd name="connsiteX10" fmla="*/ 9423400 w 9423400"/>
              <a:gd name="connsiteY10" fmla="*/ 882650 h 882650"/>
              <a:gd name="connsiteX11" fmla="*/ 9423400 w 9423400"/>
              <a:gd name="connsiteY11" fmla="*/ 444500 h 882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9423400" h="882650">
                <a:moveTo>
                  <a:pt x="0" y="438150"/>
                </a:moveTo>
                <a:lnTo>
                  <a:pt x="0" y="0"/>
                </a:lnTo>
                <a:lnTo>
                  <a:pt x="1987550" y="876300"/>
                </a:lnTo>
                <a:lnTo>
                  <a:pt x="1987550" y="6350"/>
                </a:lnTo>
                <a:lnTo>
                  <a:pt x="3810000" y="882650"/>
                </a:lnTo>
                <a:lnTo>
                  <a:pt x="3810000" y="6350"/>
                </a:lnTo>
                <a:lnTo>
                  <a:pt x="5619750" y="876300"/>
                </a:lnTo>
                <a:lnTo>
                  <a:pt x="5619750" y="6350"/>
                </a:lnTo>
                <a:lnTo>
                  <a:pt x="7435850" y="882650"/>
                </a:lnTo>
                <a:lnTo>
                  <a:pt x="7435850" y="0"/>
                </a:lnTo>
                <a:lnTo>
                  <a:pt x="9423400" y="882650"/>
                </a:lnTo>
                <a:lnTo>
                  <a:pt x="9423400" y="44450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81" name="Straight Connector 3680">
            <a:extLst>
              <a:ext uri="{FF2B5EF4-FFF2-40B4-BE49-F238E27FC236}">
                <a16:creationId xmlns:a16="http://schemas.microsoft.com/office/drawing/2014/main" id="{5DBB7C34-6EA7-83B8-CCB5-46D833DC1014}"/>
              </a:ext>
            </a:extLst>
          </xdr:cNvPr>
          <xdr:cNvCxnSpPr/>
        </xdr:nvCxnSpPr>
        <xdr:spPr>
          <a:xfrm>
            <a:off x="2024063" y="69284850"/>
            <a:ext cx="9367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2" name="Straight Connector 3681">
            <a:extLst>
              <a:ext uri="{FF2B5EF4-FFF2-40B4-BE49-F238E27FC236}">
                <a16:creationId xmlns:a16="http://schemas.microsoft.com/office/drawing/2014/main" id="{0D204574-28FB-5335-BEC4-BB2EDC9DDB2B}"/>
              </a:ext>
            </a:extLst>
          </xdr:cNvPr>
          <xdr:cNvCxnSpPr/>
        </xdr:nvCxnSpPr>
        <xdr:spPr>
          <a:xfrm>
            <a:off x="2105025" y="68808600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3" name="Straight Connector 3682">
            <a:extLst>
              <a:ext uri="{FF2B5EF4-FFF2-40B4-BE49-F238E27FC236}">
                <a16:creationId xmlns:a16="http://schemas.microsoft.com/office/drawing/2014/main" id="{71057C3A-8FCF-54FB-3F21-EEC90283FF90}"/>
              </a:ext>
            </a:extLst>
          </xdr:cNvPr>
          <xdr:cNvCxnSpPr/>
        </xdr:nvCxnSpPr>
        <xdr:spPr>
          <a:xfrm flipH="1">
            <a:off x="2062163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4" name="Straight Connector 3683">
            <a:extLst>
              <a:ext uri="{FF2B5EF4-FFF2-40B4-BE49-F238E27FC236}">
                <a16:creationId xmlns:a16="http://schemas.microsoft.com/office/drawing/2014/main" id="{D8760634-0EDE-6532-49B6-BE5BCF001680}"/>
              </a:ext>
            </a:extLst>
          </xdr:cNvPr>
          <xdr:cNvCxnSpPr/>
        </xdr:nvCxnSpPr>
        <xdr:spPr>
          <a:xfrm>
            <a:off x="3076576" y="68808600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5" name="Straight Connector 3684">
            <a:extLst>
              <a:ext uri="{FF2B5EF4-FFF2-40B4-BE49-F238E27FC236}">
                <a16:creationId xmlns:a16="http://schemas.microsoft.com/office/drawing/2014/main" id="{599D2F04-4E5E-7206-84FD-32F16146C9E0}"/>
              </a:ext>
            </a:extLst>
          </xdr:cNvPr>
          <xdr:cNvCxnSpPr/>
        </xdr:nvCxnSpPr>
        <xdr:spPr>
          <a:xfrm flipH="1">
            <a:off x="3033714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6" name="Straight Connector 3685">
            <a:extLst>
              <a:ext uri="{FF2B5EF4-FFF2-40B4-BE49-F238E27FC236}">
                <a16:creationId xmlns:a16="http://schemas.microsoft.com/office/drawing/2014/main" id="{19F30532-144C-B1E0-8FEC-D93304CDCE69}"/>
              </a:ext>
            </a:extLst>
          </xdr:cNvPr>
          <xdr:cNvCxnSpPr/>
        </xdr:nvCxnSpPr>
        <xdr:spPr>
          <a:xfrm>
            <a:off x="4048125" y="69161025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7" name="Straight Connector 3686">
            <a:extLst>
              <a:ext uri="{FF2B5EF4-FFF2-40B4-BE49-F238E27FC236}">
                <a16:creationId xmlns:a16="http://schemas.microsoft.com/office/drawing/2014/main" id="{0E0177DD-03C5-0488-3715-70399F259EA3}"/>
              </a:ext>
            </a:extLst>
          </xdr:cNvPr>
          <xdr:cNvCxnSpPr/>
        </xdr:nvCxnSpPr>
        <xdr:spPr>
          <a:xfrm flipH="1">
            <a:off x="4005263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8" name="Straight Connector 3687">
            <a:extLst>
              <a:ext uri="{FF2B5EF4-FFF2-40B4-BE49-F238E27FC236}">
                <a16:creationId xmlns:a16="http://schemas.microsoft.com/office/drawing/2014/main" id="{85E21274-897B-D6D2-CB35-E63AEAEFBCA5}"/>
              </a:ext>
            </a:extLst>
          </xdr:cNvPr>
          <xdr:cNvCxnSpPr/>
        </xdr:nvCxnSpPr>
        <xdr:spPr>
          <a:xfrm>
            <a:off x="4938710" y="68808600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9" name="Straight Connector 3688">
            <a:extLst>
              <a:ext uri="{FF2B5EF4-FFF2-40B4-BE49-F238E27FC236}">
                <a16:creationId xmlns:a16="http://schemas.microsoft.com/office/drawing/2014/main" id="{527C0B3E-AA9A-79A2-D923-046BEBB8A18D}"/>
              </a:ext>
            </a:extLst>
          </xdr:cNvPr>
          <xdr:cNvCxnSpPr/>
        </xdr:nvCxnSpPr>
        <xdr:spPr>
          <a:xfrm flipH="1">
            <a:off x="4895848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0" name="Straight Connector 3689">
            <a:extLst>
              <a:ext uri="{FF2B5EF4-FFF2-40B4-BE49-F238E27FC236}">
                <a16:creationId xmlns:a16="http://schemas.microsoft.com/office/drawing/2014/main" id="{BF7C7F80-3C44-098A-48BA-BF3A80FD2B3A}"/>
              </a:ext>
            </a:extLst>
          </xdr:cNvPr>
          <xdr:cNvCxnSpPr/>
        </xdr:nvCxnSpPr>
        <xdr:spPr>
          <a:xfrm>
            <a:off x="5829299" y="69161026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1" name="Straight Connector 3690">
            <a:extLst>
              <a:ext uri="{FF2B5EF4-FFF2-40B4-BE49-F238E27FC236}">
                <a16:creationId xmlns:a16="http://schemas.microsoft.com/office/drawing/2014/main" id="{812CD67D-63E0-A8B7-A011-F6EB4EA13C13}"/>
              </a:ext>
            </a:extLst>
          </xdr:cNvPr>
          <xdr:cNvCxnSpPr/>
        </xdr:nvCxnSpPr>
        <xdr:spPr>
          <a:xfrm flipH="1">
            <a:off x="5786437" y="69237226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2" name="Straight Connector 3691">
            <a:extLst>
              <a:ext uri="{FF2B5EF4-FFF2-40B4-BE49-F238E27FC236}">
                <a16:creationId xmlns:a16="http://schemas.microsoft.com/office/drawing/2014/main" id="{A902DE03-8A2C-894D-1440-E35858C7B2F9}"/>
              </a:ext>
            </a:extLst>
          </xdr:cNvPr>
          <xdr:cNvCxnSpPr/>
        </xdr:nvCxnSpPr>
        <xdr:spPr>
          <a:xfrm>
            <a:off x="6724647" y="68665725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3" name="Straight Connector 3692">
            <a:extLst>
              <a:ext uri="{FF2B5EF4-FFF2-40B4-BE49-F238E27FC236}">
                <a16:creationId xmlns:a16="http://schemas.microsoft.com/office/drawing/2014/main" id="{53B20E9A-AA32-98D1-2C1B-BB88EF96CD93}"/>
              </a:ext>
            </a:extLst>
          </xdr:cNvPr>
          <xdr:cNvCxnSpPr/>
        </xdr:nvCxnSpPr>
        <xdr:spPr>
          <a:xfrm flipH="1">
            <a:off x="6681785" y="69237226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4" name="Straight Connector 3693">
            <a:extLst>
              <a:ext uri="{FF2B5EF4-FFF2-40B4-BE49-F238E27FC236}">
                <a16:creationId xmlns:a16="http://schemas.microsoft.com/office/drawing/2014/main" id="{E08CFECA-7144-46AC-7654-1EFDF45D7DE6}"/>
              </a:ext>
            </a:extLst>
          </xdr:cNvPr>
          <xdr:cNvCxnSpPr/>
        </xdr:nvCxnSpPr>
        <xdr:spPr>
          <a:xfrm>
            <a:off x="7610474" y="69161027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5" name="Straight Connector 3694">
            <a:extLst>
              <a:ext uri="{FF2B5EF4-FFF2-40B4-BE49-F238E27FC236}">
                <a16:creationId xmlns:a16="http://schemas.microsoft.com/office/drawing/2014/main" id="{7F221AB4-129F-E499-C006-A9BCBB7937D3}"/>
              </a:ext>
            </a:extLst>
          </xdr:cNvPr>
          <xdr:cNvCxnSpPr/>
        </xdr:nvCxnSpPr>
        <xdr:spPr>
          <a:xfrm flipH="1">
            <a:off x="7567612" y="69237227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6" name="Straight Connector 3695">
            <a:extLst>
              <a:ext uri="{FF2B5EF4-FFF2-40B4-BE49-F238E27FC236}">
                <a16:creationId xmlns:a16="http://schemas.microsoft.com/office/drawing/2014/main" id="{B792FB1F-7371-C71B-FC88-19F405338190}"/>
              </a:ext>
            </a:extLst>
          </xdr:cNvPr>
          <xdr:cNvCxnSpPr/>
        </xdr:nvCxnSpPr>
        <xdr:spPr>
          <a:xfrm>
            <a:off x="8505822" y="68665726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7" name="Straight Connector 3696">
            <a:extLst>
              <a:ext uri="{FF2B5EF4-FFF2-40B4-BE49-F238E27FC236}">
                <a16:creationId xmlns:a16="http://schemas.microsoft.com/office/drawing/2014/main" id="{B67FFAB6-3B69-57B6-C36C-4C597AEE3854}"/>
              </a:ext>
            </a:extLst>
          </xdr:cNvPr>
          <xdr:cNvCxnSpPr/>
        </xdr:nvCxnSpPr>
        <xdr:spPr>
          <a:xfrm flipH="1">
            <a:off x="8462960" y="69237227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8" name="Straight Connector 3697">
            <a:extLst>
              <a:ext uri="{FF2B5EF4-FFF2-40B4-BE49-F238E27FC236}">
                <a16:creationId xmlns:a16="http://schemas.microsoft.com/office/drawing/2014/main" id="{BFA22A86-30E4-4528-C1EF-EC361F560DB5}"/>
              </a:ext>
            </a:extLst>
          </xdr:cNvPr>
          <xdr:cNvCxnSpPr/>
        </xdr:nvCxnSpPr>
        <xdr:spPr>
          <a:xfrm>
            <a:off x="9391649" y="69161026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9" name="Straight Connector 3698">
            <a:extLst>
              <a:ext uri="{FF2B5EF4-FFF2-40B4-BE49-F238E27FC236}">
                <a16:creationId xmlns:a16="http://schemas.microsoft.com/office/drawing/2014/main" id="{461E56CD-E652-EEDB-37AC-135193FD4DF2}"/>
              </a:ext>
            </a:extLst>
          </xdr:cNvPr>
          <xdr:cNvCxnSpPr/>
        </xdr:nvCxnSpPr>
        <xdr:spPr>
          <a:xfrm flipH="1">
            <a:off x="9348787" y="69237226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0" name="Straight Connector 3699">
            <a:extLst>
              <a:ext uri="{FF2B5EF4-FFF2-40B4-BE49-F238E27FC236}">
                <a16:creationId xmlns:a16="http://schemas.microsoft.com/office/drawing/2014/main" id="{54A47D06-585D-E5EA-632E-FB9B08C42FC8}"/>
              </a:ext>
            </a:extLst>
          </xdr:cNvPr>
          <xdr:cNvCxnSpPr/>
        </xdr:nvCxnSpPr>
        <xdr:spPr>
          <a:xfrm>
            <a:off x="10363200" y="68665725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1" name="Straight Connector 3700">
            <a:extLst>
              <a:ext uri="{FF2B5EF4-FFF2-40B4-BE49-F238E27FC236}">
                <a16:creationId xmlns:a16="http://schemas.microsoft.com/office/drawing/2014/main" id="{76B45533-0B94-CB31-F5F9-7F4704E35C33}"/>
              </a:ext>
            </a:extLst>
          </xdr:cNvPr>
          <xdr:cNvCxnSpPr/>
        </xdr:nvCxnSpPr>
        <xdr:spPr>
          <a:xfrm flipH="1">
            <a:off x="10320338" y="69237226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2" name="Straight Connector 3701">
            <a:extLst>
              <a:ext uri="{FF2B5EF4-FFF2-40B4-BE49-F238E27FC236}">
                <a16:creationId xmlns:a16="http://schemas.microsoft.com/office/drawing/2014/main" id="{FC0637F1-7368-5332-9C3E-E40A2B37BE4E}"/>
              </a:ext>
            </a:extLst>
          </xdr:cNvPr>
          <xdr:cNvCxnSpPr/>
        </xdr:nvCxnSpPr>
        <xdr:spPr>
          <a:xfrm>
            <a:off x="11334750" y="69161025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3" name="Straight Connector 3702">
            <a:extLst>
              <a:ext uri="{FF2B5EF4-FFF2-40B4-BE49-F238E27FC236}">
                <a16:creationId xmlns:a16="http://schemas.microsoft.com/office/drawing/2014/main" id="{F55CD70E-A425-49CC-0800-03F51A034338}"/>
              </a:ext>
            </a:extLst>
          </xdr:cNvPr>
          <xdr:cNvCxnSpPr/>
        </xdr:nvCxnSpPr>
        <xdr:spPr>
          <a:xfrm flipH="1">
            <a:off x="11291888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4" name="Straight Connector 3703">
            <a:extLst>
              <a:ext uri="{FF2B5EF4-FFF2-40B4-BE49-F238E27FC236}">
                <a16:creationId xmlns:a16="http://schemas.microsoft.com/office/drawing/2014/main" id="{F7D2822C-4300-4C01-2424-55808A850E7C}"/>
              </a:ext>
            </a:extLst>
          </xdr:cNvPr>
          <xdr:cNvCxnSpPr/>
        </xdr:nvCxnSpPr>
        <xdr:spPr>
          <a:xfrm>
            <a:off x="3800475" y="686228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5" name="Straight Connector 3704">
            <a:extLst>
              <a:ext uri="{FF2B5EF4-FFF2-40B4-BE49-F238E27FC236}">
                <a16:creationId xmlns:a16="http://schemas.microsoft.com/office/drawing/2014/main" id="{453E5A21-C9AC-8F43-0510-7F3E934C6726}"/>
              </a:ext>
            </a:extLst>
          </xdr:cNvPr>
          <xdr:cNvCxnSpPr/>
        </xdr:nvCxnSpPr>
        <xdr:spPr>
          <a:xfrm>
            <a:off x="5591176" y="6860381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6" name="Straight Connector 3705">
            <a:extLst>
              <a:ext uri="{FF2B5EF4-FFF2-40B4-BE49-F238E27FC236}">
                <a16:creationId xmlns:a16="http://schemas.microsoft.com/office/drawing/2014/main" id="{9E7F3062-6457-8F88-C479-CE635BE7B67B}"/>
              </a:ext>
            </a:extLst>
          </xdr:cNvPr>
          <xdr:cNvCxnSpPr/>
        </xdr:nvCxnSpPr>
        <xdr:spPr>
          <a:xfrm>
            <a:off x="7381875" y="68632387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7" name="Straight Connector 3706">
            <a:extLst>
              <a:ext uri="{FF2B5EF4-FFF2-40B4-BE49-F238E27FC236}">
                <a16:creationId xmlns:a16="http://schemas.microsoft.com/office/drawing/2014/main" id="{B3016AC3-0433-1C5E-F717-634821E75A75}"/>
              </a:ext>
            </a:extLst>
          </xdr:cNvPr>
          <xdr:cNvCxnSpPr/>
        </xdr:nvCxnSpPr>
        <xdr:spPr>
          <a:xfrm>
            <a:off x="9158287" y="686228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8" name="Straight Connector 3707">
            <a:extLst>
              <a:ext uri="{FF2B5EF4-FFF2-40B4-BE49-F238E27FC236}">
                <a16:creationId xmlns:a16="http://schemas.microsoft.com/office/drawing/2014/main" id="{CF2269A5-5B1C-9B4A-1BC3-D988023246BC}"/>
              </a:ext>
            </a:extLst>
          </xdr:cNvPr>
          <xdr:cNvCxnSpPr/>
        </xdr:nvCxnSpPr>
        <xdr:spPr>
          <a:xfrm flipH="1">
            <a:off x="8934450" y="68713350"/>
            <a:ext cx="219075" cy="1809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9" name="Straight Connector 3708">
            <a:extLst>
              <a:ext uri="{FF2B5EF4-FFF2-40B4-BE49-F238E27FC236}">
                <a16:creationId xmlns:a16="http://schemas.microsoft.com/office/drawing/2014/main" id="{08E39675-91B8-0EF3-AEB8-DFC7F442482E}"/>
              </a:ext>
            </a:extLst>
          </xdr:cNvPr>
          <xdr:cNvCxnSpPr/>
        </xdr:nvCxnSpPr>
        <xdr:spPr>
          <a:xfrm flipV="1">
            <a:off x="7219950" y="68713350"/>
            <a:ext cx="161925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0" name="Straight Connector 3709">
            <a:extLst>
              <a:ext uri="{FF2B5EF4-FFF2-40B4-BE49-F238E27FC236}">
                <a16:creationId xmlns:a16="http://schemas.microsoft.com/office/drawing/2014/main" id="{25794630-7826-1447-E4B3-7C271CE8782E}"/>
              </a:ext>
            </a:extLst>
          </xdr:cNvPr>
          <xdr:cNvCxnSpPr/>
        </xdr:nvCxnSpPr>
        <xdr:spPr>
          <a:xfrm flipH="1">
            <a:off x="3638550" y="68760975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1" name="Straight Connector 3710">
            <a:extLst>
              <a:ext uri="{FF2B5EF4-FFF2-40B4-BE49-F238E27FC236}">
                <a16:creationId xmlns:a16="http://schemas.microsoft.com/office/drawing/2014/main" id="{86D705C4-4870-FFBA-15C0-3C2A4C434EC1}"/>
              </a:ext>
            </a:extLst>
          </xdr:cNvPr>
          <xdr:cNvCxnSpPr/>
        </xdr:nvCxnSpPr>
        <xdr:spPr>
          <a:xfrm flipH="1">
            <a:off x="5419725" y="68760975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72" name="Isosceles Triangle 3671">
            <a:extLst>
              <a:ext uri="{FF2B5EF4-FFF2-40B4-BE49-F238E27FC236}">
                <a16:creationId xmlns:a16="http://schemas.microsoft.com/office/drawing/2014/main" id="{52A14B21-C58F-140E-5067-7FC61A2C0F0D}"/>
              </a:ext>
            </a:extLst>
          </xdr:cNvPr>
          <xdr:cNvSpPr/>
        </xdr:nvSpPr>
        <xdr:spPr>
          <a:xfrm>
            <a:off x="5748338" y="685863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73" name="Isosceles Triangle 3672">
            <a:extLst>
              <a:ext uri="{FF2B5EF4-FFF2-40B4-BE49-F238E27FC236}">
                <a16:creationId xmlns:a16="http://schemas.microsoft.com/office/drawing/2014/main" id="{282A0B7C-8BF0-A8BC-0F48-80EA656C99CC}"/>
              </a:ext>
            </a:extLst>
          </xdr:cNvPr>
          <xdr:cNvSpPr/>
        </xdr:nvSpPr>
        <xdr:spPr>
          <a:xfrm>
            <a:off x="7534273" y="685815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74" name="Isosceles Triangle 3673">
            <a:extLst>
              <a:ext uri="{FF2B5EF4-FFF2-40B4-BE49-F238E27FC236}">
                <a16:creationId xmlns:a16="http://schemas.microsoft.com/office/drawing/2014/main" id="{845C94EA-654F-F964-EED7-321567FC7E83}"/>
              </a:ext>
            </a:extLst>
          </xdr:cNvPr>
          <xdr:cNvSpPr/>
        </xdr:nvSpPr>
        <xdr:spPr>
          <a:xfrm>
            <a:off x="9305925" y="685863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70" name="Isosceles Triangle 3669">
            <a:extLst>
              <a:ext uri="{FF2B5EF4-FFF2-40B4-BE49-F238E27FC236}">
                <a16:creationId xmlns:a16="http://schemas.microsoft.com/office/drawing/2014/main" id="{6A8768A3-4B0F-7CDE-EB63-0C4C82D320AF}"/>
              </a:ext>
            </a:extLst>
          </xdr:cNvPr>
          <xdr:cNvSpPr/>
        </xdr:nvSpPr>
        <xdr:spPr>
          <a:xfrm>
            <a:off x="3971926" y="685863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464</xdr:row>
      <xdr:rowOff>0</xdr:rowOff>
    </xdr:from>
    <xdr:to>
      <xdr:col>13</xdr:col>
      <xdr:colOff>0</xdr:colOff>
      <xdr:row>467</xdr:row>
      <xdr:rowOff>19050</xdr:rowOff>
    </xdr:to>
    <xdr:cxnSp macro="">
      <xdr:nvCxnSpPr>
        <xdr:cNvPr id="3725" name="Straight Connector 3724">
          <a:extLst>
            <a:ext uri="{FF2B5EF4-FFF2-40B4-BE49-F238E27FC236}">
              <a16:creationId xmlns:a16="http://schemas.microsoft.com/office/drawing/2014/main" id="{527A0A1C-C0A2-D7D4-E93E-1BDBC2E7400E}"/>
            </a:ext>
          </a:extLst>
        </xdr:cNvPr>
        <xdr:cNvCxnSpPr/>
      </xdr:nvCxnSpPr>
      <xdr:spPr>
        <a:xfrm>
          <a:off x="2105025" y="69522975"/>
          <a:ext cx="0" cy="4476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464</xdr:row>
      <xdr:rowOff>4762</xdr:rowOff>
    </xdr:from>
    <xdr:to>
      <xdr:col>70</xdr:col>
      <xdr:colOff>0</xdr:colOff>
      <xdr:row>467</xdr:row>
      <xdr:rowOff>23812</xdr:rowOff>
    </xdr:to>
    <xdr:cxnSp macro="">
      <xdr:nvCxnSpPr>
        <xdr:cNvPr id="3726" name="Straight Connector 3725">
          <a:extLst>
            <a:ext uri="{FF2B5EF4-FFF2-40B4-BE49-F238E27FC236}">
              <a16:creationId xmlns:a16="http://schemas.microsoft.com/office/drawing/2014/main" id="{20849173-2FEC-98E6-9FB5-ADD54393FFEF}"/>
            </a:ext>
          </a:extLst>
        </xdr:cNvPr>
        <xdr:cNvCxnSpPr/>
      </xdr:nvCxnSpPr>
      <xdr:spPr>
        <a:xfrm>
          <a:off x="11334750" y="69527737"/>
          <a:ext cx="0" cy="4476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4762</xdr:colOff>
      <xdr:row>86</xdr:row>
      <xdr:rowOff>76200</xdr:rowOff>
    </xdr:from>
    <xdr:to>
      <xdr:col>13</xdr:col>
      <xdr:colOff>4762</xdr:colOff>
      <xdr:row>90</xdr:row>
      <xdr:rowOff>76200</xdr:rowOff>
    </xdr:to>
    <xdr:cxnSp macro="">
      <xdr:nvCxnSpPr>
        <xdr:cNvPr id="3749" name="Straight Connector 3748">
          <a:extLst>
            <a:ext uri="{FF2B5EF4-FFF2-40B4-BE49-F238E27FC236}">
              <a16:creationId xmlns:a16="http://schemas.microsoft.com/office/drawing/2014/main" id="{D0F405A8-F741-1384-4733-A8092CE5FE67}"/>
            </a:ext>
          </a:extLst>
        </xdr:cNvPr>
        <xdr:cNvCxnSpPr/>
      </xdr:nvCxnSpPr>
      <xdr:spPr>
        <a:xfrm>
          <a:off x="2109787" y="12982575"/>
          <a:ext cx="0" cy="571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4762</xdr:colOff>
      <xdr:row>86</xdr:row>
      <xdr:rowOff>95250</xdr:rowOff>
    </xdr:from>
    <xdr:to>
      <xdr:col>71</xdr:col>
      <xdr:colOff>4762</xdr:colOff>
      <xdr:row>90</xdr:row>
      <xdr:rowOff>95250</xdr:rowOff>
    </xdr:to>
    <xdr:cxnSp macro="">
      <xdr:nvCxnSpPr>
        <xdr:cNvPr id="3750" name="Straight Connector 3749">
          <a:extLst>
            <a:ext uri="{FF2B5EF4-FFF2-40B4-BE49-F238E27FC236}">
              <a16:creationId xmlns:a16="http://schemas.microsoft.com/office/drawing/2014/main" id="{5EC817C9-0CF4-BA8F-559C-5CB5C437A855}"/>
            </a:ext>
          </a:extLst>
        </xdr:cNvPr>
        <xdr:cNvCxnSpPr/>
      </xdr:nvCxnSpPr>
      <xdr:spPr>
        <a:xfrm>
          <a:off x="11501437" y="13001625"/>
          <a:ext cx="0" cy="571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836</xdr:row>
      <xdr:rowOff>9525</xdr:rowOff>
    </xdr:from>
    <xdr:to>
      <xdr:col>13</xdr:col>
      <xdr:colOff>0</xdr:colOff>
      <xdr:row>839</xdr:row>
      <xdr:rowOff>0</xdr:rowOff>
    </xdr:to>
    <xdr:cxnSp macro="">
      <xdr:nvCxnSpPr>
        <xdr:cNvPr id="2684" name="Straight Connector 2683">
          <a:extLst>
            <a:ext uri="{FF2B5EF4-FFF2-40B4-BE49-F238E27FC236}">
              <a16:creationId xmlns:a16="http://schemas.microsoft.com/office/drawing/2014/main" id="{A4DDD1FD-A338-4573-2C37-9368FA82133D}"/>
            </a:ext>
          </a:extLst>
        </xdr:cNvPr>
        <xdr:cNvCxnSpPr/>
      </xdr:nvCxnSpPr>
      <xdr:spPr>
        <a:xfrm>
          <a:off x="2105025" y="125196600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836</xdr:row>
      <xdr:rowOff>28575</xdr:rowOff>
    </xdr:from>
    <xdr:to>
      <xdr:col>48</xdr:col>
      <xdr:colOff>0</xdr:colOff>
      <xdr:row>839</xdr:row>
      <xdr:rowOff>19050</xdr:rowOff>
    </xdr:to>
    <xdr:cxnSp macro="">
      <xdr:nvCxnSpPr>
        <xdr:cNvPr id="2685" name="Straight Connector 2684">
          <a:extLst>
            <a:ext uri="{FF2B5EF4-FFF2-40B4-BE49-F238E27FC236}">
              <a16:creationId xmlns:a16="http://schemas.microsoft.com/office/drawing/2014/main" id="{1B290473-1749-0B6F-749E-77FB83E0A2EF}"/>
            </a:ext>
          </a:extLst>
        </xdr:cNvPr>
        <xdr:cNvCxnSpPr/>
      </xdr:nvCxnSpPr>
      <xdr:spPr>
        <a:xfrm>
          <a:off x="7772400" y="125215650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159</xdr:row>
      <xdr:rowOff>123825</xdr:rowOff>
    </xdr:from>
    <xdr:to>
      <xdr:col>16</xdr:col>
      <xdr:colOff>33337</xdr:colOff>
      <xdr:row>170</xdr:row>
      <xdr:rowOff>85725</xdr:rowOff>
    </xdr:to>
    <xdr:grpSp>
      <xdr:nvGrpSpPr>
        <xdr:cNvPr id="3916" name="Group 3915">
          <a:extLst>
            <a:ext uri="{FF2B5EF4-FFF2-40B4-BE49-F238E27FC236}">
              <a16:creationId xmlns:a16="http://schemas.microsoft.com/office/drawing/2014/main" id="{84270A5B-68A8-F1CF-10EE-03785BBC3718}"/>
            </a:ext>
          </a:extLst>
        </xdr:cNvPr>
        <xdr:cNvGrpSpPr/>
      </xdr:nvGrpSpPr>
      <xdr:grpSpPr>
        <a:xfrm>
          <a:off x="333375" y="24088725"/>
          <a:ext cx="2290762" cy="1533525"/>
          <a:chOff x="333375" y="24088725"/>
          <a:chExt cx="2290762" cy="1533525"/>
        </a:xfrm>
      </xdr:grpSpPr>
      <xdr:cxnSp macro="">
        <xdr:nvCxnSpPr>
          <xdr:cNvPr id="2324" name="Straight Connector 2323">
            <a:extLst>
              <a:ext uri="{FF2B5EF4-FFF2-40B4-BE49-F238E27FC236}">
                <a16:creationId xmlns:a16="http://schemas.microsoft.com/office/drawing/2014/main" id="{EE7791CE-FEFC-48CF-90E1-C739A351A7E1}"/>
              </a:ext>
            </a:extLst>
          </xdr:cNvPr>
          <xdr:cNvCxnSpPr/>
        </xdr:nvCxnSpPr>
        <xdr:spPr>
          <a:xfrm>
            <a:off x="2105025" y="24088725"/>
            <a:ext cx="0" cy="153352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57" name="Freeform: Shape 3756">
            <a:extLst>
              <a:ext uri="{FF2B5EF4-FFF2-40B4-BE49-F238E27FC236}">
                <a16:creationId xmlns:a16="http://schemas.microsoft.com/office/drawing/2014/main" id="{301B6B2F-C26B-7A92-742B-5F3107D86AFC}"/>
              </a:ext>
            </a:extLst>
          </xdr:cNvPr>
          <xdr:cNvSpPr/>
        </xdr:nvSpPr>
        <xdr:spPr>
          <a:xfrm>
            <a:off x="1454163" y="24926925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06" name="Rectangle 2705">
            <a:extLst>
              <a:ext uri="{FF2B5EF4-FFF2-40B4-BE49-F238E27FC236}">
                <a16:creationId xmlns:a16="http://schemas.microsoft.com/office/drawing/2014/main" id="{6BD863EE-33AF-30E7-B65C-206D2E68A3EA}"/>
              </a:ext>
            </a:extLst>
          </xdr:cNvPr>
          <xdr:cNvSpPr/>
        </xdr:nvSpPr>
        <xdr:spPr>
          <a:xfrm>
            <a:off x="333375" y="24360188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65" name="Straight Connector 1064">
            <a:extLst>
              <a:ext uri="{FF2B5EF4-FFF2-40B4-BE49-F238E27FC236}">
                <a16:creationId xmlns:a16="http://schemas.microsoft.com/office/drawing/2014/main" id="{5C3931E9-2190-28EC-1BC7-9232BA218695}"/>
              </a:ext>
            </a:extLst>
          </xdr:cNvPr>
          <xdr:cNvCxnSpPr/>
        </xdr:nvCxnSpPr>
        <xdr:spPr>
          <a:xfrm>
            <a:off x="1428755" y="24922163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5" name="Straight Connector 1164">
            <a:extLst>
              <a:ext uri="{FF2B5EF4-FFF2-40B4-BE49-F238E27FC236}">
                <a16:creationId xmlns:a16="http://schemas.microsoft.com/office/drawing/2014/main" id="{007CFE75-6EDD-89B1-2C01-6934C133A853}"/>
              </a:ext>
            </a:extLst>
          </xdr:cNvPr>
          <xdr:cNvCxnSpPr/>
        </xdr:nvCxnSpPr>
        <xdr:spPr>
          <a:xfrm>
            <a:off x="1547826" y="25007888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6" name="Arc 1165">
            <a:extLst>
              <a:ext uri="{FF2B5EF4-FFF2-40B4-BE49-F238E27FC236}">
                <a16:creationId xmlns:a16="http://schemas.microsoft.com/office/drawing/2014/main" id="{32E97717-0B24-7D91-2798-2E611CCB4DB6}"/>
              </a:ext>
            </a:extLst>
          </xdr:cNvPr>
          <xdr:cNvSpPr/>
        </xdr:nvSpPr>
        <xdr:spPr>
          <a:xfrm rot="10800000">
            <a:off x="1447807" y="24826911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7" name="Straight Connector 1166">
            <a:extLst>
              <a:ext uri="{FF2B5EF4-FFF2-40B4-BE49-F238E27FC236}">
                <a16:creationId xmlns:a16="http://schemas.microsoft.com/office/drawing/2014/main" id="{547B1974-6412-D64D-CDC0-81B127E387C0}"/>
              </a:ext>
            </a:extLst>
          </xdr:cNvPr>
          <xdr:cNvCxnSpPr/>
        </xdr:nvCxnSpPr>
        <xdr:spPr>
          <a:xfrm>
            <a:off x="1885955" y="25103136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Straight Connector 1167">
            <a:extLst>
              <a:ext uri="{FF2B5EF4-FFF2-40B4-BE49-F238E27FC236}">
                <a16:creationId xmlns:a16="http://schemas.microsoft.com/office/drawing/2014/main" id="{CBB25712-AB70-239D-F976-71675ECBC9D3}"/>
              </a:ext>
            </a:extLst>
          </xdr:cNvPr>
          <xdr:cNvCxnSpPr/>
        </xdr:nvCxnSpPr>
        <xdr:spPr>
          <a:xfrm>
            <a:off x="1952630" y="25098375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9" name="Arc 1168">
            <a:extLst>
              <a:ext uri="{FF2B5EF4-FFF2-40B4-BE49-F238E27FC236}">
                <a16:creationId xmlns:a16="http://schemas.microsoft.com/office/drawing/2014/main" id="{65FCE965-8EFE-318E-9A4B-0036775D0EB0}"/>
              </a:ext>
            </a:extLst>
          </xdr:cNvPr>
          <xdr:cNvSpPr/>
        </xdr:nvSpPr>
        <xdr:spPr>
          <a:xfrm>
            <a:off x="1704980" y="25017411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70" name="Arc 1169">
            <a:extLst>
              <a:ext uri="{FF2B5EF4-FFF2-40B4-BE49-F238E27FC236}">
                <a16:creationId xmlns:a16="http://schemas.microsoft.com/office/drawing/2014/main" id="{2B9CB783-F297-A072-1917-F6F1D191F357}"/>
              </a:ext>
            </a:extLst>
          </xdr:cNvPr>
          <xdr:cNvSpPr/>
        </xdr:nvSpPr>
        <xdr:spPr>
          <a:xfrm rot="16200000">
            <a:off x="1952630" y="250174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71" name="Straight Connector 1170">
            <a:extLst>
              <a:ext uri="{FF2B5EF4-FFF2-40B4-BE49-F238E27FC236}">
                <a16:creationId xmlns:a16="http://schemas.microsoft.com/office/drawing/2014/main" id="{4A1586AC-4E70-A6C2-138F-8EFEB8A28652}"/>
              </a:ext>
            </a:extLst>
          </xdr:cNvPr>
          <xdr:cNvCxnSpPr/>
        </xdr:nvCxnSpPr>
        <xdr:spPr>
          <a:xfrm>
            <a:off x="2024075" y="25017413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72" name="Arc 1171">
            <a:extLst>
              <a:ext uri="{FF2B5EF4-FFF2-40B4-BE49-F238E27FC236}">
                <a16:creationId xmlns:a16="http://schemas.microsoft.com/office/drawing/2014/main" id="{9C732B63-1D0F-0EBC-6FBB-C1297C3D69B2}"/>
              </a:ext>
            </a:extLst>
          </xdr:cNvPr>
          <xdr:cNvSpPr/>
        </xdr:nvSpPr>
        <xdr:spPr>
          <a:xfrm rot="5400000">
            <a:off x="2209805" y="248364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73" name="Straight Connector 1172">
            <a:extLst>
              <a:ext uri="{FF2B5EF4-FFF2-40B4-BE49-F238E27FC236}">
                <a16:creationId xmlns:a16="http://schemas.microsoft.com/office/drawing/2014/main" id="{70490722-B2FB-B33E-DB16-7E2ABF51C124}"/>
              </a:ext>
            </a:extLst>
          </xdr:cNvPr>
          <xdr:cNvCxnSpPr/>
        </xdr:nvCxnSpPr>
        <xdr:spPr>
          <a:xfrm>
            <a:off x="1800230" y="25550813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0" name="Straight Connector 1339">
            <a:extLst>
              <a:ext uri="{FF2B5EF4-FFF2-40B4-BE49-F238E27FC236}">
                <a16:creationId xmlns:a16="http://schemas.microsoft.com/office/drawing/2014/main" id="{3D5E1D0C-CA72-2406-0CAE-C8076D7003E0}"/>
              </a:ext>
            </a:extLst>
          </xdr:cNvPr>
          <xdr:cNvCxnSpPr/>
        </xdr:nvCxnSpPr>
        <xdr:spPr>
          <a:xfrm flipV="1">
            <a:off x="842968" y="24350664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9" name="Straight Connector 2688">
            <a:extLst>
              <a:ext uri="{FF2B5EF4-FFF2-40B4-BE49-F238E27FC236}">
                <a16:creationId xmlns:a16="http://schemas.microsoft.com/office/drawing/2014/main" id="{B08CFE2A-61F1-FA9F-7475-20EA18126F43}"/>
              </a:ext>
            </a:extLst>
          </xdr:cNvPr>
          <xdr:cNvCxnSpPr/>
        </xdr:nvCxnSpPr>
        <xdr:spPr>
          <a:xfrm>
            <a:off x="333375" y="24355425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0" name="Straight Connector 2689">
            <a:extLst>
              <a:ext uri="{FF2B5EF4-FFF2-40B4-BE49-F238E27FC236}">
                <a16:creationId xmlns:a16="http://schemas.microsoft.com/office/drawing/2014/main" id="{D22D095C-C3BB-8DD0-2FC2-52647A2D1636}"/>
              </a:ext>
            </a:extLst>
          </xdr:cNvPr>
          <xdr:cNvCxnSpPr/>
        </xdr:nvCxnSpPr>
        <xdr:spPr>
          <a:xfrm>
            <a:off x="338138" y="2441733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1" name="Straight Connector 2690">
            <a:extLst>
              <a:ext uri="{FF2B5EF4-FFF2-40B4-BE49-F238E27FC236}">
                <a16:creationId xmlns:a16="http://schemas.microsoft.com/office/drawing/2014/main" id="{1D5C87EF-EC75-060E-DD99-DA0DA827291D}"/>
              </a:ext>
            </a:extLst>
          </xdr:cNvPr>
          <xdr:cNvCxnSpPr/>
        </xdr:nvCxnSpPr>
        <xdr:spPr>
          <a:xfrm>
            <a:off x="333376" y="249221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2" name="Straight Connector 2691">
            <a:extLst>
              <a:ext uri="{FF2B5EF4-FFF2-40B4-BE49-F238E27FC236}">
                <a16:creationId xmlns:a16="http://schemas.microsoft.com/office/drawing/2014/main" id="{ABEC798E-34DD-38AC-E20B-A855624E4D9B}"/>
              </a:ext>
            </a:extLst>
          </xdr:cNvPr>
          <xdr:cNvCxnSpPr/>
        </xdr:nvCxnSpPr>
        <xdr:spPr>
          <a:xfrm>
            <a:off x="333376" y="24860251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3" name="Straight Connector 2692">
            <a:extLst>
              <a:ext uri="{FF2B5EF4-FFF2-40B4-BE49-F238E27FC236}">
                <a16:creationId xmlns:a16="http://schemas.microsoft.com/office/drawing/2014/main" id="{75F2DE47-C9A1-FF9E-2285-9A279268EC4F}"/>
              </a:ext>
            </a:extLst>
          </xdr:cNvPr>
          <xdr:cNvCxnSpPr/>
        </xdr:nvCxnSpPr>
        <xdr:spPr>
          <a:xfrm>
            <a:off x="333375" y="24298275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4" name="Straight Connector 2693">
            <a:extLst>
              <a:ext uri="{FF2B5EF4-FFF2-40B4-BE49-F238E27FC236}">
                <a16:creationId xmlns:a16="http://schemas.microsoft.com/office/drawing/2014/main" id="{E384CAA8-42A0-5A1F-7F1F-7C59B5AA31D5}"/>
              </a:ext>
            </a:extLst>
          </xdr:cNvPr>
          <xdr:cNvCxnSpPr/>
        </xdr:nvCxnSpPr>
        <xdr:spPr>
          <a:xfrm>
            <a:off x="2619374" y="24312562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95" name="Rectangle 2694">
            <a:extLst>
              <a:ext uri="{FF2B5EF4-FFF2-40B4-BE49-F238E27FC236}">
                <a16:creationId xmlns:a16="http://schemas.microsoft.com/office/drawing/2014/main" id="{21FD1702-D9CE-73B3-A2F8-EA2210B7F2BC}"/>
              </a:ext>
            </a:extLst>
          </xdr:cNvPr>
          <xdr:cNvSpPr/>
        </xdr:nvSpPr>
        <xdr:spPr>
          <a:xfrm>
            <a:off x="433393" y="24498299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96" name="Octagon 2695">
            <a:extLst>
              <a:ext uri="{FF2B5EF4-FFF2-40B4-BE49-F238E27FC236}">
                <a16:creationId xmlns:a16="http://schemas.microsoft.com/office/drawing/2014/main" id="{E06AFAD8-5EC2-F6B1-D8A1-29DBBB65ABFB}"/>
              </a:ext>
            </a:extLst>
          </xdr:cNvPr>
          <xdr:cNvSpPr/>
        </xdr:nvSpPr>
        <xdr:spPr>
          <a:xfrm>
            <a:off x="509595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97" name="Octagon 2696">
            <a:extLst>
              <a:ext uri="{FF2B5EF4-FFF2-40B4-BE49-F238E27FC236}">
                <a16:creationId xmlns:a16="http://schemas.microsoft.com/office/drawing/2014/main" id="{A1CF271A-836F-271E-E50C-10FDB8FB3C64}"/>
              </a:ext>
            </a:extLst>
          </xdr:cNvPr>
          <xdr:cNvSpPr/>
        </xdr:nvSpPr>
        <xdr:spPr>
          <a:xfrm>
            <a:off x="676282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99" name="Octagon 2698">
            <a:extLst>
              <a:ext uri="{FF2B5EF4-FFF2-40B4-BE49-F238E27FC236}">
                <a16:creationId xmlns:a16="http://schemas.microsoft.com/office/drawing/2014/main" id="{379A5FE5-786C-0CD5-6387-C4BC68AAA45E}"/>
              </a:ext>
            </a:extLst>
          </xdr:cNvPr>
          <xdr:cNvSpPr/>
        </xdr:nvSpPr>
        <xdr:spPr>
          <a:xfrm>
            <a:off x="995364" y="24603075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6</xdr:col>
      <xdr:colOff>0</xdr:colOff>
      <xdr:row>166</xdr:row>
      <xdr:rowOff>0</xdr:rowOff>
    </xdr:from>
    <xdr:to>
      <xdr:col>20</xdr:col>
      <xdr:colOff>57150</xdr:colOff>
      <xdr:row>173</xdr:row>
      <xdr:rowOff>82349</xdr:rowOff>
    </xdr:to>
    <xdr:cxnSp macro="">
      <xdr:nvCxnSpPr>
        <xdr:cNvPr id="3784" name="Straight Connector 3783">
          <a:extLst>
            <a:ext uri="{FF2B5EF4-FFF2-40B4-BE49-F238E27FC236}">
              <a16:creationId xmlns:a16="http://schemas.microsoft.com/office/drawing/2014/main" id="{3FF1EDFC-6A18-2E2F-7B2C-BAE174AF7175}"/>
            </a:ext>
          </a:extLst>
        </xdr:cNvPr>
        <xdr:cNvCxnSpPr/>
      </xdr:nvCxnSpPr>
      <xdr:spPr>
        <a:xfrm flipH="1" flipV="1">
          <a:off x="971550" y="24965025"/>
          <a:ext cx="2324100" cy="1082474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250</xdr:row>
      <xdr:rowOff>57150</xdr:rowOff>
    </xdr:from>
    <xdr:to>
      <xdr:col>16</xdr:col>
      <xdr:colOff>33337</xdr:colOff>
      <xdr:row>259</xdr:row>
      <xdr:rowOff>28575</xdr:rowOff>
    </xdr:to>
    <xdr:grpSp>
      <xdr:nvGrpSpPr>
        <xdr:cNvPr id="3786" name="Group 3785">
          <a:extLst>
            <a:ext uri="{FF2B5EF4-FFF2-40B4-BE49-F238E27FC236}">
              <a16:creationId xmlns:a16="http://schemas.microsoft.com/office/drawing/2014/main" id="{6A62E9F9-AF5D-49A6-8E62-380086D87577}"/>
            </a:ext>
          </a:extLst>
        </xdr:cNvPr>
        <xdr:cNvGrpSpPr/>
      </xdr:nvGrpSpPr>
      <xdr:grpSpPr>
        <a:xfrm>
          <a:off x="333375" y="37709475"/>
          <a:ext cx="2290762" cy="1257300"/>
          <a:chOff x="704850" y="24193500"/>
          <a:chExt cx="2290762" cy="1257300"/>
        </a:xfrm>
      </xdr:grpSpPr>
      <xdr:sp macro="" textlink="">
        <xdr:nvSpPr>
          <xdr:cNvPr id="3788" name="Freeform: Shape 3787">
            <a:extLst>
              <a:ext uri="{FF2B5EF4-FFF2-40B4-BE49-F238E27FC236}">
                <a16:creationId xmlns:a16="http://schemas.microsoft.com/office/drawing/2014/main" id="{A8CF753E-8672-7814-85BA-40E3725D549D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89" name="Rectangle 3788">
            <a:extLst>
              <a:ext uri="{FF2B5EF4-FFF2-40B4-BE49-F238E27FC236}">
                <a16:creationId xmlns:a16="http://schemas.microsoft.com/office/drawing/2014/main" id="{3DBE960D-EC8E-4BBA-55B5-BE76AE48B3EE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90" name="Straight Connector 3789">
            <a:extLst>
              <a:ext uri="{FF2B5EF4-FFF2-40B4-BE49-F238E27FC236}">
                <a16:creationId xmlns:a16="http://schemas.microsoft.com/office/drawing/2014/main" id="{0598A826-D153-7771-24E2-68A7E0E0F4FC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1" name="Straight Connector 3790">
            <a:extLst>
              <a:ext uri="{FF2B5EF4-FFF2-40B4-BE49-F238E27FC236}">
                <a16:creationId xmlns:a16="http://schemas.microsoft.com/office/drawing/2014/main" id="{44573869-BE3D-ACD5-66C2-83A63A74E092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92" name="Arc 3791">
            <a:extLst>
              <a:ext uri="{FF2B5EF4-FFF2-40B4-BE49-F238E27FC236}">
                <a16:creationId xmlns:a16="http://schemas.microsoft.com/office/drawing/2014/main" id="{9EE3DAA4-F7C5-6DB2-5694-936974655B31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93" name="Straight Connector 3792">
            <a:extLst>
              <a:ext uri="{FF2B5EF4-FFF2-40B4-BE49-F238E27FC236}">
                <a16:creationId xmlns:a16="http://schemas.microsoft.com/office/drawing/2014/main" id="{E93B52D6-A271-91F2-DDAD-EBD067314BC0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4" name="Straight Connector 3793">
            <a:extLst>
              <a:ext uri="{FF2B5EF4-FFF2-40B4-BE49-F238E27FC236}">
                <a16:creationId xmlns:a16="http://schemas.microsoft.com/office/drawing/2014/main" id="{C6DC3202-627A-F07B-7C79-E13F7734C1EB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95" name="Arc 3794">
            <a:extLst>
              <a:ext uri="{FF2B5EF4-FFF2-40B4-BE49-F238E27FC236}">
                <a16:creationId xmlns:a16="http://schemas.microsoft.com/office/drawing/2014/main" id="{84A47F47-EBE0-53B3-4A7D-44373DC72CB6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96" name="Arc 3795">
            <a:extLst>
              <a:ext uri="{FF2B5EF4-FFF2-40B4-BE49-F238E27FC236}">
                <a16:creationId xmlns:a16="http://schemas.microsoft.com/office/drawing/2014/main" id="{76C39F2B-7F32-7AE4-72EB-9DB58FF15583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97" name="Straight Connector 3796">
            <a:extLst>
              <a:ext uri="{FF2B5EF4-FFF2-40B4-BE49-F238E27FC236}">
                <a16:creationId xmlns:a16="http://schemas.microsoft.com/office/drawing/2014/main" id="{A9161491-67F3-6458-3693-66940AF961D1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98" name="Arc 3797">
            <a:extLst>
              <a:ext uri="{FF2B5EF4-FFF2-40B4-BE49-F238E27FC236}">
                <a16:creationId xmlns:a16="http://schemas.microsoft.com/office/drawing/2014/main" id="{1D80919B-AE1A-FB48-CC71-3108F03928F1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99" name="Straight Connector 3798">
            <a:extLst>
              <a:ext uri="{FF2B5EF4-FFF2-40B4-BE49-F238E27FC236}">
                <a16:creationId xmlns:a16="http://schemas.microsoft.com/office/drawing/2014/main" id="{C95A7449-2EF0-8EAB-C36F-0D87FD247501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0" name="Straight Connector 3799">
            <a:extLst>
              <a:ext uri="{FF2B5EF4-FFF2-40B4-BE49-F238E27FC236}">
                <a16:creationId xmlns:a16="http://schemas.microsoft.com/office/drawing/2014/main" id="{72876052-7049-3504-6E44-6AA1EB677F2F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1" name="Straight Connector 3800">
            <a:extLst>
              <a:ext uri="{FF2B5EF4-FFF2-40B4-BE49-F238E27FC236}">
                <a16:creationId xmlns:a16="http://schemas.microsoft.com/office/drawing/2014/main" id="{DC980E11-2505-A9CF-99AC-7CD5F20DAE5C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2" name="Straight Connector 3801">
            <a:extLst>
              <a:ext uri="{FF2B5EF4-FFF2-40B4-BE49-F238E27FC236}">
                <a16:creationId xmlns:a16="http://schemas.microsoft.com/office/drawing/2014/main" id="{1A17C6BE-31FA-8644-88CF-AB8BF7E6F2B6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3" name="Straight Connector 3802">
            <a:extLst>
              <a:ext uri="{FF2B5EF4-FFF2-40B4-BE49-F238E27FC236}">
                <a16:creationId xmlns:a16="http://schemas.microsoft.com/office/drawing/2014/main" id="{7891D7A3-05A3-BD85-4837-A7AE85364C8C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4" name="Straight Connector 3803">
            <a:extLst>
              <a:ext uri="{FF2B5EF4-FFF2-40B4-BE49-F238E27FC236}">
                <a16:creationId xmlns:a16="http://schemas.microsoft.com/office/drawing/2014/main" id="{0709AD63-D7FF-9E40-4C7A-03B593F803A9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5" name="Straight Connector 3804">
            <a:extLst>
              <a:ext uri="{FF2B5EF4-FFF2-40B4-BE49-F238E27FC236}">
                <a16:creationId xmlns:a16="http://schemas.microsoft.com/office/drawing/2014/main" id="{D69F0ED8-3402-B0FE-F0BF-6CD3524E2095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6" name="Straight Connector 3805">
            <a:extLst>
              <a:ext uri="{FF2B5EF4-FFF2-40B4-BE49-F238E27FC236}">
                <a16:creationId xmlns:a16="http://schemas.microsoft.com/office/drawing/2014/main" id="{8A7239B9-9D05-4F8F-20BC-DEA24ED2CC16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07" name="Rectangle 3806">
            <a:extLst>
              <a:ext uri="{FF2B5EF4-FFF2-40B4-BE49-F238E27FC236}">
                <a16:creationId xmlns:a16="http://schemas.microsoft.com/office/drawing/2014/main" id="{C75CA775-1CBD-C1F3-D23B-35DFC7002C8E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08" name="Octagon 3807">
            <a:extLst>
              <a:ext uri="{FF2B5EF4-FFF2-40B4-BE49-F238E27FC236}">
                <a16:creationId xmlns:a16="http://schemas.microsoft.com/office/drawing/2014/main" id="{CC482D73-D434-75B9-B466-621AE2663834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09" name="Octagon 3808">
            <a:extLst>
              <a:ext uri="{FF2B5EF4-FFF2-40B4-BE49-F238E27FC236}">
                <a16:creationId xmlns:a16="http://schemas.microsoft.com/office/drawing/2014/main" id="{34FECF0B-F895-ABA0-03ED-039FA108CD44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10" name="Octagon 3809">
            <a:extLst>
              <a:ext uri="{FF2B5EF4-FFF2-40B4-BE49-F238E27FC236}">
                <a16:creationId xmlns:a16="http://schemas.microsoft.com/office/drawing/2014/main" id="{ECEFC9E1-D28C-E85A-4505-1CC66B492AAA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14</xdr:col>
      <xdr:colOff>19050</xdr:colOff>
      <xdr:row>255</xdr:row>
      <xdr:rowOff>47625</xdr:rowOff>
    </xdr:from>
    <xdr:to>
      <xdr:col>24</xdr:col>
      <xdr:colOff>28575</xdr:colOff>
      <xdr:row>268</xdr:row>
      <xdr:rowOff>101399</xdr:rowOff>
    </xdr:to>
    <xdr:cxnSp macro="">
      <xdr:nvCxnSpPr>
        <xdr:cNvPr id="3811" name="Straight Connector 3810">
          <a:extLst>
            <a:ext uri="{FF2B5EF4-FFF2-40B4-BE49-F238E27FC236}">
              <a16:creationId xmlns:a16="http://schemas.microsoft.com/office/drawing/2014/main" id="{DD928370-9A62-4FED-BF0F-0A7A9CEFDBEC}"/>
            </a:ext>
          </a:extLst>
        </xdr:cNvPr>
        <xdr:cNvCxnSpPr/>
      </xdr:nvCxnSpPr>
      <xdr:spPr>
        <a:xfrm flipH="1" flipV="1">
          <a:off x="2286000" y="38414325"/>
          <a:ext cx="1628775" cy="19111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344</xdr:row>
      <xdr:rowOff>85725</xdr:rowOff>
    </xdr:from>
    <xdr:to>
      <xdr:col>17</xdr:col>
      <xdr:colOff>23812</xdr:colOff>
      <xdr:row>353</xdr:row>
      <xdr:rowOff>57150</xdr:rowOff>
    </xdr:to>
    <xdr:grpSp>
      <xdr:nvGrpSpPr>
        <xdr:cNvPr id="3813" name="Group 3812">
          <a:extLst>
            <a:ext uri="{FF2B5EF4-FFF2-40B4-BE49-F238E27FC236}">
              <a16:creationId xmlns:a16="http://schemas.microsoft.com/office/drawing/2014/main" id="{885963EC-EAEC-47EE-B0C5-C02ACBD84BD8}"/>
            </a:ext>
          </a:extLst>
        </xdr:cNvPr>
        <xdr:cNvGrpSpPr/>
      </xdr:nvGrpSpPr>
      <xdr:grpSpPr>
        <a:xfrm>
          <a:off x="485775" y="51796950"/>
          <a:ext cx="2290762" cy="1257300"/>
          <a:chOff x="704850" y="24193500"/>
          <a:chExt cx="2290762" cy="1257300"/>
        </a:xfrm>
      </xdr:grpSpPr>
      <xdr:sp macro="" textlink="">
        <xdr:nvSpPr>
          <xdr:cNvPr id="3814" name="Freeform: Shape 3813">
            <a:extLst>
              <a:ext uri="{FF2B5EF4-FFF2-40B4-BE49-F238E27FC236}">
                <a16:creationId xmlns:a16="http://schemas.microsoft.com/office/drawing/2014/main" id="{F3A8B9F7-01B8-C158-C6FD-AD3BC1B41646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15" name="Rectangle 3814">
            <a:extLst>
              <a:ext uri="{FF2B5EF4-FFF2-40B4-BE49-F238E27FC236}">
                <a16:creationId xmlns:a16="http://schemas.microsoft.com/office/drawing/2014/main" id="{80CF5826-6E6C-2344-815B-1F4952C481D2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16" name="Straight Connector 3815">
            <a:extLst>
              <a:ext uri="{FF2B5EF4-FFF2-40B4-BE49-F238E27FC236}">
                <a16:creationId xmlns:a16="http://schemas.microsoft.com/office/drawing/2014/main" id="{49F395CC-F43D-A934-DFD8-355821B7CF32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7" name="Straight Connector 3816">
            <a:extLst>
              <a:ext uri="{FF2B5EF4-FFF2-40B4-BE49-F238E27FC236}">
                <a16:creationId xmlns:a16="http://schemas.microsoft.com/office/drawing/2014/main" id="{F7E0ED1A-BE7C-F660-E2B6-04B0D0970A7E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18" name="Arc 3817">
            <a:extLst>
              <a:ext uri="{FF2B5EF4-FFF2-40B4-BE49-F238E27FC236}">
                <a16:creationId xmlns:a16="http://schemas.microsoft.com/office/drawing/2014/main" id="{36B9F45F-25AF-A19D-24BE-6DF413A30252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19" name="Straight Connector 3818">
            <a:extLst>
              <a:ext uri="{FF2B5EF4-FFF2-40B4-BE49-F238E27FC236}">
                <a16:creationId xmlns:a16="http://schemas.microsoft.com/office/drawing/2014/main" id="{18B46D1B-34C6-00C7-6D03-350936210514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0" name="Straight Connector 3819">
            <a:extLst>
              <a:ext uri="{FF2B5EF4-FFF2-40B4-BE49-F238E27FC236}">
                <a16:creationId xmlns:a16="http://schemas.microsoft.com/office/drawing/2014/main" id="{3F6C8F14-8363-3029-1EAE-AA671303A1AF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21" name="Arc 3820">
            <a:extLst>
              <a:ext uri="{FF2B5EF4-FFF2-40B4-BE49-F238E27FC236}">
                <a16:creationId xmlns:a16="http://schemas.microsoft.com/office/drawing/2014/main" id="{0647D72E-656B-8D2A-23D9-A6CFEA806E5E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22" name="Arc 3821">
            <a:extLst>
              <a:ext uri="{FF2B5EF4-FFF2-40B4-BE49-F238E27FC236}">
                <a16:creationId xmlns:a16="http://schemas.microsoft.com/office/drawing/2014/main" id="{01C8D848-495F-9D99-57B9-40A18EA398DC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23" name="Straight Connector 3822">
            <a:extLst>
              <a:ext uri="{FF2B5EF4-FFF2-40B4-BE49-F238E27FC236}">
                <a16:creationId xmlns:a16="http://schemas.microsoft.com/office/drawing/2014/main" id="{15E2447F-0ECF-F79D-F37F-D35189BE97FE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24" name="Arc 3823">
            <a:extLst>
              <a:ext uri="{FF2B5EF4-FFF2-40B4-BE49-F238E27FC236}">
                <a16:creationId xmlns:a16="http://schemas.microsoft.com/office/drawing/2014/main" id="{D527EF02-C9E4-F031-F15E-AF35D5F4860A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25" name="Straight Connector 3824">
            <a:extLst>
              <a:ext uri="{FF2B5EF4-FFF2-40B4-BE49-F238E27FC236}">
                <a16:creationId xmlns:a16="http://schemas.microsoft.com/office/drawing/2014/main" id="{577018BB-5A5D-EE8F-F30C-558F0D66293D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6" name="Straight Connector 3825">
            <a:extLst>
              <a:ext uri="{FF2B5EF4-FFF2-40B4-BE49-F238E27FC236}">
                <a16:creationId xmlns:a16="http://schemas.microsoft.com/office/drawing/2014/main" id="{803E04AA-7B35-82DB-1CBA-140E3BE010B8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7" name="Straight Connector 3826">
            <a:extLst>
              <a:ext uri="{FF2B5EF4-FFF2-40B4-BE49-F238E27FC236}">
                <a16:creationId xmlns:a16="http://schemas.microsoft.com/office/drawing/2014/main" id="{02A30DA2-B09E-9E53-CC66-9239F00C371D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8" name="Straight Connector 3827">
            <a:extLst>
              <a:ext uri="{FF2B5EF4-FFF2-40B4-BE49-F238E27FC236}">
                <a16:creationId xmlns:a16="http://schemas.microsoft.com/office/drawing/2014/main" id="{E571EDBA-03E3-AA76-AE82-D9FB0554DB46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9" name="Straight Connector 3828">
            <a:extLst>
              <a:ext uri="{FF2B5EF4-FFF2-40B4-BE49-F238E27FC236}">
                <a16:creationId xmlns:a16="http://schemas.microsoft.com/office/drawing/2014/main" id="{AB8C326A-1CDB-F009-FF5E-632C561D4ACF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0" name="Straight Connector 3829">
            <a:extLst>
              <a:ext uri="{FF2B5EF4-FFF2-40B4-BE49-F238E27FC236}">
                <a16:creationId xmlns:a16="http://schemas.microsoft.com/office/drawing/2014/main" id="{DC72FD40-8E56-B347-8CAC-26349CBFD462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1" name="Straight Connector 3830">
            <a:extLst>
              <a:ext uri="{FF2B5EF4-FFF2-40B4-BE49-F238E27FC236}">
                <a16:creationId xmlns:a16="http://schemas.microsoft.com/office/drawing/2014/main" id="{1E45684B-F030-00F7-6969-E4B45396D54C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2" name="Straight Connector 3831">
            <a:extLst>
              <a:ext uri="{FF2B5EF4-FFF2-40B4-BE49-F238E27FC236}">
                <a16:creationId xmlns:a16="http://schemas.microsoft.com/office/drawing/2014/main" id="{7AF6EACA-BE6E-42D7-B429-2DC44872D6FD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33" name="Rectangle 3832">
            <a:extLst>
              <a:ext uri="{FF2B5EF4-FFF2-40B4-BE49-F238E27FC236}">
                <a16:creationId xmlns:a16="http://schemas.microsoft.com/office/drawing/2014/main" id="{16805390-B04F-33EB-DC31-8F281EAD16F2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34" name="Octagon 3833">
            <a:extLst>
              <a:ext uri="{FF2B5EF4-FFF2-40B4-BE49-F238E27FC236}">
                <a16:creationId xmlns:a16="http://schemas.microsoft.com/office/drawing/2014/main" id="{9152B98F-B58A-E595-0C86-FD847E7D1F2B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35" name="Octagon 3834">
            <a:extLst>
              <a:ext uri="{FF2B5EF4-FFF2-40B4-BE49-F238E27FC236}">
                <a16:creationId xmlns:a16="http://schemas.microsoft.com/office/drawing/2014/main" id="{950D424A-2434-FA84-B8EE-5A044390BDC2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36" name="Octagon 3835">
            <a:extLst>
              <a:ext uri="{FF2B5EF4-FFF2-40B4-BE49-F238E27FC236}">
                <a16:creationId xmlns:a16="http://schemas.microsoft.com/office/drawing/2014/main" id="{BBF09E1E-3A8E-4490-7CED-3FB9FED0CF0D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14</xdr:col>
      <xdr:colOff>38100</xdr:colOff>
      <xdr:row>349</xdr:row>
      <xdr:rowOff>28575</xdr:rowOff>
    </xdr:from>
    <xdr:to>
      <xdr:col>24</xdr:col>
      <xdr:colOff>47625</xdr:colOff>
      <xdr:row>362</xdr:row>
      <xdr:rowOff>82349</xdr:rowOff>
    </xdr:to>
    <xdr:cxnSp macro="">
      <xdr:nvCxnSpPr>
        <xdr:cNvPr id="3837" name="Straight Connector 3836">
          <a:extLst>
            <a:ext uri="{FF2B5EF4-FFF2-40B4-BE49-F238E27FC236}">
              <a16:creationId xmlns:a16="http://schemas.microsoft.com/office/drawing/2014/main" id="{C8BE8069-1C29-4510-B839-21C95E220CB1}"/>
            </a:ext>
          </a:extLst>
        </xdr:cNvPr>
        <xdr:cNvCxnSpPr/>
      </xdr:nvCxnSpPr>
      <xdr:spPr>
        <a:xfrm flipH="1" flipV="1">
          <a:off x="2305050" y="52454175"/>
          <a:ext cx="1628775" cy="19111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68</xdr:row>
      <xdr:rowOff>66675</xdr:rowOff>
    </xdr:from>
    <xdr:to>
      <xdr:col>16</xdr:col>
      <xdr:colOff>71437</xdr:colOff>
      <xdr:row>77</xdr:row>
      <xdr:rowOff>38100</xdr:rowOff>
    </xdr:to>
    <xdr:grpSp>
      <xdr:nvGrpSpPr>
        <xdr:cNvPr id="3888" name="Group 3887">
          <a:extLst>
            <a:ext uri="{FF2B5EF4-FFF2-40B4-BE49-F238E27FC236}">
              <a16:creationId xmlns:a16="http://schemas.microsoft.com/office/drawing/2014/main" id="{73B867B1-3CC0-4FA8-A124-0A3B80E71565}"/>
            </a:ext>
          </a:extLst>
        </xdr:cNvPr>
        <xdr:cNvGrpSpPr/>
      </xdr:nvGrpSpPr>
      <xdr:grpSpPr>
        <a:xfrm>
          <a:off x="371475" y="10401300"/>
          <a:ext cx="2290762" cy="1257300"/>
          <a:chOff x="704850" y="24193500"/>
          <a:chExt cx="2290762" cy="1257300"/>
        </a:xfrm>
      </xdr:grpSpPr>
      <xdr:sp macro="" textlink="">
        <xdr:nvSpPr>
          <xdr:cNvPr id="3890" name="Freeform: Shape 3889">
            <a:extLst>
              <a:ext uri="{FF2B5EF4-FFF2-40B4-BE49-F238E27FC236}">
                <a16:creationId xmlns:a16="http://schemas.microsoft.com/office/drawing/2014/main" id="{A3B20362-CCD0-CCF1-ECF0-9E0386AFF1F5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91" name="Rectangle 3890">
            <a:extLst>
              <a:ext uri="{FF2B5EF4-FFF2-40B4-BE49-F238E27FC236}">
                <a16:creationId xmlns:a16="http://schemas.microsoft.com/office/drawing/2014/main" id="{F48A588D-8486-DB35-0F00-B2393A5308B1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92" name="Straight Connector 3891">
            <a:extLst>
              <a:ext uri="{FF2B5EF4-FFF2-40B4-BE49-F238E27FC236}">
                <a16:creationId xmlns:a16="http://schemas.microsoft.com/office/drawing/2014/main" id="{58EBA4A2-8B90-2212-D4DC-67DF9763FBFD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3" name="Straight Connector 3892">
            <a:extLst>
              <a:ext uri="{FF2B5EF4-FFF2-40B4-BE49-F238E27FC236}">
                <a16:creationId xmlns:a16="http://schemas.microsoft.com/office/drawing/2014/main" id="{2CC92495-152C-4086-04EB-C0FE9071E2E2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94" name="Arc 3893">
            <a:extLst>
              <a:ext uri="{FF2B5EF4-FFF2-40B4-BE49-F238E27FC236}">
                <a16:creationId xmlns:a16="http://schemas.microsoft.com/office/drawing/2014/main" id="{2FBABDF6-46F7-C7BC-0E29-E0E7F9AAC772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95" name="Straight Connector 3894">
            <a:extLst>
              <a:ext uri="{FF2B5EF4-FFF2-40B4-BE49-F238E27FC236}">
                <a16:creationId xmlns:a16="http://schemas.microsoft.com/office/drawing/2014/main" id="{B2AC35F1-79DA-EC51-B8DA-102D742278E1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6" name="Straight Connector 3895">
            <a:extLst>
              <a:ext uri="{FF2B5EF4-FFF2-40B4-BE49-F238E27FC236}">
                <a16:creationId xmlns:a16="http://schemas.microsoft.com/office/drawing/2014/main" id="{F504C1B0-7ACB-B0F9-2C49-44C6C329AF62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97" name="Arc 3896">
            <a:extLst>
              <a:ext uri="{FF2B5EF4-FFF2-40B4-BE49-F238E27FC236}">
                <a16:creationId xmlns:a16="http://schemas.microsoft.com/office/drawing/2014/main" id="{AFB3618C-9AAC-0AC0-F69B-E15190ED923D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98" name="Arc 3897">
            <a:extLst>
              <a:ext uri="{FF2B5EF4-FFF2-40B4-BE49-F238E27FC236}">
                <a16:creationId xmlns:a16="http://schemas.microsoft.com/office/drawing/2014/main" id="{8F18CA4C-EFC8-1087-E22B-E6D8DDA6DD07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99" name="Straight Connector 3898">
            <a:extLst>
              <a:ext uri="{FF2B5EF4-FFF2-40B4-BE49-F238E27FC236}">
                <a16:creationId xmlns:a16="http://schemas.microsoft.com/office/drawing/2014/main" id="{A649E853-E3C4-B120-C8B4-053124D2DE53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00" name="Arc 3899">
            <a:extLst>
              <a:ext uri="{FF2B5EF4-FFF2-40B4-BE49-F238E27FC236}">
                <a16:creationId xmlns:a16="http://schemas.microsoft.com/office/drawing/2014/main" id="{0B19062E-A3DE-433C-90E2-C26840890C86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01" name="Straight Connector 3900">
            <a:extLst>
              <a:ext uri="{FF2B5EF4-FFF2-40B4-BE49-F238E27FC236}">
                <a16:creationId xmlns:a16="http://schemas.microsoft.com/office/drawing/2014/main" id="{F164D486-64B1-7624-8C42-E00877FE0B7E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2" name="Straight Connector 3901">
            <a:extLst>
              <a:ext uri="{FF2B5EF4-FFF2-40B4-BE49-F238E27FC236}">
                <a16:creationId xmlns:a16="http://schemas.microsoft.com/office/drawing/2014/main" id="{0E8C8F14-D190-A76D-32AA-E616178AC8C9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3" name="Straight Connector 3902">
            <a:extLst>
              <a:ext uri="{FF2B5EF4-FFF2-40B4-BE49-F238E27FC236}">
                <a16:creationId xmlns:a16="http://schemas.microsoft.com/office/drawing/2014/main" id="{52881E44-19D7-3673-C621-F0EBCD0596F2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4" name="Straight Connector 3903">
            <a:extLst>
              <a:ext uri="{FF2B5EF4-FFF2-40B4-BE49-F238E27FC236}">
                <a16:creationId xmlns:a16="http://schemas.microsoft.com/office/drawing/2014/main" id="{CCC517E9-FBAB-E995-C9C5-6EB6D42A91FE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5" name="Straight Connector 3904">
            <a:extLst>
              <a:ext uri="{FF2B5EF4-FFF2-40B4-BE49-F238E27FC236}">
                <a16:creationId xmlns:a16="http://schemas.microsoft.com/office/drawing/2014/main" id="{C9BAB328-A1C5-CD52-12E1-234A28C99477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6" name="Straight Connector 3905">
            <a:extLst>
              <a:ext uri="{FF2B5EF4-FFF2-40B4-BE49-F238E27FC236}">
                <a16:creationId xmlns:a16="http://schemas.microsoft.com/office/drawing/2014/main" id="{2DFC0997-6DC1-1ABC-4855-11EE054DCD73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7" name="Straight Connector 3906">
            <a:extLst>
              <a:ext uri="{FF2B5EF4-FFF2-40B4-BE49-F238E27FC236}">
                <a16:creationId xmlns:a16="http://schemas.microsoft.com/office/drawing/2014/main" id="{1EA53216-7C5A-E56E-7EE0-AC64FF925D7A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8" name="Straight Connector 3907">
            <a:extLst>
              <a:ext uri="{FF2B5EF4-FFF2-40B4-BE49-F238E27FC236}">
                <a16:creationId xmlns:a16="http://schemas.microsoft.com/office/drawing/2014/main" id="{E6689FE3-1799-95F3-4C30-0DB120F69976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09" name="Rectangle 3908">
            <a:extLst>
              <a:ext uri="{FF2B5EF4-FFF2-40B4-BE49-F238E27FC236}">
                <a16:creationId xmlns:a16="http://schemas.microsoft.com/office/drawing/2014/main" id="{59B9DF3D-1EC8-28F0-C1BD-1D24376C14E1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10" name="Octagon 3909">
            <a:extLst>
              <a:ext uri="{FF2B5EF4-FFF2-40B4-BE49-F238E27FC236}">
                <a16:creationId xmlns:a16="http://schemas.microsoft.com/office/drawing/2014/main" id="{3701A0A4-6FA9-5BB8-6FE5-27AE46DD22A5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11" name="Octagon 3910">
            <a:extLst>
              <a:ext uri="{FF2B5EF4-FFF2-40B4-BE49-F238E27FC236}">
                <a16:creationId xmlns:a16="http://schemas.microsoft.com/office/drawing/2014/main" id="{1E706A57-0D35-3198-C6A4-7C53E289D7E0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12" name="Octagon 3911">
            <a:extLst>
              <a:ext uri="{FF2B5EF4-FFF2-40B4-BE49-F238E27FC236}">
                <a16:creationId xmlns:a16="http://schemas.microsoft.com/office/drawing/2014/main" id="{C94F05D9-D684-AD04-CF12-A44EFFBAAE44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15</xdr:col>
      <xdr:colOff>114300</xdr:colOff>
      <xdr:row>73</xdr:row>
      <xdr:rowOff>85725</xdr:rowOff>
    </xdr:from>
    <xdr:to>
      <xdr:col>23</xdr:col>
      <xdr:colOff>9525</xdr:colOff>
      <xdr:row>79</xdr:row>
      <xdr:rowOff>91874</xdr:rowOff>
    </xdr:to>
    <xdr:cxnSp macro="">
      <xdr:nvCxnSpPr>
        <xdr:cNvPr id="3913" name="Straight Connector 3912">
          <a:extLst>
            <a:ext uri="{FF2B5EF4-FFF2-40B4-BE49-F238E27FC236}">
              <a16:creationId xmlns:a16="http://schemas.microsoft.com/office/drawing/2014/main" id="{2EAE1A62-8F07-4485-8182-D44762A61CB5}"/>
            </a:ext>
          </a:extLst>
        </xdr:cNvPr>
        <xdr:cNvCxnSpPr/>
      </xdr:nvCxnSpPr>
      <xdr:spPr>
        <a:xfrm flipH="1" flipV="1">
          <a:off x="2543175" y="11134725"/>
          <a:ext cx="1190625" cy="86339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444</xdr:row>
      <xdr:rowOff>133350</xdr:rowOff>
    </xdr:from>
    <xdr:to>
      <xdr:col>15</xdr:col>
      <xdr:colOff>147637</xdr:colOff>
      <xdr:row>453</xdr:row>
      <xdr:rowOff>104775</xdr:rowOff>
    </xdr:to>
    <xdr:grpSp>
      <xdr:nvGrpSpPr>
        <xdr:cNvPr id="3917" name="Group 3916">
          <a:extLst>
            <a:ext uri="{FF2B5EF4-FFF2-40B4-BE49-F238E27FC236}">
              <a16:creationId xmlns:a16="http://schemas.microsoft.com/office/drawing/2014/main" id="{D3C52B4F-0BF6-400B-9B34-EF767EE23161}"/>
            </a:ext>
          </a:extLst>
        </xdr:cNvPr>
        <xdr:cNvGrpSpPr/>
      </xdr:nvGrpSpPr>
      <xdr:grpSpPr>
        <a:xfrm>
          <a:off x="285750" y="66798825"/>
          <a:ext cx="2290762" cy="1257300"/>
          <a:chOff x="333375" y="24298275"/>
          <a:chExt cx="2290762" cy="1257300"/>
        </a:xfrm>
      </xdr:grpSpPr>
      <xdr:sp macro="" textlink="">
        <xdr:nvSpPr>
          <xdr:cNvPr id="3919" name="Freeform: Shape 3918">
            <a:extLst>
              <a:ext uri="{FF2B5EF4-FFF2-40B4-BE49-F238E27FC236}">
                <a16:creationId xmlns:a16="http://schemas.microsoft.com/office/drawing/2014/main" id="{962BCB6D-8EF9-0BEF-D151-DB5AABA802E8}"/>
              </a:ext>
            </a:extLst>
          </xdr:cNvPr>
          <xdr:cNvSpPr/>
        </xdr:nvSpPr>
        <xdr:spPr>
          <a:xfrm>
            <a:off x="1454163" y="24926925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20" name="Rectangle 3919">
            <a:extLst>
              <a:ext uri="{FF2B5EF4-FFF2-40B4-BE49-F238E27FC236}">
                <a16:creationId xmlns:a16="http://schemas.microsoft.com/office/drawing/2014/main" id="{E551B415-2490-3A5E-62BE-D907736A4F12}"/>
              </a:ext>
            </a:extLst>
          </xdr:cNvPr>
          <xdr:cNvSpPr/>
        </xdr:nvSpPr>
        <xdr:spPr>
          <a:xfrm>
            <a:off x="333375" y="24360188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21" name="Straight Connector 3920">
            <a:extLst>
              <a:ext uri="{FF2B5EF4-FFF2-40B4-BE49-F238E27FC236}">
                <a16:creationId xmlns:a16="http://schemas.microsoft.com/office/drawing/2014/main" id="{C1038958-2FF2-9A69-4EB4-E0656CB4C177}"/>
              </a:ext>
            </a:extLst>
          </xdr:cNvPr>
          <xdr:cNvCxnSpPr/>
        </xdr:nvCxnSpPr>
        <xdr:spPr>
          <a:xfrm>
            <a:off x="1428755" y="24922163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2" name="Straight Connector 3921">
            <a:extLst>
              <a:ext uri="{FF2B5EF4-FFF2-40B4-BE49-F238E27FC236}">
                <a16:creationId xmlns:a16="http://schemas.microsoft.com/office/drawing/2014/main" id="{EE628D6F-4844-B451-DE7F-6AF9DF438D3C}"/>
              </a:ext>
            </a:extLst>
          </xdr:cNvPr>
          <xdr:cNvCxnSpPr/>
        </xdr:nvCxnSpPr>
        <xdr:spPr>
          <a:xfrm>
            <a:off x="1547826" y="25007888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23" name="Arc 3922">
            <a:extLst>
              <a:ext uri="{FF2B5EF4-FFF2-40B4-BE49-F238E27FC236}">
                <a16:creationId xmlns:a16="http://schemas.microsoft.com/office/drawing/2014/main" id="{BAC4FA1E-055C-A707-2E89-3BFBD021EE3F}"/>
              </a:ext>
            </a:extLst>
          </xdr:cNvPr>
          <xdr:cNvSpPr/>
        </xdr:nvSpPr>
        <xdr:spPr>
          <a:xfrm rot="10800000">
            <a:off x="1447807" y="24826911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24" name="Straight Connector 3923">
            <a:extLst>
              <a:ext uri="{FF2B5EF4-FFF2-40B4-BE49-F238E27FC236}">
                <a16:creationId xmlns:a16="http://schemas.microsoft.com/office/drawing/2014/main" id="{69B5A039-DF5F-D803-0058-BE70BE13D6B8}"/>
              </a:ext>
            </a:extLst>
          </xdr:cNvPr>
          <xdr:cNvCxnSpPr/>
        </xdr:nvCxnSpPr>
        <xdr:spPr>
          <a:xfrm>
            <a:off x="1885955" y="25103136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5" name="Straight Connector 3924">
            <a:extLst>
              <a:ext uri="{FF2B5EF4-FFF2-40B4-BE49-F238E27FC236}">
                <a16:creationId xmlns:a16="http://schemas.microsoft.com/office/drawing/2014/main" id="{8EADD376-E4A8-F11B-32FE-2AF0BBF7C938}"/>
              </a:ext>
            </a:extLst>
          </xdr:cNvPr>
          <xdr:cNvCxnSpPr/>
        </xdr:nvCxnSpPr>
        <xdr:spPr>
          <a:xfrm>
            <a:off x="1952630" y="25098375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26" name="Arc 3925">
            <a:extLst>
              <a:ext uri="{FF2B5EF4-FFF2-40B4-BE49-F238E27FC236}">
                <a16:creationId xmlns:a16="http://schemas.microsoft.com/office/drawing/2014/main" id="{65667E97-9D85-ECF7-B43F-54A823E5645C}"/>
              </a:ext>
            </a:extLst>
          </xdr:cNvPr>
          <xdr:cNvSpPr/>
        </xdr:nvSpPr>
        <xdr:spPr>
          <a:xfrm>
            <a:off x="1704980" y="25017411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27" name="Arc 3926">
            <a:extLst>
              <a:ext uri="{FF2B5EF4-FFF2-40B4-BE49-F238E27FC236}">
                <a16:creationId xmlns:a16="http://schemas.microsoft.com/office/drawing/2014/main" id="{CB5F990F-9AE3-B537-8FB2-49CCB5C691CD}"/>
              </a:ext>
            </a:extLst>
          </xdr:cNvPr>
          <xdr:cNvSpPr/>
        </xdr:nvSpPr>
        <xdr:spPr>
          <a:xfrm rot="16200000">
            <a:off x="1952630" y="250174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28" name="Straight Connector 3927">
            <a:extLst>
              <a:ext uri="{FF2B5EF4-FFF2-40B4-BE49-F238E27FC236}">
                <a16:creationId xmlns:a16="http://schemas.microsoft.com/office/drawing/2014/main" id="{47DB7D1D-1CA8-AF12-051E-0337CA4777CF}"/>
              </a:ext>
            </a:extLst>
          </xdr:cNvPr>
          <xdr:cNvCxnSpPr/>
        </xdr:nvCxnSpPr>
        <xdr:spPr>
          <a:xfrm>
            <a:off x="2024075" y="25017413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29" name="Arc 3928">
            <a:extLst>
              <a:ext uri="{FF2B5EF4-FFF2-40B4-BE49-F238E27FC236}">
                <a16:creationId xmlns:a16="http://schemas.microsoft.com/office/drawing/2014/main" id="{D2759244-67CB-3A0E-D199-A945D8BF3495}"/>
              </a:ext>
            </a:extLst>
          </xdr:cNvPr>
          <xdr:cNvSpPr/>
        </xdr:nvSpPr>
        <xdr:spPr>
          <a:xfrm rot="5400000">
            <a:off x="2209805" y="248364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30" name="Straight Connector 3929">
            <a:extLst>
              <a:ext uri="{FF2B5EF4-FFF2-40B4-BE49-F238E27FC236}">
                <a16:creationId xmlns:a16="http://schemas.microsoft.com/office/drawing/2014/main" id="{52D66664-AAAA-13F4-29F1-1E451792F018}"/>
              </a:ext>
            </a:extLst>
          </xdr:cNvPr>
          <xdr:cNvCxnSpPr/>
        </xdr:nvCxnSpPr>
        <xdr:spPr>
          <a:xfrm>
            <a:off x="1800230" y="25550813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1" name="Straight Connector 3930">
            <a:extLst>
              <a:ext uri="{FF2B5EF4-FFF2-40B4-BE49-F238E27FC236}">
                <a16:creationId xmlns:a16="http://schemas.microsoft.com/office/drawing/2014/main" id="{8A8D8A87-71C6-647D-CEEB-6D7DE9D2BDCE}"/>
              </a:ext>
            </a:extLst>
          </xdr:cNvPr>
          <xdr:cNvCxnSpPr/>
        </xdr:nvCxnSpPr>
        <xdr:spPr>
          <a:xfrm flipV="1">
            <a:off x="842968" y="24350664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2" name="Straight Connector 3931">
            <a:extLst>
              <a:ext uri="{FF2B5EF4-FFF2-40B4-BE49-F238E27FC236}">
                <a16:creationId xmlns:a16="http://schemas.microsoft.com/office/drawing/2014/main" id="{30A4A2AB-5BF5-06E8-E4FF-17838BFB90EC}"/>
              </a:ext>
            </a:extLst>
          </xdr:cNvPr>
          <xdr:cNvCxnSpPr/>
        </xdr:nvCxnSpPr>
        <xdr:spPr>
          <a:xfrm>
            <a:off x="333375" y="24355425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3" name="Straight Connector 3932">
            <a:extLst>
              <a:ext uri="{FF2B5EF4-FFF2-40B4-BE49-F238E27FC236}">
                <a16:creationId xmlns:a16="http://schemas.microsoft.com/office/drawing/2014/main" id="{838485C0-D679-7750-690D-ACCB507C19B8}"/>
              </a:ext>
            </a:extLst>
          </xdr:cNvPr>
          <xdr:cNvCxnSpPr/>
        </xdr:nvCxnSpPr>
        <xdr:spPr>
          <a:xfrm>
            <a:off x="338138" y="2441733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4" name="Straight Connector 3933">
            <a:extLst>
              <a:ext uri="{FF2B5EF4-FFF2-40B4-BE49-F238E27FC236}">
                <a16:creationId xmlns:a16="http://schemas.microsoft.com/office/drawing/2014/main" id="{F363E7D0-0D7F-2091-4D4B-C27E05E7F14C}"/>
              </a:ext>
            </a:extLst>
          </xdr:cNvPr>
          <xdr:cNvCxnSpPr/>
        </xdr:nvCxnSpPr>
        <xdr:spPr>
          <a:xfrm>
            <a:off x="333376" y="249221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5" name="Straight Connector 3934">
            <a:extLst>
              <a:ext uri="{FF2B5EF4-FFF2-40B4-BE49-F238E27FC236}">
                <a16:creationId xmlns:a16="http://schemas.microsoft.com/office/drawing/2014/main" id="{DB72B4AA-C079-298D-8AAB-0409EE34B91B}"/>
              </a:ext>
            </a:extLst>
          </xdr:cNvPr>
          <xdr:cNvCxnSpPr/>
        </xdr:nvCxnSpPr>
        <xdr:spPr>
          <a:xfrm>
            <a:off x="333376" y="24860251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6" name="Straight Connector 3935">
            <a:extLst>
              <a:ext uri="{FF2B5EF4-FFF2-40B4-BE49-F238E27FC236}">
                <a16:creationId xmlns:a16="http://schemas.microsoft.com/office/drawing/2014/main" id="{8BF14F4B-E79B-D195-F004-A47B47FBEADC}"/>
              </a:ext>
            </a:extLst>
          </xdr:cNvPr>
          <xdr:cNvCxnSpPr/>
        </xdr:nvCxnSpPr>
        <xdr:spPr>
          <a:xfrm>
            <a:off x="333375" y="24298275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7" name="Straight Connector 3936">
            <a:extLst>
              <a:ext uri="{FF2B5EF4-FFF2-40B4-BE49-F238E27FC236}">
                <a16:creationId xmlns:a16="http://schemas.microsoft.com/office/drawing/2014/main" id="{3605FB79-2E2E-C351-FC76-75BE00843062}"/>
              </a:ext>
            </a:extLst>
          </xdr:cNvPr>
          <xdr:cNvCxnSpPr/>
        </xdr:nvCxnSpPr>
        <xdr:spPr>
          <a:xfrm>
            <a:off x="2619374" y="24312562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38" name="Rectangle 3937">
            <a:extLst>
              <a:ext uri="{FF2B5EF4-FFF2-40B4-BE49-F238E27FC236}">
                <a16:creationId xmlns:a16="http://schemas.microsoft.com/office/drawing/2014/main" id="{A277AAA8-986A-B855-D261-8DF6DA5A7E75}"/>
              </a:ext>
            </a:extLst>
          </xdr:cNvPr>
          <xdr:cNvSpPr/>
        </xdr:nvSpPr>
        <xdr:spPr>
          <a:xfrm>
            <a:off x="433393" y="24498299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39" name="Octagon 3938">
            <a:extLst>
              <a:ext uri="{FF2B5EF4-FFF2-40B4-BE49-F238E27FC236}">
                <a16:creationId xmlns:a16="http://schemas.microsoft.com/office/drawing/2014/main" id="{9A314299-E89E-2753-AC20-1ECBB00669A5}"/>
              </a:ext>
            </a:extLst>
          </xdr:cNvPr>
          <xdr:cNvSpPr/>
        </xdr:nvSpPr>
        <xdr:spPr>
          <a:xfrm>
            <a:off x="509595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40" name="Octagon 3939">
            <a:extLst>
              <a:ext uri="{FF2B5EF4-FFF2-40B4-BE49-F238E27FC236}">
                <a16:creationId xmlns:a16="http://schemas.microsoft.com/office/drawing/2014/main" id="{FA240F3A-1E1D-1BF2-5E07-92870A8F720D}"/>
              </a:ext>
            </a:extLst>
          </xdr:cNvPr>
          <xdr:cNvSpPr/>
        </xdr:nvSpPr>
        <xdr:spPr>
          <a:xfrm>
            <a:off x="676282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41" name="Octagon 3940">
            <a:extLst>
              <a:ext uri="{FF2B5EF4-FFF2-40B4-BE49-F238E27FC236}">
                <a16:creationId xmlns:a16="http://schemas.microsoft.com/office/drawing/2014/main" id="{7875BCC8-A279-7162-DECA-DF50E582E5D4}"/>
              </a:ext>
            </a:extLst>
          </xdr:cNvPr>
          <xdr:cNvSpPr/>
        </xdr:nvSpPr>
        <xdr:spPr>
          <a:xfrm>
            <a:off x="995364" y="24603075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</xdr:col>
      <xdr:colOff>152400</xdr:colOff>
      <xdr:row>537</xdr:row>
      <xdr:rowOff>66675</xdr:rowOff>
    </xdr:from>
    <xdr:to>
      <xdr:col>16</xdr:col>
      <xdr:colOff>14287</xdr:colOff>
      <xdr:row>546</xdr:row>
      <xdr:rowOff>38100</xdr:rowOff>
    </xdr:to>
    <xdr:grpSp>
      <xdr:nvGrpSpPr>
        <xdr:cNvPr id="3943" name="Group 3942">
          <a:extLst>
            <a:ext uri="{FF2B5EF4-FFF2-40B4-BE49-F238E27FC236}">
              <a16:creationId xmlns:a16="http://schemas.microsoft.com/office/drawing/2014/main" id="{3AA6C3A6-6C8A-40AB-B253-E39C26FAB582}"/>
            </a:ext>
          </a:extLst>
        </xdr:cNvPr>
        <xdr:cNvGrpSpPr/>
      </xdr:nvGrpSpPr>
      <xdr:grpSpPr>
        <a:xfrm>
          <a:off x="314325" y="80648175"/>
          <a:ext cx="2290762" cy="1257300"/>
          <a:chOff x="333375" y="24298275"/>
          <a:chExt cx="2290762" cy="1257300"/>
        </a:xfrm>
      </xdr:grpSpPr>
      <xdr:sp macro="" textlink="">
        <xdr:nvSpPr>
          <xdr:cNvPr id="3944" name="Freeform: Shape 3943">
            <a:extLst>
              <a:ext uri="{FF2B5EF4-FFF2-40B4-BE49-F238E27FC236}">
                <a16:creationId xmlns:a16="http://schemas.microsoft.com/office/drawing/2014/main" id="{840B6E9D-5B8C-2035-B021-95BC870DA164}"/>
              </a:ext>
            </a:extLst>
          </xdr:cNvPr>
          <xdr:cNvSpPr/>
        </xdr:nvSpPr>
        <xdr:spPr>
          <a:xfrm>
            <a:off x="1454163" y="24926925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45" name="Rectangle 3944">
            <a:extLst>
              <a:ext uri="{FF2B5EF4-FFF2-40B4-BE49-F238E27FC236}">
                <a16:creationId xmlns:a16="http://schemas.microsoft.com/office/drawing/2014/main" id="{85FB394F-E7A5-8937-757C-F89582FE5A20}"/>
              </a:ext>
            </a:extLst>
          </xdr:cNvPr>
          <xdr:cNvSpPr/>
        </xdr:nvSpPr>
        <xdr:spPr>
          <a:xfrm>
            <a:off x="333375" y="24360188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46" name="Straight Connector 3945">
            <a:extLst>
              <a:ext uri="{FF2B5EF4-FFF2-40B4-BE49-F238E27FC236}">
                <a16:creationId xmlns:a16="http://schemas.microsoft.com/office/drawing/2014/main" id="{C0487CBF-774C-5D9F-B6A9-877738DB6AAF}"/>
              </a:ext>
            </a:extLst>
          </xdr:cNvPr>
          <xdr:cNvCxnSpPr/>
        </xdr:nvCxnSpPr>
        <xdr:spPr>
          <a:xfrm>
            <a:off x="1428755" y="24922163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7" name="Straight Connector 3946">
            <a:extLst>
              <a:ext uri="{FF2B5EF4-FFF2-40B4-BE49-F238E27FC236}">
                <a16:creationId xmlns:a16="http://schemas.microsoft.com/office/drawing/2014/main" id="{C1C65996-19CD-018A-8DB3-7C6F0E576F56}"/>
              </a:ext>
            </a:extLst>
          </xdr:cNvPr>
          <xdr:cNvCxnSpPr/>
        </xdr:nvCxnSpPr>
        <xdr:spPr>
          <a:xfrm>
            <a:off x="1547826" y="25007888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48" name="Arc 3947">
            <a:extLst>
              <a:ext uri="{FF2B5EF4-FFF2-40B4-BE49-F238E27FC236}">
                <a16:creationId xmlns:a16="http://schemas.microsoft.com/office/drawing/2014/main" id="{9ACCBBEA-65F1-F0B5-B1CF-FF1F532A7A7E}"/>
              </a:ext>
            </a:extLst>
          </xdr:cNvPr>
          <xdr:cNvSpPr/>
        </xdr:nvSpPr>
        <xdr:spPr>
          <a:xfrm rot="10800000">
            <a:off x="1447807" y="24826911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49" name="Straight Connector 3948">
            <a:extLst>
              <a:ext uri="{FF2B5EF4-FFF2-40B4-BE49-F238E27FC236}">
                <a16:creationId xmlns:a16="http://schemas.microsoft.com/office/drawing/2014/main" id="{3D3F93BD-5C6B-DAF2-45A9-42A9F128ECF4}"/>
              </a:ext>
            </a:extLst>
          </xdr:cNvPr>
          <xdr:cNvCxnSpPr/>
        </xdr:nvCxnSpPr>
        <xdr:spPr>
          <a:xfrm>
            <a:off x="1885955" y="25103136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0" name="Straight Connector 3949">
            <a:extLst>
              <a:ext uri="{FF2B5EF4-FFF2-40B4-BE49-F238E27FC236}">
                <a16:creationId xmlns:a16="http://schemas.microsoft.com/office/drawing/2014/main" id="{71B541B5-F901-308B-35FA-4C9C0CB0F4E0}"/>
              </a:ext>
            </a:extLst>
          </xdr:cNvPr>
          <xdr:cNvCxnSpPr/>
        </xdr:nvCxnSpPr>
        <xdr:spPr>
          <a:xfrm>
            <a:off x="1952630" y="25098375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51" name="Arc 3950">
            <a:extLst>
              <a:ext uri="{FF2B5EF4-FFF2-40B4-BE49-F238E27FC236}">
                <a16:creationId xmlns:a16="http://schemas.microsoft.com/office/drawing/2014/main" id="{5FDA6893-08ED-910F-2DCD-723A447F6879}"/>
              </a:ext>
            </a:extLst>
          </xdr:cNvPr>
          <xdr:cNvSpPr/>
        </xdr:nvSpPr>
        <xdr:spPr>
          <a:xfrm>
            <a:off x="1704980" y="25017411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52" name="Arc 3951">
            <a:extLst>
              <a:ext uri="{FF2B5EF4-FFF2-40B4-BE49-F238E27FC236}">
                <a16:creationId xmlns:a16="http://schemas.microsoft.com/office/drawing/2014/main" id="{F93D24AD-033B-43CA-B05C-DF2077113DF5}"/>
              </a:ext>
            </a:extLst>
          </xdr:cNvPr>
          <xdr:cNvSpPr/>
        </xdr:nvSpPr>
        <xdr:spPr>
          <a:xfrm rot="16200000">
            <a:off x="1952630" y="250174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53" name="Straight Connector 3952">
            <a:extLst>
              <a:ext uri="{FF2B5EF4-FFF2-40B4-BE49-F238E27FC236}">
                <a16:creationId xmlns:a16="http://schemas.microsoft.com/office/drawing/2014/main" id="{3B8A7FE1-7880-6A6D-89CF-76F98B3A70B9}"/>
              </a:ext>
            </a:extLst>
          </xdr:cNvPr>
          <xdr:cNvCxnSpPr/>
        </xdr:nvCxnSpPr>
        <xdr:spPr>
          <a:xfrm>
            <a:off x="2024075" y="25017413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54" name="Arc 3953">
            <a:extLst>
              <a:ext uri="{FF2B5EF4-FFF2-40B4-BE49-F238E27FC236}">
                <a16:creationId xmlns:a16="http://schemas.microsoft.com/office/drawing/2014/main" id="{F92C75B6-46F1-C57F-07A6-6F24CCF4571B}"/>
              </a:ext>
            </a:extLst>
          </xdr:cNvPr>
          <xdr:cNvSpPr/>
        </xdr:nvSpPr>
        <xdr:spPr>
          <a:xfrm rot="5400000">
            <a:off x="2209805" y="248364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55" name="Straight Connector 3954">
            <a:extLst>
              <a:ext uri="{FF2B5EF4-FFF2-40B4-BE49-F238E27FC236}">
                <a16:creationId xmlns:a16="http://schemas.microsoft.com/office/drawing/2014/main" id="{368BC1DB-F440-EB35-D3E7-CBE8134AACAD}"/>
              </a:ext>
            </a:extLst>
          </xdr:cNvPr>
          <xdr:cNvCxnSpPr/>
        </xdr:nvCxnSpPr>
        <xdr:spPr>
          <a:xfrm>
            <a:off x="1800230" y="25550813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6" name="Straight Connector 3955">
            <a:extLst>
              <a:ext uri="{FF2B5EF4-FFF2-40B4-BE49-F238E27FC236}">
                <a16:creationId xmlns:a16="http://schemas.microsoft.com/office/drawing/2014/main" id="{FDD5A855-9702-37C6-C986-11B91E653B6E}"/>
              </a:ext>
            </a:extLst>
          </xdr:cNvPr>
          <xdr:cNvCxnSpPr/>
        </xdr:nvCxnSpPr>
        <xdr:spPr>
          <a:xfrm flipV="1">
            <a:off x="842968" y="24350664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7" name="Straight Connector 3956">
            <a:extLst>
              <a:ext uri="{FF2B5EF4-FFF2-40B4-BE49-F238E27FC236}">
                <a16:creationId xmlns:a16="http://schemas.microsoft.com/office/drawing/2014/main" id="{EBAD138C-AB44-36AF-38BC-2D3F6F3267A5}"/>
              </a:ext>
            </a:extLst>
          </xdr:cNvPr>
          <xdr:cNvCxnSpPr/>
        </xdr:nvCxnSpPr>
        <xdr:spPr>
          <a:xfrm>
            <a:off x="333375" y="24355425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8" name="Straight Connector 3957">
            <a:extLst>
              <a:ext uri="{FF2B5EF4-FFF2-40B4-BE49-F238E27FC236}">
                <a16:creationId xmlns:a16="http://schemas.microsoft.com/office/drawing/2014/main" id="{6E12A8CA-B59A-DA57-E270-3B429CA8C288}"/>
              </a:ext>
            </a:extLst>
          </xdr:cNvPr>
          <xdr:cNvCxnSpPr/>
        </xdr:nvCxnSpPr>
        <xdr:spPr>
          <a:xfrm>
            <a:off x="338138" y="2441733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9" name="Straight Connector 3958">
            <a:extLst>
              <a:ext uri="{FF2B5EF4-FFF2-40B4-BE49-F238E27FC236}">
                <a16:creationId xmlns:a16="http://schemas.microsoft.com/office/drawing/2014/main" id="{47164F71-CC21-E400-84E8-9B8091C19A87}"/>
              </a:ext>
            </a:extLst>
          </xdr:cNvPr>
          <xdr:cNvCxnSpPr/>
        </xdr:nvCxnSpPr>
        <xdr:spPr>
          <a:xfrm>
            <a:off x="333376" y="249221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0" name="Straight Connector 3959">
            <a:extLst>
              <a:ext uri="{FF2B5EF4-FFF2-40B4-BE49-F238E27FC236}">
                <a16:creationId xmlns:a16="http://schemas.microsoft.com/office/drawing/2014/main" id="{803C0CD8-2C0B-8EBA-2123-40BD4C1ACBEB}"/>
              </a:ext>
            </a:extLst>
          </xdr:cNvPr>
          <xdr:cNvCxnSpPr/>
        </xdr:nvCxnSpPr>
        <xdr:spPr>
          <a:xfrm>
            <a:off x="333376" y="24860251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1" name="Straight Connector 3960">
            <a:extLst>
              <a:ext uri="{FF2B5EF4-FFF2-40B4-BE49-F238E27FC236}">
                <a16:creationId xmlns:a16="http://schemas.microsoft.com/office/drawing/2014/main" id="{ABC78FF3-DE05-CA72-5CA4-796EF13B9D14}"/>
              </a:ext>
            </a:extLst>
          </xdr:cNvPr>
          <xdr:cNvCxnSpPr/>
        </xdr:nvCxnSpPr>
        <xdr:spPr>
          <a:xfrm>
            <a:off x="333375" y="24298275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2" name="Straight Connector 3961">
            <a:extLst>
              <a:ext uri="{FF2B5EF4-FFF2-40B4-BE49-F238E27FC236}">
                <a16:creationId xmlns:a16="http://schemas.microsoft.com/office/drawing/2014/main" id="{B4BBA31E-AA39-8374-8E16-0ED909EEDCDE}"/>
              </a:ext>
            </a:extLst>
          </xdr:cNvPr>
          <xdr:cNvCxnSpPr/>
        </xdr:nvCxnSpPr>
        <xdr:spPr>
          <a:xfrm>
            <a:off x="2619374" y="24312562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63" name="Rectangle 3962">
            <a:extLst>
              <a:ext uri="{FF2B5EF4-FFF2-40B4-BE49-F238E27FC236}">
                <a16:creationId xmlns:a16="http://schemas.microsoft.com/office/drawing/2014/main" id="{7A75E714-7E6A-8C01-B35B-101AA580F57A}"/>
              </a:ext>
            </a:extLst>
          </xdr:cNvPr>
          <xdr:cNvSpPr/>
        </xdr:nvSpPr>
        <xdr:spPr>
          <a:xfrm>
            <a:off x="433393" y="24498299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64" name="Octagon 3963">
            <a:extLst>
              <a:ext uri="{FF2B5EF4-FFF2-40B4-BE49-F238E27FC236}">
                <a16:creationId xmlns:a16="http://schemas.microsoft.com/office/drawing/2014/main" id="{C33B477F-0E54-2A11-C99F-6B5DFB77C215}"/>
              </a:ext>
            </a:extLst>
          </xdr:cNvPr>
          <xdr:cNvSpPr/>
        </xdr:nvSpPr>
        <xdr:spPr>
          <a:xfrm>
            <a:off x="509595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65" name="Octagon 3964">
            <a:extLst>
              <a:ext uri="{FF2B5EF4-FFF2-40B4-BE49-F238E27FC236}">
                <a16:creationId xmlns:a16="http://schemas.microsoft.com/office/drawing/2014/main" id="{2B09DBE5-E49D-093A-6D24-F0F54A3D3F5F}"/>
              </a:ext>
            </a:extLst>
          </xdr:cNvPr>
          <xdr:cNvSpPr/>
        </xdr:nvSpPr>
        <xdr:spPr>
          <a:xfrm>
            <a:off x="676282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66" name="Octagon 3965">
            <a:extLst>
              <a:ext uri="{FF2B5EF4-FFF2-40B4-BE49-F238E27FC236}">
                <a16:creationId xmlns:a16="http://schemas.microsoft.com/office/drawing/2014/main" id="{89F02CE9-5985-ACEC-5720-53CA18F9B753}"/>
              </a:ext>
            </a:extLst>
          </xdr:cNvPr>
          <xdr:cNvSpPr/>
        </xdr:nvSpPr>
        <xdr:spPr>
          <a:xfrm>
            <a:off x="995364" y="24603075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114300</xdr:colOff>
      <xdr:row>542</xdr:row>
      <xdr:rowOff>47625</xdr:rowOff>
    </xdr:from>
    <xdr:to>
      <xdr:col>23</xdr:col>
      <xdr:colOff>28575</xdr:colOff>
      <xdr:row>550</xdr:row>
      <xdr:rowOff>110924</xdr:rowOff>
    </xdr:to>
    <xdr:cxnSp macro="">
      <xdr:nvCxnSpPr>
        <xdr:cNvPr id="3967" name="Straight Connector 3966">
          <a:extLst>
            <a:ext uri="{FF2B5EF4-FFF2-40B4-BE49-F238E27FC236}">
              <a16:creationId xmlns:a16="http://schemas.microsoft.com/office/drawing/2014/main" id="{B6A277EC-CE10-4FBC-9D2E-011794EFFC6A}"/>
            </a:ext>
          </a:extLst>
        </xdr:cNvPr>
        <xdr:cNvCxnSpPr/>
      </xdr:nvCxnSpPr>
      <xdr:spPr>
        <a:xfrm flipH="1" flipV="1">
          <a:off x="923925" y="81343500"/>
          <a:ext cx="2828925" cy="120629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449</xdr:row>
      <xdr:rowOff>133350</xdr:rowOff>
    </xdr:from>
    <xdr:to>
      <xdr:col>23</xdr:col>
      <xdr:colOff>38100</xdr:colOff>
      <xdr:row>457</xdr:row>
      <xdr:rowOff>101399</xdr:rowOff>
    </xdr:to>
    <xdr:cxnSp macro="">
      <xdr:nvCxnSpPr>
        <xdr:cNvPr id="3862" name="Straight Connector 3861">
          <a:extLst>
            <a:ext uri="{FF2B5EF4-FFF2-40B4-BE49-F238E27FC236}">
              <a16:creationId xmlns:a16="http://schemas.microsoft.com/office/drawing/2014/main" id="{28FAA77A-6603-497A-BF73-5A90579D311D}"/>
            </a:ext>
          </a:extLst>
        </xdr:cNvPr>
        <xdr:cNvCxnSpPr/>
      </xdr:nvCxnSpPr>
      <xdr:spPr>
        <a:xfrm flipH="1" flipV="1">
          <a:off x="952500" y="67513200"/>
          <a:ext cx="2809875" cy="11110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624</xdr:row>
      <xdr:rowOff>0</xdr:rowOff>
    </xdr:from>
    <xdr:to>
      <xdr:col>16</xdr:col>
      <xdr:colOff>14287</xdr:colOff>
      <xdr:row>632</xdr:row>
      <xdr:rowOff>114300</xdr:rowOff>
    </xdr:to>
    <xdr:grpSp>
      <xdr:nvGrpSpPr>
        <xdr:cNvPr id="3969" name="Group 3968">
          <a:extLst>
            <a:ext uri="{FF2B5EF4-FFF2-40B4-BE49-F238E27FC236}">
              <a16:creationId xmlns:a16="http://schemas.microsoft.com/office/drawing/2014/main" id="{9572CDC9-9C5A-417E-A9E5-210FE1260D5D}"/>
            </a:ext>
          </a:extLst>
        </xdr:cNvPr>
        <xdr:cNvGrpSpPr/>
      </xdr:nvGrpSpPr>
      <xdr:grpSpPr>
        <a:xfrm>
          <a:off x="314325" y="93640275"/>
          <a:ext cx="2290762" cy="1257300"/>
          <a:chOff x="704850" y="24193500"/>
          <a:chExt cx="2290762" cy="1257300"/>
        </a:xfrm>
      </xdr:grpSpPr>
      <xdr:sp macro="" textlink="">
        <xdr:nvSpPr>
          <xdr:cNvPr id="3970" name="Freeform: Shape 3969">
            <a:extLst>
              <a:ext uri="{FF2B5EF4-FFF2-40B4-BE49-F238E27FC236}">
                <a16:creationId xmlns:a16="http://schemas.microsoft.com/office/drawing/2014/main" id="{DE3C968D-025B-5157-DA64-E606B1D64793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71" name="Rectangle 3970">
            <a:extLst>
              <a:ext uri="{FF2B5EF4-FFF2-40B4-BE49-F238E27FC236}">
                <a16:creationId xmlns:a16="http://schemas.microsoft.com/office/drawing/2014/main" id="{B8B62EF4-93A4-994E-B0CA-9C8CFB3DE5B6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72" name="Straight Connector 3971">
            <a:extLst>
              <a:ext uri="{FF2B5EF4-FFF2-40B4-BE49-F238E27FC236}">
                <a16:creationId xmlns:a16="http://schemas.microsoft.com/office/drawing/2014/main" id="{76EE95C3-9567-623E-4139-34C5AAB02883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3" name="Straight Connector 3972">
            <a:extLst>
              <a:ext uri="{FF2B5EF4-FFF2-40B4-BE49-F238E27FC236}">
                <a16:creationId xmlns:a16="http://schemas.microsoft.com/office/drawing/2014/main" id="{511E1E10-2638-5DEA-7E8D-60C00A7BD151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74" name="Arc 3973">
            <a:extLst>
              <a:ext uri="{FF2B5EF4-FFF2-40B4-BE49-F238E27FC236}">
                <a16:creationId xmlns:a16="http://schemas.microsoft.com/office/drawing/2014/main" id="{5A210F07-CFFD-56BD-3143-7F6FEA47E479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75" name="Straight Connector 3974">
            <a:extLst>
              <a:ext uri="{FF2B5EF4-FFF2-40B4-BE49-F238E27FC236}">
                <a16:creationId xmlns:a16="http://schemas.microsoft.com/office/drawing/2014/main" id="{6C1F5BDC-F314-CCDA-BDE4-7F699569B81B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6" name="Straight Connector 3975">
            <a:extLst>
              <a:ext uri="{FF2B5EF4-FFF2-40B4-BE49-F238E27FC236}">
                <a16:creationId xmlns:a16="http://schemas.microsoft.com/office/drawing/2014/main" id="{DFF38FF0-D954-BDE9-41A2-2AEE9EF28CF5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77" name="Arc 3976">
            <a:extLst>
              <a:ext uri="{FF2B5EF4-FFF2-40B4-BE49-F238E27FC236}">
                <a16:creationId xmlns:a16="http://schemas.microsoft.com/office/drawing/2014/main" id="{2899E56A-CAA6-4DE1-4B4A-2622B805E940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78" name="Arc 3977">
            <a:extLst>
              <a:ext uri="{FF2B5EF4-FFF2-40B4-BE49-F238E27FC236}">
                <a16:creationId xmlns:a16="http://schemas.microsoft.com/office/drawing/2014/main" id="{790CF498-1F01-9DBF-6DBA-7AC6BE817A85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79" name="Straight Connector 3978">
            <a:extLst>
              <a:ext uri="{FF2B5EF4-FFF2-40B4-BE49-F238E27FC236}">
                <a16:creationId xmlns:a16="http://schemas.microsoft.com/office/drawing/2014/main" id="{8A08D1CB-10AA-4165-D0C6-9FD97BF08199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80" name="Arc 3979">
            <a:extLst>
              <a:ext uri="{FF2B5EF4-FFF2-40B4-BE49-F238E27FC236}">
                <a16:creationId xmlns:a16="http://schemas.microsoft.com/office/drawing/2014/main" id="{E21D5D47-C048-508F-9159-49584949AE26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81" name="Straight Connector 3980">
            <a:extLst>
              <a:ext uri="{FF2B5EF4-FFF2-40B4-BE49-F238E27FC236}">
                <a16:creationId xmlns:a16="http://schemas.microsoft.com/office/drawing/2014/main" id="{76791CD3-ACEF-7957-3C01-235A5FE26D45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2" name="Straight Connector 3981">
            <a:extLst>
              <a:ext uri="{FF2B5EF4-FFF2-40B4-BE49-F238E27FC236}">
                <a16:creationId xmlns:a16="http://schemas.microsoft.com/office/drawing/2014/main" id="{443C4499-FD2D-53B3-E306-65850312AB6E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3" name="Straight Connector 3982">
            <a:extLst>
              <a:ext uri="{FF2B5EF4-FFF2-40B4-BE49-F238E27FC236}">
                <a16:creationId xmlns:a16="http://schemas.microsoft.com/office/drawing/2014/main" id="{D59BD724-E93B-37C6-F476-A1D10EE2F6A5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4" name="Straight Connector 3983">
            <a:extLst>
              <a:ext uri="{FF2B5EF4-FFF2-40B4-BE49-F238E27FC236}">
                <a16:creationId xmlns:a16="http://schemas.microsoft.com/office/drawing/2014/main" id="{66888BD1-3503-5CDA-9012-4530B5BD81EC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5" name="Straight Connector 3984">
            <a:extLst>
              <a:ext uri="{FF2B5EF4-FFF2-40B4-BE49-F238E27FC236}">
                <a16:creationId xmlns:a16="http://schemas.microsoft.com/office/drawing/2014/main" id="{C42D890F-B060-D646-4F3E-312B1EA41B6D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6" name="Straight Connector 3985">
            <a:extLst>
              <a:ext uri="{FF2B5EF4-FFF2-40B4-BE49-F238E27FC236}">
                <a16:creationId xmlns:a16="http://schemas.microsoft.com/office/drawing/2014/main" id="{AF8C9E5E-E2DD-44FF-5C3F-539E6661982F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7" name="Straight Connector 3986">
            <a:extLst>
              <a:ext uri="{FF2B5EF4-FFF2-40B4-BE49-F238E27FC236}">
                <a16:creationId xmlns:a16="http://schemas.microsoft.com/office/drawing/2014/main" id="{F49C9AE5-AB9E-2025-21D8-B3270D1FCE3C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8" name="Straight Connector 3987">
            <a:extLst>
              <a:ext uri="{FF2B5EF4-FFF2-40B4-BE49-F238E27FC236}">
                <a16:creationId xmlns:a16="http://schemas.microsoft.com/office/drawing/2014/main" id="{369831F5-15C9-43E3-1BC0-D0919CB840D6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89" name="Rectangle 3988">
            <a:extLst>
              <a:ext uri="{FF2B5EF4-FFF2-40B4-BE49-F238E27FC236}">
                <a16:creationId xmlns:a16="http://schemas.microsoft.com/office/drawing/2014/main" id="{1A4A4B4C-B5F3-5AE4-293B-EC9643212E39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90" name="Octagon 3989">
            <a:extLst>
              <a:ext uri="{FF2B5EF4-FFF2-40B4-BE49-F238E27FC236}">
                <a16:creationId xmlns:a16="http://schemas.microsoft.com/office/drawing/2014/main" id="{DF888B8F-7C90-1239-45C0-979D8ADF80BC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91" name="Octagon 3990">
            <a:extLst>
              <a:ext uri="{FF2B5EF4-FFF2-40B4-BE49-F238E27FC236}">
                <a16:creationId xmlns:a16="http://schemas.microsoft.com/office/drawing/2014/main" id="{15BC2C11-F845-F170-5956-6B1E272C1D8F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92" name="Octagon 3991">
            <a:extLst>
              <a:ext uri="{FF2B5EF4-FFF2-40B4-BE49-F238E27FC236}">
                <a16:creationId xmlns:a16="http://schemas.microsoft.com/office/drawing/2014/main" id="{746C56C6-9F3A-516C-47D6-5A04BC77AB28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114300</xdr:colOff>
      <xdr:row>629</xdr:row>
      <xdr:rowOff>0</xdr:rowOff>
    </xdr:from>
    <xdr:to>
      <xdr:col>26</xdr:col>
      <xdr:colOff>38100</xdr:colOff>
      <xdr:row>643</xdr:row>
      <xdr:rowOff>101399</xdr:rowOff>
    </xdr:to>
    <xdr:cxnSp macro="">
      <xdr:nvCxnSpPr>
        <xdr:cNvPr id="3993" name="Straight Connector 3992">
          <a:extLst>
            <a:ext uri="{FF2B5EF4-FFF2-40B4-BE49-F238E27FC236}">
              <a16:creationId xmlns:a16="http://schemas.microsoft.com/office/drawing/2014/main" id="{666DA443-BD82-4F16-AC64-03BFCD494042}"/>
            </a:ext>
          </a:extLst>
        </xdr:cNvPr>
        <xdr:cNvCxnSpPr/>
      </xdr:nvCxnSpPr>
      <xdr:spPr>
        <a:xfrm flipH="1" flipV="1">
          <a:off x="2219325" y="94354650"/>
          <a:ext cx="2028825" cy="21016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717</xdr:row>
      <xdr:rowOff>38100</xdr:rowOff>
    </xdr:from>
    <xdr:to>
      <xdr:col>16</xdr:col>
      <xdr:colOff>33337</xdr:colOff>
      <xdr:row>726</xdr:row>
      <xdr:rowOff>9525</xdr:rowOff>
    </xdr:to>
    <xdr:grpSp>
      <xdr:nvGrpSpPr>
        <xdr:cNvPr id="3995" name="Group 3994">
          <a:extLst>
            <a:ext uri="{FF2B5EF4-FFF2-40B4-BE49-F238E27FC236}">
              <a16:creationId xmlns:a16="http://schemas.microsoft.com/office/drawing/2014/main" id="{095E9E8D-7A1A-42F8-81E7-0CB804FB9EF2}"/>
            </a:ext>
          </a:extLst>
        </xdr:cNvPr>
        <xdr:cNvGrpSpPr/>
      </xdr:nvGrpSpPr>
      <xdr:grpSpPr>
        <a:xfrm>
          <a:off x="333375" y="107594400"/>
          <a:ext cx="2290762" cy="1257300"/>
          <a:chOff x="704850" y="24193500"/>
          <a:chExt cx="2290762" cy="1257300"/>
        </a:xfrm>
      </xdr:grpSpPr>
      <xdr:sp macro="" textlink="">
        <xdr:nvSpPr>
          <xdr:cNvPr id="3996" name="Freeform: Shape 3995">
            <a:extLst>
              <a:ext uri="{FF2B5EF4-FFF2-40B4-BE49-F238E27FC236}">
                <a16:creationId xmlns:a16="http://schemas.microsoft.com/office/drawing/2014/main" id="{ADD407F3-96CC-A591-5E3E-B1F155FE1B6F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97" name="Rectangle 3996">
            <a:extLst>
              <a:ext uri="{FF2B5EF4-FFF2-40B4-BE49-F238E27FC236}">
                <a16:creationId xmlns:a16="http://schemas.microsoft.com/office/drawing/2014/main" id="{DF4F1461-84EE-84FB-E18E-87067382BE47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98" name="Straight Connector 3997">
            <a:extLst>
              <a:ext uri="{FF2B5EF4-FFF2-40B4-BE49-F238E27FC236}">
                <a16:creationId xmlns:a16="http://schemas.microsoft.com/office/drawing/2014/main" id="{85BEAFFE-3AD0-6EA9-06C2-18995F01D5A0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9" name="Straight Connector 3998">
            <a:extLst>
              <a:ext uri="{FF2B5EF4-FFF2-40B4-BE49-F238E27FC236}">
                <a16:creationId xmlns:a16="http://schemas.microsoft.com/office/drawing/2014/main" id="{9A0D305C-6CD2-2968-8A9B-A76AC0BA2825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00" name="Arc 3999">
            <a:extLst>
              <a:ext uri="{FF2B5EF4-FFF2-40B4-BE49-F238E27FC236}">
                <a16:creationId xmlns:a16="http://schemas.microsoft.com/office/drawing/2014/main" id="{CC9D64C0-39E4-DC06-791B-EB802BE4D12F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01" name="Straight Connector 4000">
            <a:extLst>
              <a:ext uri="{FF2B5EF4-FFF2-40B4-BE49-F238E27FC236}">
                <a16:creationId xmlns:a16="http://schemas.microsoft.com/office/drawing/2014/main" id="{8F8633BD-2BF7-56ED-B9D9-45780B5F2961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2" name="Straight Connector 4001">
            <a:extLst>
              <a:ext uri="{FF2B5EF4-FFF2-40B4-BE49-F238E27FC236}">
                <a16:creationId xmlns:a16="http://schemas.microsoft.com/office/drawing/2014/main" id="{90219339-B960-72A7-1B98-D7565ECD8810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03" name="Arc 4002">
            <a:extLst>
              <a:ext uri="{FF2B5EF4-FFF2-40B4-BE49-F238E27FC236}">
                <a16:creationId xmlns:a16="http://schemas.microsoft.com/office/drawing/2014/main" id="{BBD2735B-9165-D601-3535-1EC4DF703CAF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04" name="Arc 4003">
            <a:extLst>
              <a:ext uri="{FF2B5EF4-FFF2-40B4-BE49-F238E27FC236}">
                <a16:creationId xmlns:a16="http://schemas.microsoft.com/office/drawing/2014/main" id="{B79A08D7-8457-1C8E-33AE-59B03628AE81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05" name="Straight Connector 4004">
            <a:extLst>
              <a:ext uri="{FF2B5EF4-FFF2-40B4-BE49-F238E27FC236}">
                <a16:creationId xmlns:a16="http://schemas.microsoft.com/office/drawing/2014/main" id="{931D70A3-2F6A-B644-DE09-F9B3BD3B6F9C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06" name="Arc 4005">
            <a:extLst>
              <a:ext uri="{FF2B5EF4-FFF2-40B4-BE49-F238E27FC236}">
                <a16:creationId xmlns:a16="http://schemas.microsoft.com/office/drawing/2014/main" id="{DCC12D0E-08B1-324D-5606-ACB826ED26FE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07" name="Straight Connector 4006">
            <a:extLst>
              <a:ext uri="{FF2B5EF4-FFF2-40B4-BE49-F238E27FC236}">
                <a16:creationId xmlns:a16="http://schemas.microsoft.com/office/drawing/2014/main" id="{72C85189-8EBC-83FC-24FD-6D29D18E7363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8" name="Straight Connector 4007">
            <a:extLst>
              <a:ext uri="{FF2B5EF4-FFF2-40B4-BE49-F238E27FC236}">
                <a16:creationId xmlns:a16="http://schemas.microsoft.com/office/drawing/2014/main" id="{DBBF073B-371D-6730-4197-D1EE8F1C0BD0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9" name="Straight Connector 4008">
            <a:extLst>
              <a:ext uri="{FF2B5EF4-FFF2-40B4-BE49-F238E27FC236}">
                <a16:creationId xmlns:a16="http://schemas.microsoft.com/office/drawing/2014/main" id="{76AE1FE9-0C91-0D7F-96E5-D41D5DC7A3FA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0" name="Straight Connector 4009">
            <a:extLst>
              <a:ext uri="{FF2B5EF4-FFF2-40B4-BE49-F238E27FC236}">
                <a16:creationId xmlns:a16="http://schemas.microsoft.com/office/drawing/2014/main" id="{21AB053E-6B65-D328-D4F5-C190B8EA6F40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1" name="Straight Connector 4010">
            <a:extLst>
              <a:ext uri="{FF2B5EF4-FFF2-40B4-BE49-F238E27FC236}">
                <a16:creationId xmlns:a16="http://schemas.microsoft.com/office/drawing/2014/main" id="{220FAABA-EE1F-3D7F-1B71-4EB96330ACF3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2" name="Straight Connector 4011">
            <a:extLst>
              <a:ext uri="{FF2B5EF4-FFF2-40B4-BE49-F238E27FC236}">
                <a16:creationId xmlns:a16="http://schemas.microsoft.com/office/drawing/2014/main" id="{6E9B5F02-A1A2-3A7C-EFD7-DDCA3856B5BF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3" name="Straight Connector 4012">
            <a:extLst>
              <a:ext uri="{FF2B5EF4-FFF2-40B4-BE49-F238E27FC236}">
                <a16:creationId xmlns:a16="http://schemas.microsoft.com/office/drawing/2014/main" id="{645E3368-E106-7F35-B47F-7DAA2CF913E3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4" name="Straight Connector 4013">
            <a:extLst>
              <a:ext uri="{FF2B5EF4-FFF2-40B4-BE49-F238E27FC236}">
                <a16:creationId xmlns:a16="http://schemas.microsoft.com/office/drawing/2014/main" id="{266AED05-FB13-A22C-4A26-C3C8E09E389F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15" name="Rectangle 4014">
            <a:extLst>
              <a:ext uri="{FF2B5EF4-FFF2-40B4-BE49-F238E27FC236}">
                <a16:creationId xmlns:a16="http://schemas.microsoft.com/office/drawing/2014/main" id="{18369B3C-B546-B1DD-7374-435C708BABC4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16" name="Octagon 4015">
            <a:extLst>
              <a:ext uri="{FF2B5EF4-FFF2-40B4-BE49-F238E27FC236}">
                <a16:creationId xmlns:a16="http://schemas.microsoft.com/office/drawing/2014/main" id="{4DECD410-CB0E-9A17-C59E-7C9A3FEA6509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17" name="Octagon 4016">
            <a:extLst>
              <a:ext uri="{FF2B5EF4-FFF2-40B4-BE49-F238E27FC236}">
                <a16:creationId xmlns:a16="http://schemas.microsoft.com/office/drawing/2014/main" id="{CEEB7E2A-163E-F8A4-B672-4CE6BA4DF2AE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18" name="Octagon 4017">
            <a:extLst>
              <a:ext uri="{FF2B5EF4-FFF2-40B4-BE49-F238E27FC236}">
                <a16:creationId xmlns:a16="http://schemas.microsoft.com/office/drawing/2014/main" id="{09DEE9D3-83F3-A283-4158-35D90E0D97CD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123825</xdr:colOff>
      <xdr:row>722</xdr:row>
      <xdr:rowOff>9525</xdr:rowOff>
    </xdr:from>
    <xdr:to>
      <xdr:col>26</xdr:col>
      <xdr:colOff>47625</xdr:colOff>
      <xdr:row>736</xdr:row>
      <xdr:rowOff>110924</xdr:rowOff>
    </xdr:to>
    <xdr:cxnSp macro="">
      <xdr:nvCxnSpPr>
        <xdr:cNvPr id="4019" name="Straight Connector 4018">
          <a:extLst>
            <a:ext uri="{FF2B5EF4-FFF2-40B4-BE49-F238E27FC236}">
              <a16:creationId xmlns:a16="http://schemas.microsoft.com/office/drawing/2014/main" id="{37B63641-4592-4F9A-B058-B8167B2A9BEB}"/>
            </a:ext>
          </a:extLst>
        </xdr:cNvPr>
        <xdr:cNvCxnSpPr/>
      </xdr:nvCxnSpPr>
      <xdr:spPr>
        <a:xfrm flipH="1" flipV="1">
          <a:off x="2228850" y="108280200"/>
          <a:ext cx="2028825" cy="21016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816</xdr:row>
      <xdr:rowOff>66675</xdr:rowOff>
    </xdr:from>
    <xdr:to>
      <xdr:col>16</xdr:col>
      <xdr:colOff>23812</xdr:colOff>
      <xdr:row>825</xdr:row>
      <xdr:rowOff>38100</xdr:rowOff>
    </xdr:to>
    <xdr:grpSp>
      <xdr:nvGrpSpPr>
        <xdr:cNvPr id="4020" name="Group 4019">
          <a:extLst>
            <a:ext uri="{FF2B5EF4-FFF2-40B4-BE49-F238E27FC236}">
              <a16:creationId xmlns:a16="http://schemas.microsoft.com/office/drawing/2014/main" id="{AA2CD7F7-C1DA-4822-AC1B-568147CEA1EA}"/>
            </a:ext>
          </a:extLst>
        </xdr:cNvPr>
        <xdr:cNvGrpSpPr/>
      </xdr:nvGrpSpPr>
      <xdr:grpSpPr>
        <a:xfrm>
          <a:off x="323850" y="122396250"/>
          <a:ext cx="2290762" cy="1257300"/>
          <a:chOff x="333375" y="24298275"/>
          <a:chExt cx="2290762" cy="1257300"/>
        </a:xfrm>
      </xdr:grpSpPr>
      <xdr:sp macro="" textlink="">
        <xdr:nvSpPr>
          <xdr:cNvPr id="4021" name="Freeform: Shape 4020">
            <a:extLst>
              <a:ext uri="{FF2B5EF4-FFF2-40B4-BE49-F238E27FC236}">
                <a16:creationId xmlns:a16="http://schemas.microsoft.com/office/drawing/2014/main" id="{53BC8A61-CD5B-740B-E2E3-870E0F6FE3EB}"/>
              </a:ext>
            </a:extLst>
          </xdr:cNvPr>
          <xdr:cNvSpPr/>
        </xdr:nvSpPr>
        <xdr:spPr>
          <a:xfrm>
            <a:off x="1454163" y="24926925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22" name="Rectangle 4021">
            <a:extLst>
              <a:ext uri="{FF2B5EF4-FFF2-40B4-BE49-F238E27FC236}">
                <a16:creationId xmlns:a16="http://schemas.microsoft.com/office/drawing/2014/main" id="{4B318F9D-7D8A-02CE-49DA-0CFF7C39411F}"/>
              </a:ext>
            </a:extLst>
          </xdr:cNvPr>
          <xdr:cNvSpPr/>
        </xdr:nvSpPr>
        <xdr:spPr>
          <a:xfrm>
            <a:off x="333375" y="24360188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23" name="Straight Connector 4022">
            <a:extLst>
              <a:ext uri="{FF2B5EF4-FFF2-40B4-BE49-F238E27FC236}">
                <a16:creationId xmlns:a16="http://schemas.microsoft.com/office/drawing/2014/main" id="{99377BC6-97DB-C662-1E7C-BB237D669795}"/>
              </a:ext>
            </a:extLst>
          </xdr:cNvPr>
          <xdr:cNvCxnSpPr/>
        </xdr:nvCxnSpPr>
        <xdr:spPr>
          <a:xfrm>
            <a:off x="1428755" y="24922163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4" name="Straight Connector 4023">
            <a:extLst>
              <a:ext uri="{FF2B5EF4-FFF2-40B4-BE49-F238E27FC236}">
                <a16:creationId xmlns:a16="http://schemas.microsoft.com/office/drawing/2014/main" id="{9A3F2C4D-6AAA-2FC7-BC18-6A2BCEC6EE5C}"/>
              </a:ext>
            </a:extLst>
          </xdr:cNvPr>
          <xdr:cNvCxnSpPr/>
        </xdr:nvCxnSpPr>
        <xdr:spPr>
          <a:xfrm>
            <a:off x="1547826" y="25007888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25" name="Arc 4024">
            <a:extLst>
              <a:ext uri="{FF2B5EF4-FFF2-40B4-BE49-F238E27FC236}">
                <a16:creationId xmlns:a16="http://schemas.microsoft.com/office/drawing/2014/main" id="{538D50DC-1E8B-24AE-E027-C8EBB637801C}"/>
              </a:ext>
            </a:extLst>
          </xdr:cNvPr>
          <xdr:cNvSpPr/>
        </xdr:nvSpPr>
        <xdr:spPr>
          <a:xfrm rot="10800000">
            <a:off x="1447807" y="24826911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26" name="Straight Connector 4025">
            <a:extLst>
              <a:ext uri="{FF2B5EF4-FFF2-40B4-BE49-F238E27FC236}">
                <a16:creationId xmlns:a16="http://schemas.microsoft.com/office/drawing/2014/main" id="{B884B7B3-CACF-7C3C-A222-489441046B59}"/>
              </a:ext>
            </a:extLst>
          </xdr:cNvPr>
          <xdr:cNvCxnSpPr/>
        </xdr:nvCxnSpPr>
        <xdr:spPr>
          <a:xfrm>
            <a:off x="1885955" y="25103136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7" name="Straight Connector 4026">
            <a:extLst>
              <a:ext uri="{FF2B5EF4-FFF2-40B4-BE49-F238E27FC236}">
                <a16:creationId xmlns:a16="http://schemas.microsoft.com/office/drawing/2014/main" id="{7CCEAD66-FB09-4FDD-D59B-76086CD337DF}"/>
              </a:ext>
            </a:extLst>
          </xdr:cNvPr>
          <xdr:cNvCxnSpPr/>
        </xdr:nvCxnSpPr>
        <xdr:spPr>
          <a:xfrm>
            <a:off x="1952630" y="25098375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28" name="Arc 4027">
            <a:extLst>
              <a:ext uri="{FF2B5EF4-FFF2-40B4-BE49-F238E27FC236}">
                <a16:creationId xmlns:a16="http://schemas.microsoft.com/office/drawing/2014/main" id="{3AB48E3C-8715-4A32-1444-7E72284AF099}"/>
              </a:ext>
            </a:extLst>
          </xdr:cNvPr>
          <xdr:cNvSpPr/>
        </xdr:nvSpPr>
        <xdr:spPr>
          <a:xfrm>
            <a:off x="1704980" y="25017411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29" name="Arc 4028">
            <a:extLst>
              <a:ext uri="{FF2B5EF4-FFF2-40B4-BE49-F238E27FC236}">
                <a16:creationId xmlns:a16="http://schemas.microsoft.com/office/drawing/2014/main" id="{78A39052-7554-847A-ED82-F4FDAEBABD4B}"/>
              </a:ext>
            </a:extLst>
          </xdr:cNvPr>
          <xdr:cNvSpPr/>
        </xdr:nvSpPr>
        <xdr:spPr>
          <a:xfrm rot="16200000">
            <a:off x="1952630" y="250174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30" name="Straight Connector 4029">
            <a:extLst>
              <a:ext uri="{FF2B5EF4-FFF2-40B4-BE49-F238E27FC236}">
                <a16:creationId xmlns:a16="http://schemas.microsoft.com/office/drawing/2014/main" id="{1839714F-4B75-722C-1494-50747B5F5D30}"/>
              </a:ext>
            </a:extLst>
          </xdr:cNvPr>
          <xdr:cNvCxnSpPr/>
        </xdr:nvCxnSpPr>
        <xdr:spPr>
          <a:xfrm>
            <a:off x="2024075" y="25017413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31" name="Arc 4030">
            <a:extLst>
              <a:ext uri="{FF2B5EF4-FFF2-40B4-BE49-F238E27FC236}">
                <a16:creationId xmlns:a16="http://schemas.microsoft.com/office/drawing/2014/main" id="{14A9B08D-C12A-287D-8DAC-C479426AFFFB}"/>
              </a:ext>
            </a:extLst>
          </xdr:cNvPr>
          <xdr:cNvSpPr/>
        </xdr:nvSpPr>
        <xdr:spPr>
          <a:xfrm rot="5400000">
            <a:off x="2209805" y="248364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32" name="Straight Connector 4031">
            <a:extLst>
              <a:ext uri="{FF2B5EF4-FFF2-40B4-BE49-F238E27FC236}">
                <a16:creationId xmlns:a16="http://schemas.microsoft.com/office/drawing/2014/main" id="{7D536EC6-0114-216F-E23A-D9EEE235C601}"/>
              </a:ext>
            </a:extLst>
          </xdr:cNvPr>
          <xdr:cNvCxnSpPr/>
        </xdr:nvCxnSpPr>
        <xdr:spPr>
          <a:xfrm>
            <a:off x="1800230" y="25550813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3" name="Straight Connector 4032">
            <a:extLst>
              <a:ext uri="{FF2B5EF4-FFF2-40B4-BE49-F238E27FC236}">
                <a16:creationId xmlns:a16="http://schemas.microsoft.com/office/drawing/2014/main" id="{7132731B-0AF5-8274-01B1-260E941980B4}"/>
              </a:ext>
            </a:extLst>
          </xdr:cNvPr>
          <xdr:cNvCxnSpPr/>
        </xdr:nvCxnSpPr>
        <xdr:spPr>
          <a:xfrm flipV="1">
            <a:off x="842968" y="24350664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4" name="Straight Connector 4033">
            <a:extLst>
              <a:ext uri="{FF2B5EF4-FFF2-40B4-BE49-F238E27FC236}">
                <a16:creationId xmlns:a16="http://schemas.microsoft.com/office/drawing/2014/main" id="{A328BE98-D162-2590-A2F7-388891669E71}"/>
              </a:ext>
            </a:extLst>
          </xdr:cNvPr>
          <xdr:cNvCxnSpPr/>
        </xdr:nvCxnSpPr>
        <xdr:spPr>
          <a:xfrm>
            <a:off x="333375" y="24355425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5" name="Straight Connector 4034">
            <a:extLst>
              <a:ext uri="{FF2B5EF4-FFF2-40B4-BE49-F238E27FC236}">
                <a16:creationId xmlns:a16="http://schemas.microsoft.com/office/drawing/2014/main" id="{5873F985-26A9-4D21-B8BE-26B1BB862E34}"/>
              </a:ext>
            </a:extLst>
          </xdr:cNvPr>
          <xdr:cNvCxnSpPr/>
        </xdr:nvCxnSpPr>
        <xdr:spPr>
          <a:xfrm>
            <a:off x="338138" y="2441733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6" name="Straight Connector 4035">
            <a:extLst>
              <a:ext uri="{FF2B5EF4-FFF2-40B4-BE49-F238E27FC236}">
                <a16:creationId xmlns:a16="http://schemas.microsoft.com/office/drawing/2014/main" id="{F0889B69-215B-04E6-577F-30D0C0A65602}"/>
              </a:ext>
            </a:extLst>
          </xdr:cNvPr>
          <xdr:cNvCxnSpPr/>
        </xdr:nvCxnSpPr>
        <xdr:spPr>
          <a:xfrm>
            <a:off x="333376" y="249221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7" name="Straight Connector 4036">
            <a:extLst>
              <a:ext uri="{FF2B5EF4-FFF2-40B4-BE49-F238E27FC236}">
                <a16:creationId xmlns:a16="http://schemas.microsoft.com/office/drawing/2014/main" id="{D48F2685-11D7-CE9E-3F2C-50DEED063C49}"/>
              </a:ext>
            </a:extLst>
          </xdr:cNvPr>
          <xdr:cNvCxnSpPr/>
        </xdr:nvCxnSpPr>
        <xdr:spPr>
          <a:xfrm>
            <a:off x="333376" y="24860251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8" name="Straight Connector 4037">
            <a:extLst>
              <a:ext uri="{FF2B5EF4-FFF2-40B4-BE49-F238E27FC236}">
                <a16:creationId xmlns:a16="http://schemas.microsoft.com/office/drawing/2014/main" id="{AF2CAC78-1E28-FF6A-D14B-B6F215754472}"/>
              </a:ext>
            </a:extLst>
          </xdr:cNvPr>
          <xdr:cNvCxnSpPr/>
        </xdr:nvCxnSpPr>
        <xdr:spPr>
          <a:xfrm>
            <a:off x="333375" y="24298275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9" name="Straight Connector 4038">
            <a:extLst>
              <a:ext uri="{FF2B5EF4-FFF2-40B4-BE49-F238E27FC236}">
                <a16:creationId xmlns:a16="http://schemas.microsoft.com/office/drawing/2014/main" id="{51579660-3878-9F75-9082-22B5D0736959}"/>
              </a:ext>
            </a:extLst>
          </xdr:cNvPr>
          <xdr:cNvCxnSpPr/>
        </xdr:nvCxnSpPr>
        <xdr:spPr>
          <a:xfrm>
            <a:off x="2619374" y="24312562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40" name="Rectangle 4039">
            <a:extLst>
              <a:ext uri="{FF2B5EF4-FFF2-40B4-BE49-F238E27FC236}">
                <a16:creationId xmlns:a16="http://schemas.microsoft.com/office/drawing/2014/main" id="{28BB952C-F874-B841-87C1-341FECC2E6F1}"/>
              </a:ext>
            </a:extLst>
          </xdr:cNvPr>
          <xdr:cNvSpPr/>
        </xdr:nvSpPr>
        <xdr:spPr>
          <a:xfrm>
            <a:off x="433393" y="24498299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41" name="Octagon 4040">
            <a:extLst>
              <a:ext uri="{FF2B5EF4-FFF2-40B4-BE49-F238E27FC236}">
                <a16:creationId xmlns:a16="http://schemas.microsoft.com/office/drawing/2014/main" id="{B02F2378-1FEB-5A7F-79D2-28C11D0BA4C3}"/>
              </a:ext>
            </a:extLst>
          </xdr:cNvPr>
          <xdr:cNvSpPr/>
        </xdr:nvSpPr>
        <xdr:spPr>
          <a:xfrm>
            <a:off x="509595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42" name="Octagon 4041">
            <a:extLst>
              <a:ext uri="{FF2B5EF4-FFF2-40B4-BE49-F238E27FC236}">
                <a16:creationId xmlns:a16="http://schemas.microsoft.com/office/drawing/2014/main" id="{B5AC4EDC-9755-BEF2-B7F6-52C4C034168B}"/>
              </a:ext>
            </a:extLst>
          </xdr:cNvPr>
          <xdr:cNvSpPr/>
        </xdr:nvSpPr>
        <xdr:spPr>
          <a:xfrm>
            <a:off x="676282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43" name="Octagon 4042">
            <a:extLst>
              <a:ext uri="{FF2B5EF4-FFF2-40B4-BE49-F238E27FC236}">
                <a16:creationId xmlns:a16="http://schemas.microsoft.com/office/drawing/2014/main" id="{ADD0EF43-1372-E747-49DB-DBD007BDFDA2}"/>
              </a:ext>
            </a:extLst>
          </xdr:cNvPr>
          <xdr:cNvSpPr/>
        </xdr:nvSpPr>
        <xdr:spPr>
          <a:xfrm>
            <a:off x="995364" y="24603075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85725</xdr:colOff>
      <xdr:row>821</xdr:row>
      <xdr:rowOff>47625</xdr:rowOff>
    </xdr:from>
    <xdr:to>
      <xdr:col>23</xdr:col>
      <xdr:colOff>38100</xdr:colOff>
      <xdr:row>829</xdr:row>
      <xdr:rowOff>85725</xdr:rowOff>
    </xdr:to>
    <xdr:cxnSp macro="">
      <xdr:nvCxnSpPr>
        <xdr:cNvPr id="4044" name="Straight Connector 4043">
          <a:extLst>
            <a:ext uri="{FF2B5EF4-FFF2-40B4-BE49-F238E27FC236}">
              <a16:creationId xmlns:a16="http://schemas.microsoft.com/office/drawing/2014/main" id="{135038B5-5AE4-4449-BE1A-0714907F923D}"/>
            </a:ext>
          </a:extLst>
        </xdr:cNvPr>
        <xdr:cNvCxnSpPr/>
      </xdr:nvCxnSpPr>
      <xdr:spPr>
        <a:xfrm flipH="1" flipV="1">
          <a:off x="895350" y="123091575"/>
          <a:ext cx="2867025" cy="11811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903</xdr:row>
      <xdr:rowOff>123825</xdr:rowOff>
    </xdr:from>
    <xdr:to>
      <xdr:col>16</xdr:col>
      <xdr:colOff>33337</xdr:colOff>
      <xdr:row>912</xdr:row>
      <xdr:rowOff>95250</xdr:rowOff>
    </xdr:to>
    <xdr:grpSp>
      <xdr:nvGrpSpPr>
        <xdr:cNvPr id="4046" name="Group 4045">
          <a:extLst>
            <a:ext uri="{FF2B5EF4-FFF2-40B4-BE49-F238E27FC236}">
              <a16:creationId xmlns:a16="http://schemas.microsoft.com/office/drawing/2014/main" id="{5D2A8021-D574-4A6E-92B0-5EE60DE8F224}"/>
            </a:ext>
          </a:extLst>
        </xdr:cNvPr>
        <xdr:cNvGrpSpPr/>
      </xdr:nvGrpSpPr>
      <xdr:grpSpPr>
        <a:xfrm>
          <a:off x="333375" y="135512175"/>
          <a:ext cx="2290762" cy="1257300"/>
          <a:chOff x="704850" y="24193500"/>
          <a:chExt cx="2290762" cy="1257300"/>
        </a:xfrm>
      </xdr:grpSpPr>
      <xdr:sp macro="" textlink="">
        <xdr:nvSpPr>
          <xdr:cNvPr id="4047" name="Freeform: Shape 4046">
            <a:extLst>
              <a:ext uri="{FF2B5EF4-FFF2-40B4-BE49-F238E27FC236}">
                <a16:creationId xmlns:a16="http://schemas.microsoft.com/office/drawing/2014/main" id="{54DE09F3-003C-C95F-73CD-516986CD126E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48" name="Rectangle 4047">
            <a:extLst>
              <a:ext uri="{FF2B5EF4-FFF2-40B4-BE49-F238E27FC236}">
                <a16:creationId xmlns:a16="http://schemas.microsoft.com/office/drawing/2014/main" id="{9475B6F2-2925-6034-3786-48AB81D46928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49" name="Straight Connector 4048">
            <a:extLst>
              <a:ext uri="{FF2B5EF4-FFF2-40B4-BE49-F238E27FC236}">
                <a16:creationId xmlns:a16="http://schemas.microsoft.com/office/drawing/2014/main" id="{F6CA7C99-F4B8-BE7C-2BD7-F25E8FD33486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0" name="Straight Connector 4049">
            <a:extLst>
              <a:ext uri="{FF2B5EF4-FFF2-40B4-BE49-F238E27FC236}">
                <a16:creationId xmlns:a16="http://schemas.microsoft.com/office/drawing/2014/main" id="{D1BB2C4F-3FF2-9414-D026-AF7A11ED8FAA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51" name="Arc 4050">
            <a:extLst>
              <a:ext uri="{FF2B5EF4-FFF2-40B4-BE49-F238E27FC236}">
                <a16:creationId xmlns:a16="http://schemas.microsoft.com/office/drawing/2014/main" id="{AE1C45E6-8CCA-8E4A-CA3C-560E52E981A0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52" name="Straight Connector 4051">
            <a:extLst>
              <a:ext uri="{FF2B5EF4-FFF2-40B4-BE49-F238E27FC236}">
                <a16:creationId xmlns:a16="http://schemas.microsoft.com/office/drawing/2014/main" id="{DBA85B28-CC34-7F4D-7A5E-4122D4DBA14D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3" name="Straight Connector 4052">
            <a:extLst>
              <a:ext uri="{FF2B5EF4-FFF2-40B4-BE49-F238E27FC236}">
                <a16:creationId xmlns:a16="http://schemas.microsoft.com/office/drawing/2014/main" id="{3D6B4DEB-797D-59D6-E536-FDCFFB8D8A6E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54" name="Arc 4053">
            <a:extLst>
              <a:ext uri="{FF2B5EF4-FFF2-40B4-BE49-F238E27FC236}">
                <a16:creationId xmlns:a16="http://schemas.microsoft.com/office/drawing/2014/main" id="{94F1C817-C5DB-8B5C-1B9A-4EC399D93E82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55" name="Arc 4054">
            <a:extLst>
              <a:ext uri="{FF2B5EF4-FFF2-40B4-BE49-F238E27FC236}">
                <a16:creationId xmlns:a16="http://schemas.microsoft.com/office/drawing/2014/main" id="{3600B5D3-6A29-1D05-5E19-E5B7D90B3DB7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56" name="Straight Connector 4055">
            <a:extLst>
              <a:ext uri="{FF2B5EF4-FFF2-40B4-BE49-F238E27FC236}">
                <a16:creationId xmlns:a16="http://schemas.microsoft.com/office/drawing/2014/main" id="{ED2295DF-5EB7-B2A3-F4AB-73577602DBE5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57" name="Arc 4056">
            <a:extLst>
              <a:ext uri="{FF2B5EF4-FFF2-40B4-BE49-F238E27FC236}">
                <a16:creationId xmlns:a16="http://schemas.microsoft.com/office/drawing/2014/main" id="{446F4C93-DF7E-530F-9074-DF627BE033AF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58" name="Straight Connector 4057">
            <a:extLst>
              <a:ext uri="{FF2B5EF4-FFF2-40B4-BE49-F238E27FC236}">
                <a16:creationId xmlns:a16="http://schemas.microsoft.com/office/drawing/2014/main" id="{DD28DA4E-18AF-676F-6185-A7DEBDB68D2B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9" name="Straight Connector 4058">
            <a:extLst>
              <a:ext uri="{FF2B5EF4-FFF2-40B4-BE49-F238E27FC236}">
                <a16:creationId xmlns:a16="http://schemas.microsoft.com/office/drawing/2014/main" id="{84813E21-9BBD-472B-1791-A74AD6DF92D4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0" name="Straight Connector 4059">
            <a:extLst>
              <a:ext uri="{FF2B5EF4-FFF2-40B4-BE49-F238E27FC236}">
                <a16:creationId xmlns:a16="http://schemas.microsoft.com/office/drawing/2014/main" id="{4038668B-0856-DF5D-5C2A-53D64AE6C14C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1" name="Straight Connector 4060">
            <a:extLst>
              <a:ext uri="{FF2B5EF4-FFF2-40B4-BE49-F238E27FC236}">
                <a16:creationId xmlns:a16="http://schemas.microsoft.com/office/drawing/2014/main" id="{ECE4886C-AFBA-70C8-DC0B-3A3D4AFC5C72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2" name="Straight Connector 4061">
            <a:extLst>
              <a:ext uri="{FF2B5EF4-FFF2-40B4-BE49-F238E27FC236}">
                <a16:creationId xmlns:a16="http://schemas.microsoft.com/office/drawing/2014/main" id="{FCC8831D-1BF5-F320-E49E-AC5336013980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3" name="Straight Connector 4062">
            <a:extLst>
              <a:ext uri="{FF2B5EF4-FFF2-40B4-BE49-F238E27FC236}">
                <a16:creationId xmlns:a16="http://schemas.microsoft.com/office/drawing/2014/main" id="{0EB98F9C-5CCA-1E23-D94A-4347D56E6819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4" name="Straight Connector 4063">
            <a:extLst>
              <a:ext uri="{FF2B5EF4-FFF2-40B4-BE49-F238E27FC236}">
                <a16:creationId xmlns:a16="http://schemas.microsoft.com/office/drawing/2014/main" id="{3DECFBC3-E9BC-AEC5-B1BC-DF5DBD3B58D2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5" name="Straight Connector 4064">
            <a:extLst>
              <a:ext uri="{FF2B5EF4-FFF2-40B4-BE49-F238E27FC236}">
                <a16:creationId xmlns:a16="http://schemas.microsoft.com/office/drawing/2014/main" id="{A627C576-5BAF-7168-9254-9A8412B3C1A8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66" name="Rectangle 4065">
            <a:extLst>
              <a:ext uri="{FF2B5EF4-FFF2-40B4-BE49-F238E27FC236}">
                <a16:creationId xmlns:a16="http://schemas.microsoft.com/office/drawing/2014/main" id="{2EE6E92C-8E70-05F5-5413-BAF5EED1D442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67" name="Octagon 4066">
            <a:extLst>
              <a:ext uri="{FF2B5EF4-FFF2-40B4-BE49-F238E27FC236}">
                <a16:creationId xmlns:a16="http://schemas.microsoft.com/office/drawing/2014/main" id="{FCFB8BEC-10CF-0166-F4EA-A3720743A0CA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68" name="Octagon 4067">
            <a:extLst>
              <a:ext uri="{FF2B5EF4-FFF2-40B4-BE49-F238E27FC236}">
                <a16:creationId xmlns:a16="http://schemas.microsoft.com/office/drawing/2014/main" id="{2A09C8DD-462D-AA93-1077-4ACBC10DE1F4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69" name="Octagon 4068">
            <a:extLst>
              <a:ext uri="{FF2B5EF4-FFF2-40B4-BE49-F238E27FC236}">
                <a16:creationId xmlns:a16="http://schemas.microsoft.com/office/drawing/2014/main" id="{DA12F297-BC62-0DC2-99BF-A1E2E1BB1464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142875</xdr:colOff>
      <xdr:row>908</xdr:row>
      <xdr:rowOff>57150</xdr:rowOff>
    </xdr:from>
    <xdr:to>
      <xdr:col>26</xdr:col>
      <xdr:colOff>0</xdr:colOff>
      <xdr:row>922</xdr:row>
      <xdr:rowOff>57150</xdr:rowOff>
    </xdr:to>
    <xdr:cxnSp macro="">
      <xdr:nvCxnSpPr>
        <xdr:cNvPr id="4070" name="Straight Connector 4069">
          <a:extLst>
            <a:ext uri="{FF2B5EF4-FFF2-40B4-BE49-F238E27FC236}">
              <a16:creationId xmlns:a16="http://schemas.microsoft.com/office/drawing/2014/main" id="{E169D8C1-0BBD-4030-A16E-FA72171EE0D5}"/>
            </a:ext>
          </a:extLst>
        </xdr:cNvPr>
        <xdr:cNvCxnSpPr/>
      </xdr:nvCxnSpPr>
      <xdr:spPr>
        <a:xfrm flipH="1" flipV="1">
          <a:off x="2247900" y="136159875"/>
          <a:ext cx="1962150" cy="200025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929</xdr:row>
      <xdr:rowOff>9525</xdr:rowOff>
    </xdr:from>
    <xdr:to>
      <xdr:col>37</xdr:col>
      <xdr:colOff>80968</xdr:colOff>
      <xdr:row>935</xdr:row>
      <xdr:rowOff>20604</xdr:rowOff>
    </xdr:to>
    <xdr:grpSp>
      <xdr:nvGrpSpPr>
        <xdr:cNvPr id="3844" name="Group 3843">
          <a:extLst>
            <a:ext uri="{FF2B5EF4-FFF2-40B4-BE49-F238E27FC236}">
              <a16:creationId xmlns:a16="http://schemas.microsoft.com/office/drawing/2014/main" id="{31822681-EFD9-3D69-DC77-635D4BA66E78}"/>
            </a:ext>
          </a:extLst>
        </xdr:cNvPr>
        <xdr:cNvGrpSpPr/>
      </xdr:nvGrpSpPr>
      <xdr:grpSpPr>
        <a:xfrm>
          <a:off x="2019300" y="139112625"/>
          <a:ext cx="4052893" cy="868329"/>
          <a:chOff x="2019300" y="139112625"/>
          <a:chExt cx="4052893" cy="868329"/>
        </a:xfrm>
      </xdr:grpSpPr>
      <xdr:sp macro="" textlink="">
        <xdr:nvSpPr>
          <xdr:cNvPr id="1443" name="Freeform: Shape 1442">
            <a:extLst>
              <a:ext uri="{FF2B5EF4-FFF2-40B4-BE49-F238E27FC236}">
                <a16:creationId xmlns:a16="http://schemas.microsoft.com/office/drawing/2014/main" id="{0E80A63D-E334-C366-F298-13ACBD6F9B66}"/>
              </a:ext>
            </a:extLst>
          </xdr:cNvPr>
          <xdr:cNvSpPr/>
        </xdr:nvSpPr>
        <xdr:spPr>
          <a:xfrm>
            <a:off x="4300538" y="139674600"/>
            <a:ext cx="1690687" cy="285750"/>
          </a:xfrm>
          <a:custGeom>
            <a:avLst/>
            <a:gdLst>
              <a:gd name="connsiteX0" fmla="*/ 0 w 1690687"/>
              <a:gd name="connsiteY0" fmla="*/ 0 h 285750"/>
              <a:gd name="connsiteX1" fmla="*/ 876300 w 1690687"/>
              <a:gd name="connsiteY1" fmla="*/ 285750 h 285750"/>
              <a:gd name="connsiteX2" fmla="*/ 1690687 w 1690687"/>
              <a:gd name="connsiteY2" fmla="*/ 0 h 285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90687" h="285750">
                <a:moveTo>
                  <a:pt x="0" y="0"/>
                </a:moveTo>
                <a:cubicBezTo>
                  <a:pt x="297259" y="142875"/>
                  <a:pt x="594519" y="285750"/>
                  <a:pt x="876300" y="285750"/>
                </a:cubicBezTo>
                <a:cubicBezTo>
                  <a:pt x="1158081" y="285750"/>
                  <a:pt x="1690687" y="0"/>
                  <a:pt x="1690687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90" name="Straight Connector 1389">
            <a:extLst>
              <a:ext uri="{FF2B5EF4-FFF2-40B4-BE49-F238E27FC236}">
                <a16:creationId xmlns:a16="http://schemas.microsoft.com/office/drawing/2014/main" id="{6146C580-A61E-4D06-B832-22FC0A0F9999}"/>
              </a:ext>
            </a:extLst>
          </xdr:cNvPr>
          <xdr:cNvCxnSpPr/>
        </xdr:nvCxnSpPr>
        <xdr:spPr>
          <a:xfrm>
            <a:off x="2105025" y="139112625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1" name="Straight Connector 1390">
            <a:extLst>
              <a:ext uri="{FF2B5EF4-FFF2-40B4-BE49-F238E27FC236}">
                <a16:creationId xmlns:a16="http://schemas.microsoft.com/office/drawing/2014/main" id="{083498DA-5D29-48DF-B388-476C0375A3D1}"/>
              </a:ext>
            </a:extLst>
          </xdr:cNvPr>
          <xdr:cNvCxnSpPr/>
        </xdr:nvCxnSpPr>
        <xdr:spPr>
          <a:xfrm>
            <a:off x="5991225" y="139112625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41" name="Freeform: Shape 1440">
            <a:extLst>
              <a:ext uri="{FF2B5EF4-FFF2-40B4-BE49-F238E27FC236}">
                <a16:creationId xmlns:a16="http://schemas.microsoft.com/office/drawing/2014/main" id="{FFA501CF-C4EA-1591-5890-3D1B3C2A0B18}"/>
              </a:ext>
            </a:extLst>
          </xdr:cNvPr>
          <xdr:cNvSpPr/>
        </xdr:nvSpPr>
        <xdr:spPr>
          <a:xfrm>
            <a:off x="4048125" y="139255500"/>
            <a:ext cx="257175" cy="419100"/>
          </a:xfrm>
          <a:custGeom>
            <a:avLst/>
            <a:gdLst>
              <a:gd name="connsiteX0" fmla="*/ 0 w 260350"/>
              <a:gd name="connsiteY0" fmla="*/ 0 h 425450"/>
              <a:gd name="connsiteX1" fmla="*/ 95250 w 260350"/>
              <a:gd name="connsiteY1" fmla="*/ 266700 h 425450"/>
              <a:gd name="connsiteX2" fmla="*/ 260350 w 260350"/>
              <a:gd name="connsiteY2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0350" h="425450">
                <a:moveTo>
                  <a:pt x="0" y="0"/>
                </a:moveTo>
                <a:cubicBezTo>
                  <a:pt x="25929" y="97896"/>
                  <a:pt x="51858" y="195792"/>
                  <a:pt x="95250" y="266700"/>
                </a:cubicBezTo>
                <a:cubicBezTo>
                  <a:pt x="138642" y="337608"/>
                  <a:pt x="199496" y="381529"/>
                  <a:pt x="260350" y="4254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42" name="Freeform: Shape 1441">
            <a:extLst>
              <a:ext uri="{FF2B5EF4-FFF2-40B4-BE49-F238E27FC236}">
                <a16:creationId xmlns:a16="http://schemas.microsoft.com/office/drawing/2014/main" id="{791EED51-80F8-F4B4-5B48-59520FC0FAFE}"/>
              </a:ext>
            </a:extLst>
          </xdr:cNvPr>
          <xdr:cNvSpPr/>
        </xdr:nvSpPr>
        <xdr:spPr>
          <a:xfrm>
            <a:off x="2100263" y="139255500"/>
            <a:ext cx="1947862" cy="725454"/>
          </a:xfrm>
          <a:custGeom>
            <a:avLst/>
            <a:gdLst>
              <a:gd name="connsiteX0" fmla="*/ 0 w 1947862"/>
              <a:gd name="connsiteY0" fmla="*/ 423863 h 725454"/>
              <a:gd name="connsiteX1" fmla="*/ 976312 w 1947862"/>
              <a:gd name="connsiteY1" fmla="*/ 709613 h 725454"/>
              <a:gd name="connsiteX2" fmla="*/ 1947862 w 1947862"/>
              <a:gd name="connsiteY2" fmla="*/ 0 h 7254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725454">
                <a:moveTo>
                  <a:pt x="0" y="423863"/>
                </a:moveTo>
                <a:cubicBezTo>
                  <a:pt x="325834" y="602060"/>
                  <a:pt x="651668" y="780257"/>
                  <a:pt x="976312" y="709613"/>
                </a:cubicBezTo>
                <a:cubicBezTo>
                  <a:pt x="1300956" y="638969"/>
                  <a:pt x="1624409" y="319484"/>
                  <a:pt x="19478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42" name="Straight Connector 3841">
            <a:extLst>
              <a:ext uri="{FF2B5EF4-FFF2-40B4-BE49-F238E27FC236}">
                <a16:creationId xmlns:a16="http://schemas.microsoft.com/office/drawing/2014/main" id="{3DEB60EE-08D8-4E2C-B609-436E40D16B9A}"/>
              </a:ext>
            </a:extLst>
          </xdr:cNvPr>
          <xdr:cNvCxnSpPr/>
        </xdr:nvCxnSpPr>
        <xdr:spPr>
          <a:xfrm>
            <a:off x="4048125" y="139279314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36" name="Isosceles Triangle 1435">
            <a:extLst>
              <a:ext uri="{FF2B5EF4-FFF2-40B4-BE49-F238E27FC236}">
                <a16:creationId xmlns:a16="http://schemas.microsoft.com/office/drawing/2014/main" id="{4B7A8D09-A8F1-D464-A91A-EE1B2CF6C3C8}"/>
              </a:ext>
            </a:extLst>
          </xdr:cNvPr>
          <xdr:cNvSpPr/>
        </xdr:nvSpPr>
        <xdr:spPr>
          <a:xfrm>
            <a:off x="2019300" y="1396920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37" name="Straight Connector 1436">
            <a:extLst>
              <a:ext uri="{FF2B5EF4-FFF2-40B4-BE49-F238E27FC236}">
                <a16:creationId xmlns:a16="http://schemas.microsoft.com/office/drawing/2014/main" id="{DC64984E-9B20-7189-0140-16FAA82A7316}"/>
              </a:ext>
            </a:extLst>
          </xdr:cNvPr>
          <xdr:cNvCxnSpPr/>
        </xdr:nvCxnSpPr>
        <xdr:spPr>
          <a:xfrm>
            <a:off x="2095499" y="139674600"/>
            <a:ext cx="390048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38" name="Isosceles Triangle 1437">
            <a:extLst>
              <a:ext uri="{FF2B5EF4-FFF2-40B4-BE49-F238E27FC236}">
                <a16:creationId xmlns:a16="http://schemas.microsoft.com/office/drawing/2014/main" id="{32F102AC-0C88-B8A0-69CC-C782D9750CB2}"/>
              </a:ext>
            </a:extLst>
          </xdr:cNvPr>
          <xdr:cNvSpPr/>
        </xdr:nvSpPr>
        <xdr:spPr>
          <a:xfrm>
            <a:off x="5910268" y="1396825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39" name="Isosceles Triangle 1438">
            <a:extLst>
              <a:ext uri="{FF2B5EF4-FFF2-40B4-BE49-F238E27FC236}">
                <a16:creationId xmlns:a16="http://schemas.microsoft.com/office/drawing/2014/main" id="{31542FF5-B249-DCB9-F098-7AC28E25C8BC}"/>
              </a:ext>
            </a:extLst>
          </xdr:cNvPr>
          <xdr:cNvSpPr/>
        </xdr:nvSpPr>
        <xdr:spPr>
          <a:xfrm>
            <a:off x="3962400" y="1396825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40" name="Oval 1439">
            <a:extLst>
              <a:ext uri="{FF2B5EF4-FFF2-40B4-BE49-F238E27FC236}">
                <a16:creationId xmlns:a16="http://schemas.microsoft.com/office/drawing/2014/main" id="{9C4973CC-3F28-04E2-35AD-DD21B97F634C}"/>
              </a:ext>
            </a:extLst>
          </xdr:cNvPr>
          <xdr:cNvSpPr/>
        </xdr:nvSpPr>
        <xdr:spPr>
          <a:xfrm>
            <a:off x="4267200" y="1396365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76200</xdr:colOff>
      <xdr:row>836</xdr:row>
      <xdr:rowOff>138113</xdr:rowOff>
    </xdr:from>
    <xdr:to>
      <xdr:col>48</xdr:col>
      <xdr:colOff>80969</xdr:colOff>
      <xdr:row>842</xdr:row>
      <xdr:rowOff>9526</xdr:rowOff>
    </xdr:to>
    <xdr:grpSp>
      <xdr:nvGrpSpPr>
        <xdr:cNvPr id="3845" name="Group 3844">
          <a:extLst>
            <a:ext uri="{FF2B5EF4-FFF2-40B4-BE49-F238E27FC236}">
              <a16:creationId xmlns:a16="http://schemas.microsoft.com/office/drawing/2014/main" id="{F7E22AA6-9769-0A53-D877-C6502DC06B8C}"/>
            </a:ext>
          </a:extLst>
        </xdr:cNvPr>
        <xdr:cNvGrpSpPr/>
      </xdr:nvGrpSpPr>
      <xdr:grpSpPr>
        <a:xfrm>
          <a:off x="2019300" y="125325188"/>
          <a:ext cx="5834069" cy="728663"/>
          <a:chOff x="2019300" y="125325188"/>
          <a:chExt cx="5834069" cy="728663"/>
        </a:xfrm>
      </xdr:grpSpPr>
      <xdr:sp macro="" textlink="">
        <xdr:nvSpPr>
          <xdr:cNvPr id="2686" name="Freeform: Shape 2685">
            <a:extLst>
              <a:ext uri="{FF2B5EF4-FFF2-40B4-BE49-F238E27FC236}">
                <a16:creationId xmlns:a16="http://schemas.microsoft.com/office/drawing/2014/main" id="{A590D84A-AA34-34F5-E72E-4161BA605B47}"/>
              </a:ext>
            </a:extLst>
          </xdr:cNvPr>
          <xdr:cNvSpPr/>
        </xdr:nvSpPr>
        <xdr:spPr>
          <a:xfrm>
            <a:off x="2105025" y="125329950"/>
            <a:ext cx="1943100" cy="714404"/>
          </a:xfrm>
          <a:custGeom>
            <a:avLst/>
            <a:gdLst>
              <a:gd name="connsiteX0" fmla="*/ 0 w 1943100"/>
              <a:gd name="connsiteY0" fmla="*/ 433388 h 714404"/>
              <a:gd name="connsiteX1" fmla="*/ 842963 w 1943100"/>
              <a:gd name="connsiteY1" fmla="*/ 714375 h 714404"/>
              <a:gd name="connsiteX2" fmla="*/ 1709738 w 1943100"/>
              <a:gd name="connsiteY2" fmla="*/ 419100 h 714404"/>
              <a:gd name="connsiteX3" fmla="*/ 1943100 w 1943100"/>
              <a:gd name="connsiteY3" fmla="*/ 0 h 714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714404">
                <a:moveTo>
                  <a:pt x="0" y="433388"/>
                </a:moveTo>
                <a:cubicBezTo>
                  <a:pt x="279003" y="575072"/>
                  <a:pt x="558007" y="716756"/>
                  <a:pt x="842963" y="714375"/>
                </a:cubicBezTo>
                <a:cubicBezTo>
                  <a:pt x="1127919" y="711994"/>
                  <a:pt x="1526382" y="538163"/>
                  <a:pt x="1709738" y="419100"/>
                </a:cubicBezTo>
                <a:cubicBezTo>
                  <a:pt x="1893094" y="300037"/>
                  <a:pt x="1918097" y="150018"/>
                  <a:pt x="19431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87" name="Freeform: Shape 2686">
            <a:extLst>
              <a:ext uri="{FF2B5EF4-FFF2-40B4-BE49-F238E27FC236}">
                <a16:creationId xmlns:a16="http://schemas.microsoft.com/office/drawing/2014/main" id="{0CFC4490-5B64-D9DC-EF02-6D3E7312D5C3}"/>
              </a:ext>
            </a:extLst>
          </xdr:cNvPr>
          <xdr:cNvSpPr/>
        </xdr:nvSpPr>
        <xdr:spPr>
          <a:xfrm>
            <a:off x="5829300" y="125325188"/>
            <a:ext cx="1943100" cy="728663"/>
          </a:xfrm>
          <a:custGeom>
            <a:avLst/>
            <a:gdLst>
              <a:gd name="connsiteX0" fmla="*/ 0 w 1943100"/>
              <a:gd name="connsiteY0" fmla="*/ 0 h 728663"/>
              <a:gd name="connsiteX1" fmla="*/ 238125 w 1943100"/>
              <a:gd name="connsiteY1" fmla="*/ 428625 h 728663"/>
              <a:gd name="connsiteX2" fmla="*/ 1095375 w 1943100"/>
              <a:gd name="connsiteY2" fmla="*/ 728662 h 728663"/>
              <a:gd name="connsiteX3" fmla="*/ 1943100 w 1943100"/>
              <a:gd name="connsiteY3" fmla="*/ 433387 h 7286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728663">
                <a:moveTo>
                  <a:pt x="0" y="0"/>
                </a:moveTo>
                <a:cubicBezTo>
                  <a:pt x="27781" y="153590"/>
                  <a:pt x="55563" y="307181"/>
                  <a:pt x="238125" y="428625"/>
                </a:cubicBezTo>
                <a:cubicBezTo>
                  <a:pt x="420687" y="550069"/>
                  <a:pt x="811213" y="727868"/>
                  <a:pt x="1095375" y="728662"/>
                </a:cubicBezTo>
                <a:cubicBezTo>
                  <a:pt x="1379537" y="729456"/>
                  <a:pt x="1806575" y="481012"/>
                  <a:pt x="1943100" y="433387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88" name="Freeform: Shape 2687">
            <a:extLst>
              <a:ext uri="{FF2B5EF4-FFF2-40B4-BE49-F238E27FC236}">
                <a16:creationId xmlns:a16="http://schemas.microsoft.com/office/drawing/2014/main" id="{D19F01F8-C900-B631-0554-8F4B2CE5D121}"/>
              </a:ext>
            </a:extLst>
          </xdr:cNvPr>
          <xdr:cNvSpPr/>
        </xdr:nvSpPr>
        <xdr:spPr>
          <a:xfrm>
            <a:off x="4048125" y="125329950"/>
            <a:ext cx="1785938" cy="719143"/>
          </a:xfrm>
          <a:custGeom>
            <a:avLst/>
            <a:gdLst>
              <a:gd name="connsiteX0" fmla="*/ 0 w 1785938"/>
              <a:gd name="connsiteY0" fmla="*/ 9525 h 719143"/>
              <a:gd name="connsiteX1" fmla="*/ 895350 w 1785938"/>
              <a:gd name="connsiteY1" fmla="*/ 719138 h 719143"/>
              <a:gd name="connsiteX2" fmla="*/ 1785938 w 1785938"/>
              <a:gd name="connsiteY2" fmla="*/ 0 h 7191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85938" h="719143">
                <a:moveTo>
                  <a:pt x="0" y="9525"/>
                </a:moveTo>
                <a:cubicBezTo>
                  <a:pt x="298847" y="365125"/>
                  <a:pt x="597694" y="720725"/>
                  <a:pt x="895350" y="719138"/>
                </a:cubicBezTo>
                <a:cubicBezTo>
                  <a:pt x="1193006" y="717551"/>
                  <a:pt x="1489472" y="358775"/>
                  <a:pt x="1785938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40" name="Straight Connector 3839">
            <a:extLst>
              <a:ext uri="{FF2B5EF4-FFF2-40B4-BE49-F238E27FC236}">
                <a16:creationId xmlns:a16="http://schemas.microsoft.com/office/drawing/2014/main" id="{E0118E74-D9BB-43B0-9680-D4B1610D3697}"/>
              </a:ext>
            </a:extLst>
          </xdr:cNvPr>
          <xdr:cNvCxnSpPr/>
        </xdr:nvCxnSpPr>
        <xdr:spPr>
          <a:xfrm>
            <a:off x="5829300" y="125368050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1" name="Straight Connector 3840">
            <a:extLst>
              <a:ext uri="{FF2B5EF4-FFF2-40B4-BE49-F238E27FC236}">
                <a16:creationId xmlns:a16="http://schemas.microsoft.com/office/drawing/2014/main" id="{1B98F805-3597-456B-AD8F-653BEECF3F0F}"/>
              </a:ext>
            </a:extLst>
          </xdr:cNvPr>
          <xdr:cNvCxnSpPr/>
        </xdr:nvCxnSpPr>
        <xdr:spPr>
          <a:xfrm>
            <a:off x="4048125" y="125358524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77" name="Isosceles Triangle 2676">
            <a:extLst>
              <a:ext uri="{FF2B5EF4-FFF2-40B4-BE49-F238E27FC236}">
                <a16:creationId xmlns:a16="http://schemas.microsoft.com/office/drawing/2014/main" id="{B379FA7F-3155-6411-988D-EF6FF8C7BDC9}"/>
              </a:ext>
            </a:extLst>
          </xdr:cNvPr>
          <xdr:cNvSpPr/>
        </xdr:nvSpPr>
        <xdr:spPr>
          <a:xfrm>
            <a:off x="2019300" y="1257760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78" name="Straight Connector 2677">
            <a:extLst>
              <a:ext uri="{FF2B5EF4-FFF2-40B4-BE49-F238E27FC236}">
                <a16:creationId xmlns:a16="http://schemas.microsoft.com/office/drawing/2014/main" id="{AE9AB162-AF9F-3299-B08C-363D1FE241E8}"/>
              </a:ext>
            </a:extLst>
          </xdr:cNvPr>
          <xdr:cNvCxnSpPr/>
        </xdr:nvCxnSpPr>
        <xdr:spPr>
          <a:xfrm>
            <a:off x="2095499" y="125758575"/>
            <a:ext cx="568166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79" name="Isosceles Triangle 2678">
            <a:extLst>
              <a:ext uri="{FF2B5EF4-FFF2-40B4-BE49-F238E27FC236}">
                <a16:creationId xmlns:a16="http://schemas.microsoft.com/office/drawing/2014/main" id="{350AC2BC-E02A-264C-1ED9-F4E380D95520}"/>
              </a:ext>
            </a:extLst>
          </xdr:cNvPr>
          <xdr:cNvSpPr/>
        </xdr:nvSpPr>
        <xdr:spPr>
          <a:xfrm>
            <a:off x="7691444" y="1257665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80" name="Isosceles Triangle 2679">
            <a:extLst>
              <a:ext uri="{FF2B5EF4-FFF2-40B4-BE49-F238E27FC236}">
                <a16:creationId xmlns:a16="http://schemas.microsoft.com/office/drawing/2014/main" id="{06FBAB4B-B6AD-0B28-0AC8-D1AFCEAE5074}"/>
              </a:ext>
            </a:extLst>
          </xdr:cNvPr>
          <xdr:cNvSpPr/>
        </xdr:nvSpPr>
        <xdr:spPr>
          <a:xfrm>
            <a:off x="5753100" y="1257665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81" name="Isosceles Triangle 2680">
            <a:extLst>
              <a:ext uri="{FF2B5EF4-FFF2-40B4-BE49-F238E27FC236}">
                <a16:creationId xmlns:a16="http://schemas.microsoft.com/office/drawing/2014/main" id="{51E0F1A0-A04B-22B9-98EE-0B86E14BCF58}"/>
              </a:ext>
            </a:extLst>
          </xdr:cNvPr>
          <xdr:cNvSpPr/>
        </xdr:nvSpPr>
        <xdr:spPr>
          <a:xfrm>
            <a:off x="3962400" y="1257665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82" name="Oval 2681">
            <a:extLst>
              <a:ext uri="{FF2B5EF4-FFF2-40B4-BE49-F238E27FC236}">
                <a16:creationId xmlns:a16="http://schemas.microsoft.com/office/drawing/2014/main" id="{5EACE831-8EB9-C3F5-3413-A8B011CAA3E8}"/>
              </a:ext>
            </a:extLst>
          </xdr:cNvPr>
          <xdr:cNvSpPr/>
        </xdr:nvSpPr>
        <xdr:spPr>
          <a:xfrm>
            <a:off x="3781418" y="1257204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83" name="Oval 2682">
            <a:extLst>
              <a:ext uri="{FF2B5EF4-FFF2-40B4-BE49-F238E27FC236}">
                <a16:creationId xmlns:a16="http://schemas.microsoft.com/office/drawing/2014/main" id="{66D843B0-AECD-93C9-9FA3-D5CC19D21BA7}"/>
              </a:ext>
            </a:extLst>
          </xdr:cNvPr>
          <xdr:cNvSpPr/>
        </xdr:nvSpPr>
        <xdr:spPr>
          <a:xfrm>
            <a:off x="6034097" y="1257204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76200</xdr:colOff>
      <xdr:row>744</xdr:row>
      <xdr:rowOff>4763</xdr:rowOff>
    </xdr:from>
    <xdr:to>
      <xdr:col>48</xdr:col>
      <xdr:colOff>80969</xdr:colOff>
      <xdr:row>749</xdr:row>
      <xdr:rowOff>20604</xdr:rowOff>
    </xdr:to>
    <xdr:grpSp>
      <xdr:nvGrpSpPr>
        <xdr:cNvPr id="3846" name="Group 3845">
          <a:extLst>
            <a:ext uri="{FF2B5EF4-FFF2-40B4-BE49-F238E27FC236}">
              <a16:creationId xmlns:a16="http://schemas.microsoft.com/office/drawing/2014/main" id="{B08292B2-A793-70C1-6491-BE5275F1B14A}"/>
            </a:ext>
          </a:extLst>
        </xdr:cNvPr>
        <xdr:cNvGrpSpPr/>
      </xdr:nvGrpSpPr>
      <xdr:grpSpPr>
        <a:xfrm>
          <a:off x="2019300" y="111418688"/>
          <a:ext cx="5834069" cy="730216"/>
          <a:chOff x="2019300" y="111418688"/>
          <a:chExt cx="5834069" cy="730216"/>
        </a:xfrm>
      </xdr:grpSpPr>
      <xdr:sp macro="" textlink="">
        <xdr:nvSpPr>
          <xdr:cNvPr id="988" name="Freeform: Shape 987">
            <a:extLst>
              <a:ext uri="{FF2B5EF4-FFF2-40B4-BE49-F238E27FC236}">
                <a16:creationId xmlns:a16="http://schemas.microsoft.com/office/drawing/2014/main" id="{CDB96091-84F4-A903-EFA4-642AE2E8FE02}"/>
              </a:ext>
            </a:extLst>
          </xdr:cNvPr>
          <xdr:cNvSpPr/>
        </xdr:nvSpPr>
        <xdr:spPr>
          <a:xfrm>
            <a:off x="4048125" y="111423450"/>
            <a:ext cx="257175" cy="419100"/>
          </a:xfrm>
          <a:custGeom>
            <a:avLst/>
            <a:gdLst>
              <a:gd name="connsiteX0" fmla="*/ 0 w 260350"/>
              <a:gd name="connsiteY0" fmla="*/ 0 h 425450"/>
              <a:gd name="connsiteX1" fmla="*/ 95250 w 260350"/>
              <a:gd name="connsiteY1" fmla="*/ 266700 h 425450"/>
              <a:gd name="connsiteX2" fmla="*/ 260350 w 260350"/>
              <a:gd name="connsiteY2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0350" h="425450">
                <a:moveTo>
                  <a:pt x="0" y="0"/>
                </a:moveTo>
                <a:cubicBezTo>
                  <a:pt x="25929" y="97896"/>
                  <a:pt x="51858" y="195792"/>
                  <a:pt x="95250" y="266700"/>
                </a:cubicBezTo>
                <a:cubicBezTo>
                  <a:pt x="138642" y="337608"/>
                  <a:pt x="199496" y="381529"/>
                  <a:pt x="260350" y="4254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9" name="Freeform: Shape 988">
            <a:extLst>
              <a:ext uri="{FF2B5EF4-FFF2-40B4-BE49-F238E27FC236}">
                <a16:creationId xmlns:a16="http://schemas.microsoft.com/office/drawing/2014/main" id="{37B88FCA-3ADD-6170-0339-C241282F0CC7}"/>
              </a:ext>
            </a:extLst>
          </xdr:cNvPr>
          <xdr:cNvSpPr/>
        </xdr:nvSpPr>
        <xdr:spPr>
          <a:xfrm>
            <a:off x="5588000" y="111423450"/>
            <a:ext cx="241300" cy="419100"/>
          </a:xfrm>
          <a:custGeom>
            <a:avLst/>
            <a:gdLst>
              <a:gd name="connsiteX0" fmla="*/ 0 w 247650"/>
              <a:gd name="connsiteY0" fmla="*/ 425450 h 425450"/>
              <a:gd name="connsiteX1" fmla="*/ 196850 w 247650"/>
              <a:gd name="connsiteY1" fmla="*/ 266700 h 425450"/>
              <a:gd name="connsiteX2" fmla="*/ 247650 w 247650"/>
              <a:gd name="connsiteY2" fmla="*/ 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7650" h="425450">
                <a:moveTo>
                  <a:pt x="0" y="425450"/>
                </a:moveTo>
                <a:cubicBezTo>
                  <a:pt x="77787" y="381529"/>
                  <a:pt x="155575" y="337608"/>
                  <a:pt x="196850" y="266700"/>
                </a:cubicBezTo>
                <a:cubicBezTo>
                  <a:pt x="238125" y="195792"/>
                  <a:pt x="242887" y="97896"/>
                  <a:pt x="2476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90" name="Freeform: Shape 989">
            <a:extLst>
              <a:ext uri="{FF2B5EF4-FFF2-40B4-BE49-F238E27FC236}">
                <a16:creationId xmlns:a16="http://schemas.microsoft.com/office/drawing/2014/main" id="{76D70AE9-F08B-0CC4-0D74-5BD2F3FD64C9}"/>
              </a:ext>
            </a:extLst>
          </xdr:cNvPr>
          <xdr:cNvSpPr/>
        </xdr:nvSpPr>
        <xdr:spPr>
          <a:xfrm>
            <a:off x="4298950" y="111842550"/>
            <a:ext cx="1301750" cy="288925"/>
          </a:xfrm>
          <a:custGeom>
            <a:avLst/>
            <a:gdLst>
              <a:gd name="connsiteX0" fmla="*/ 0 w 1327150"/>
              <a:gd name="connsiteY0" fmla="*/ 0 h 298450"/>
              <a:gd name="connsiteX1" fmla="*/ 666750 w 1327150"/>
              <a:gd name="connsiteY1" fmla="*/ 298450 h 298450"/>
              <a:gd name="connsiteX2" fmla="*/ 1327150 w 1327150"/>
              <a:gd name="connsiteY2" fmla="*/ 0 h 298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7150" h="298450">
                <a:moveTo>
                  <a:pt x="0" y="0"/>
                </a:moveTo>
                <a:cubicBezTo>
                  <a:pt x="222779" y="149225"/>
                  <a:pt x="445558" y="298450"/>
                  <a:pt x="666750" y="298450"/>
                </a:cubicBezTo>
                <a:cubicBezTo>
                  <a:pt x="887942" y="298450"/>
                  <a:pt x="1107546" y="149225"/>
                  <a:pt x="13271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91" name="Freeform: Shape 990">
            <a:extLst>
              <a:ext uri="{FF2B5EF4-FFF2-40B4-BE49-F238E27FC236}">
                <a16:creationId xmlns:a16="http://schemas.microsoft.com/office/drawing/2014/main" id="{F3AF09D5-0E2E-9754-E503-63DDEB187F91}"/>
              </a:ext>
            </a:extLst>
          </xdr:cNvPr>
          <xdr:cNvSpPr/>
        </xdr:nvSpPr>
        <xdr:spPr>
          <a:xfrm>
            <a:off x="2100263" y="111423450"/>
            <a:ext cx="1947862" cy="725454"/>
          </a:xfrm>
          <a:custGeom>
            <a:avLst/>
            <a:gdLst>
              <a:gd name="connsiteX0" fmla="*/ 0 w 1947862"/>
              <a:gd name="connsiteY0" fmla="*/ 423863 h 725454"/>
              <a:gd name="connsiteX1" fmla="*/ 976312 w 1947862"/>
              <a:gd name="connsiteY1" fmla="*/ 709613 h 725454"/>
              <a:gd name="connsiteX2" fmla="*/ 1947862 w 1947862"/>
              <a:gd name="connsiteY2" fmla="*/ 0 h 7254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725454">
                <a:moveTo>
                  <a:pt x="0" y="423863"/>
                </a:moveTo>
                <a:cubicBezTo>
                  <a:pt x="325834" y="602060"/>
                  <a:pt x="651668" y="780257"/>
                  <a:pt x="976312" y="709613"/>
                </a:cubicBezTo>
                <a:cubicBezTo>
                  <a:pt x="1300956" y="638969"/>
                  <a:pt x="1624409" y="319484"/>
                  <a:pt x="19478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94" name="Freeform: Shape 993">
            <a:extLst>
              <a:ext uri="{FF2B5EF4-FFF2-40B4-BE49-F238E27FC236}">
                <a16:creationId xmlns:a16="http://schemas.microsoft.com/office/drawing/2014/main" id="{1C72544C-EF0D-6B30-67FE-45BA9FF5B540}"/>
              </a:ext>
            </a:extLst>
          </xdr:cNvPr>
          <xdr:cNvSpPr/>
        </xdr:nvSpPr>
        <xdr:spPr>
          <a:xfrm>
            <a:off x="5829300" y="111418688"/>
            <a:ext cx="1943100" cy="730058"/>
          </a:xfrm>
          <a:custGeom>
            <a:avLst/>
            <a:gdLst>
              <a:gd name="connsiteX0" fmla="*/ 0 w 1943100"/>
              <a:gd name="connsiteY0" fmla="*/ 0 h 730058"/>
              <a:gd name="connsiteX1" fmla="*/ 876300 w 1943100"/>
              <a:gd name="connsiteY1" fmla="*/ 714375 h 730058"/>
              <a:gd name="connsiteX2" fmla="*/ 1943100 w 1943100"/>
              <a:gd name="connsiteY2" fmla="*/ 423862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730058">
                <a:moveTo>
                  <a:pt x="0" y="0"/>
                </a:moveTo>
                <a:cubicBezTo>
                  <a:pt x="276225" y="321865"/>
                  <a:pt x="552450" y="643731"/>
                  <a:pt x="876300" y="714375"/>
                </a:cubicBezTo>
                <a:cubicBezTo>
                  <a:pt x="1200150" y="785019"/>
                  <a:pt x="1571625" y="604440"/>
                  <a:pt x="1943100" y="423862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38" name="Straight Connector 3837">
            <a:extLst>
              <a:ext uri="{FF2B5EF4-FFF2-40B4-BE49-F238E27FC236}">
                <a16:creationId xmlns:a16="http://schemas.microsoft.com/office/drawing/2014/main" id="{1F5F2788-B44B-4D61-9392-A6EE0049803B}"/>
              </a:ext>
            </a:extLst>
          </xdr:cNvPr>
          <xdr:cNvCxnSpPr/>
        </xdr:nvCxnSpPr>
        <xdr:spPr>
          <a:xfrm>
            <a:off x="5829300" y="111466313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9" name="Straight Connector 3838">
            <a:extLst>
              <a:ext uri="{FF2B5EF4-FFF2-40B4-BE49-F238E27FC236}">
                <a16:creationId xmlns:a16="http://schemas.microsoft.com/office/drawing/2014/main" id="{2B150EA5-3FEC-4078-B908-5CE4F731D8D7}"/>
              </a:ext>
            </a:extLst>
          </xdr:cNvPr>
          <xdr:cNvCxnSpPr/>
        </xdr:nvCxnSpPr>
        <xdr:spPr>
          <a:xfrm>
            <a:off x="4048125" y="111456787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1" name="Isosceles Triangle 980">
            <a:extLst>
              <a:ext uri="{FF2B5EF4-FFF2-40B4-BE49-F238E27FC236}">
                <a16:creationId xmlns:a16="http://schemas.microsoft.com/office/drawing/2014/main" id="{1DCC7014-A06D-104E-A954-25347B7DD84D}"/>
              </a:ext>
            </a:extLst>
          </xdr:cNvPr>
          <xdr:cNvSpPr/>
        </xdr:nvSpPr>
        <xdr:spPr>
          <a:xfrm>
            <a:off x="2019300" y="1118600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82" name="Straight Connector 981">
            <a:extLst>
              <a:ext uri="{FF2B5EF4-FFF2-40B4-BE49-F238E27FC236}">
                <a16:creationId xmlns:a16="http://schemas.microsoft.com/office/drawing/2014/main" id="{B30E0754-ABEF-87E4-110E-D88E9591E9C1}"/>
              </a:ext>
            </a:extLst>
          </xdr:cNvPr>
          <xdr:cNvCxnSpPr/>
        </xdr:nvCxnSpPr>
        <xdr:spPr>
          <a:xfrm>
            <a:off x="2095499" y="111842550"/>
            <a:ext cx="568166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3" name="Isosceles Triangle 982">
            <a:extLst>
              <a:ext uri="{FF2B5EF4-FFF2-40B4-BE49-F238E27FC236}">
                <a16:creationId xmlns:a16="http://schemas.microsoft.com/office/drawing/2014/main" id="{4C67E5A8-B2CF-5BCB-1BB6-F45D255F20BA}"/>
              </a:ext>
            </a:extLst>
          </xdr:cNvPr>
          <xdr:cNvSpPr/>
        </xdr:nvSpPr>
        <xdr:spPr>
          <a:xfrm>
            <a:off x="7691444" y="1118504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4" name="Isosceles Triangle 983">
            <a:extLst>
              <a:ext uri="{FF2B5EF4-FFF2-40B4-BE49-F238E27FC236}">
                <a16:creationId xmlns:a16="http://schemas.microsoft.com/office/drawing/2014/main" id="{180BB681-51C6-C321-5753-E99877EAC919}"/>
              </a:ext>
            </a:extLst>
          </xdr:cNvPr>
          <xdr:cNvSpPr/>
        </xdr:nvSpPr>
        <xdr:spPr>
          <a:xfrm>
            <a:off x="5753100" y="1118504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5" name="Isosceles Triangle 984">
            <a:extLst>
              <a:ext uri="{FF2B5EF4-FFF2-40B4-BE49-F238E27FC236}">
                <a16:creationId xmlns:a16="http://schemas.microsoft.com/office/drawing/2014/main" id="{BC268796-33BE-7C62-AF21-357F34E7B981}"/>
              </a:ext>
            </a:extLst>
          </xdr:cNvPr>
          <xdr:cNvSpPr/>
        </xdr:nvSpPr>
        <xdr:spPr>
          <a:xfrm>
            <a:off x="3962400" y="1118504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6" name="Oval 985">
            <a:extLst>
              <a:ext uri="{FF2B5EF4-FFF2-40B4-BE49-F238E27FC236}">
                <a16:creationId xmlns:a16="http://schemas.microsoft.com/office/drawing/2014/main" id="{47C72919-B6A2-53BF-B960-2C762A08168C}"/>
              </a:ext>
            </a:extLst>
          </xdr:cNvPr>
          <xdr:cNvSpPr/>
        </xdr:nvSpPr>
        <xdr:spPr>
          <a:xfrm>
            <a:off x="4267200" y="1118044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7" name="Oval 986">
            <a:extLst>
              <a:ext uri="{FF2B5EF4-FFF2-40B4-BE49-F238E27FC236}">
                <a16:creationId xmlns:a16="http://schemas.microsoft.com/office/drawing/2014/main" id="{03477CB4-7E5F-A676-F01F-7E807FD8C18F}"/>
              </a:ext>
            </a:extLst>
          </xdr:cNvPr>
          <xdr:cNvSpPr/>
        </xdr:nvSpPr>
        <xdr:spPr>
          <a:xfrm>
            <a:off x="5553075" y="1118044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76200</xdr:colOff>
      <xdr:row>650</xdr:row>
      <xdr:rowOff>47625</xdr:rowOff>
    </xdr:from>
    <xdr:to>
      <xdr:col>59</xdr:col>
      <xdr:colOff>76200</xdr:colOff>
      <xdr:row>656</xdr:row>
      <xdr:rowOff>20604</xdr:rowOff>
    </xdr:to>
    <xdr:grpSp>
      <xdr:nvGrpSpPr>
        <xdr:cNvPr id="3847" name="Group 3846">
          <a:extLst>
            <a:ext uri="{FF2B5EF4-FFF2-40B4-BE49-F238E27FC236}">
              <a16:creationId xmlns:a16="http://schemas.microsoft.com/office/drawing/2014/main" id="{3E32423E-619B-45C8-4F2A-A48190C1F181}"/>
            </a:ext>
          </a:extLst>
        </xdr:cNvPr>
        <xdr:cNvGrpSpPr/>
      </xdr:nvGrpSpPr>
      <xdr:grpSpPr>
        <a:xfrm>
          <a:off x="2019300" y="97402650"/>
          <a:ext cx="7610475" cy="830229"/>
          <a:chOff x="2019300" y="97402650"/>
          <a:chExt cx="7610475" cy="830229"/>
        </a:xfrm>
      </xdr:grpSpPr>
      <xdr:sp macro="" textlink="">
        <xdr:nvSpPr>
          <xdr:cNvPr id="676" name="Freeform: Shape 675">
            <a:extLst>
              <a:ext uri="{FF2B5EF4-FFF2-40B4-BE49-F238E27FC236}">
                <a16:creationId xmlns:a16="http://schemas.microsoft.com/office/drawing/2014/main" id="{DC41EDDA-D6DE-F498-A8CE-5F22F2311E75}"/>
              </a:ext>
            </a:extLst>
          </xdr:cNvPr>
          <xdr:cNvSpPr/>
        </xdr:nvSpPr>
        <xdr:spPr>
          <a:xfrm>
            <a:off x="4048125" y="97507425"/>
            <a:ext cx="257175" cy="419100"/>
          </a:xfrm>
          <a:custGeom>
            <a:avLst/>
            <a:gdLst>
              <a:gd name="connsiteX0" fmla="*/ 0 w 260350"/>
              <a:gd name="connsiteY0" fmla="*/ 0 h 425450"/>
              <a:gd name="connsiteX1" fmla="*/ 95250 w 260350"/>
              <a:gd name="connsiteY1" fmla="*/ 266700 h 425450"/>
              <a:gd name="connsiteX2" fmla="*/ 260350 w 260350"/>
              <a:gd name="connsiteY2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0350" h="425450">
                <a:moveTo>
                  <a:pt x="0" y="0"/>
                </a:moveTo>
                <a:cubicBezTo>
                  <a:pt x="25929" y="97896"/>
                  <a:pt x="51858" y="195792"/>
                  <a:pt x="95250" y="266700"/>
                </a:cubicBezTo>
                <a:cubicBezTo>
                  <a:pt x="138642" y="337608"/>
                  <a:pt x="199496" y="381529"/>
                  <a:pt x="260350" y="4254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7" name="Freeform: Shape 676">
            <a:extLst>
              <a:ext uri="{FF2B5EF4-FFF2-40B4-BE49-F238E27FC236}">
                <a16:creationId xmlns:a16="http://schemas.microsoft.com/office/drawing/2014/main" id="{5F2E80F3-39D9-E22B-6E35-B5E30708E4A1}"/>
              </a:ext>
            </a:extLst>
          </xdr:cNvPr>
          <xdr:cNvSpPr/>
        </xdr:nvSpPr>
        <xdr:spPr>
          <a:xfrm>
            <a:off x="5588000" y="97507425"/>
            <a:ext cx="241300" cy="419100"/>
          </a:xfrm>
          <a:custGeom>
            <a:avLst/>
            <a:gdLst>
              <a:gd name="connsiteX0" fmla="*/ 0 w 247650"/>
              <a:gd name="connsiteY0" fmla="*/ 425450 h 425450"/>
              <a:gd name="connsiteX1" fmla="*/ 196850 w 247650"/>
              <a:gd name="connsiteY1" fmla="*/ 266700 h 425450"/>
              <a:gd name="connsiteX2" fmla="*/ 247650 w 247650"/>
              <a:gd name="connsiteY2" fmla="*/ 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7650" h="425450">
                <a:moveTo>
                  <a:pt x="0" y="425450"/>
                </a:moveTo>
                <a:cubicBezTo>
                  <a:pt x="77787" y="381529"/>
                  <a:pt x="155575" y="337608"/>
                  <a:pt x="196850" y="266700"/>
                </a:cubicBezTo>
                <a:cubicBezTo>
                  <a:pt x="238125" y="195792"/>
                  <a:pt x="242887" y="97896"/>
                  <a:pt x="2476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8" name="Freeform: Shape 677">
            <a:extLst>
              <a:ext uri="{FF2B5EF4-FFF2-40B4-BE49-F238E27FC236}">
                <a16:creationId xmlns:a16="http://schemas.microsoft.com/office/drawing/2014/main" id="{37C6F8B7-BB0A-C45D-49CE-B28EC7344AF6}"/>
              </a:ext>
            </a:extLst>
          </xdr:cNvPr>
          <xdr:cNvSpPr/>
        </xdr:nvSpPr>
        <xdr:spPr>
          <a:xfrm>
            <a:off x="4298950" y="97926525"/>
            <a:ext cx="1301750" cy="288925"/>
          </a:xfrm>
          <a:custGeom>
            <a:avLst/>
            <a:gdLst>
              <a:gd name="connsiteX0" fmla="*/ 0 w 1327150"/>
              <a:gd name="connsiteY0" fmla="*/ 0 h 298450"/>
              <a:gd name="connsiteX1" fmla="*/ 666750 w 1327150"/>
              <a:gd name="connsiteY1" fmla="*/ 298450 h 298450"/>
              <a:gd name="connsiteX2" fmla="*/ 1327150 w 1327150"/>
              <a:gd name="connsiteY2" fmla="*/ 0 h 298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7150" h="298450">
                <a:moveTo>
                  <a:pt x="0" y="0"/>
                </a:moveTo>
                <a:cubicBezTo>
                  <a:pt x="222779" y="149225"/>
                  <a:pt x="445558" y="298450"/>
                  <a:pt x="666750" y="298450"/>
                </a:cubicBezTo>
                <a:cubicBezTo>
                  <a:pt x="887942" y="298450"/>
                  <a:pt x="1107546" y="149225"/>
                  <a:pt x="13271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9" name="Freeform: Shape 678">
            <a:extLst>
              <a:ext uri="{FF2B5EF4-FFF2-40B4-BE49-F238E27FC236}">
                <a16:creationId xmlns:a16="http://schemas.microsoft.com/office/drawing/2014/main" id="{DBBA0FDD-1382-6866-299A-E564F677EBF4}"/>
              </a:ext>
            </a:extLst>
          </xdr:cNvPr>
          <xdr:cNvSpPr/>
        </xdr:nvSpPr>
        <xdr:spPr>
          <a:xfrm>
            <a:off x="2100263" y="97507425"/>
            <a:ext cx="1947862" cy="725454"/>
          </a:xfrm>
          <a:custGeom>
            <a:avLst/>
            <a:gdLst>
              <a:gd name="connsiteX0" fmla="*/ 0 w 1947862"/>
              <a:gd name="connsiteY0" fmla="*/ 423863 h 725454"/>
              <a:gd name="connsiteX1" fmla="*/ 976312 w 1947862"/>
              <a:gd name="connsiteY1" fmla="*/ 709613 h 725454"/>
              <a:gd name="connsiteX2" fmla="*/ 1947862 w 1947862"/>
              <a:gd name="connsiteY2" fmla="*/ 0 h 7254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725454">
                <a:moveTo>
                  <a:pt x="0" y="423863"/>
                </a:moveTo>
                <a:cubicBezTo>
                  <a:pt x="325834" y="602060"/>
                  <a:pt x="651668" y="780257"/>
                  <a:pt x="976312" y="709613"/>
                </a:cubicBezTo>
                <a:cubicBezTo>
                  <a:pt x="1300956" y="638969"/>
                  <a:pt x="1624409" y="319484"/>
                  <a:pt x="19478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0" name="Freeform: Shape 679">
            <a:extLst>
              <a:ext uri="{FF2B5EF4-FFF2-40B4-BE49-F238E27FC236}">
                <a16:creationId xmlns:a16="http://schemas.microsoft.com/office/drawing/2014/main" id="{D05B8CC6-F557-9DAA-2104-0F0D47EFFEC9}"/>
              </a:ext>
            </a:extLst>
          </xdr:cNvPr>
          <xdr:cNvSpPr/>
        </xdr:nvSpPr>
        <xdr:spPr>
          <a:xfrm>
            <a:off x="5829300" y="97497900"/>
            <a:ext cx="1785938" cy="714375"/>
          </a:xfrm>
          <a:custGeom>
            <a:avLst/>
            <a:gdLst>
              <a:gd name="connsiteX0" fmla="*/ 0 w 1785938"/>
              <a:gd name="connsiteY0" fmla="*/ 0 h 714375"/>
              <a:gd name="connsiteX1" fmla="*/ 904875 w 1785938"/>
              <a:gd name="connsiteY1" fmla="*/ 714375 h 714375"/>
              <a:gd name="connsiteX2" fmla="*/ 1785938 w 1785938"/>
              <a:gd name="connsiteY2" fmla="*/ 0 h 7143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85938" h="714375">
                <a:moveTo>
                  <a:pt x="0" y="0"/>
                </a:moveTo>
                <a:cubicBezTo>
                  <a:pt x="303609" y="357187"/>
                  <a:pt x="607219" y="714375"/>
                  <a:pt x="904875" y="714375"/>
                </a:cubicBezTo>
                <a:cubicBezTo>
                  <a:pt x="1202531" y="714375"/>
                  <a:pt x="1494234" y="357187"/>
                  <a:pt x="1785938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1" name="Freeform: Shape 680">
            <a:extLst>
              <a:ext uri="{FF2B5EF4-FFF2-40B4-BE49-F238E27FC236}">
                <a16:creationId xmlns:a16="http://schemas.microsoft.com/office/drawing/2014/main" id="{5874A56C-6401-8A30-95FA-D2147752EA50}"/>
              </a:ext>
            </a:extLst>
          </xdr:cNvPr>
          <xdr:cNvSpPr/>
        </xdr:nvSpPr>
        <xdr:spPr>
          <a:xfrm>
            <a:off x="7862888" y="97926525"/>
            <a:ext cx="1685925" cy="280988"/>
          </a:xfrm>
          <a:custGeom>
            <a:avLst/>
            <a:gdLst>
              <a:gd name="connsiteX0" fmla="*/ 0 w 1685925"/>
              <a:gd name="connsiteY0" fmla="*/ 0 h 280988"/>
              <a:gd name="connsiteX1" fmla="*/ 871537 w 1685925"/>
              <a:gd name="connsiteY1" fmla="*/ 280988 h 280988"/>
              <a:gd name="connsiteX2" fmla="*/ 1685925 w 1685925"/>
              <a:gd name="connsiteY2" fmla="*/ 0 h 2809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85925" h="280988">
                <a:moveTo>
                  <a:pt x="0" y="0"/>
                </a:moveTo>
                <a:cubicBezTo>
                  <a:pt x="295275" y="140494"/>
                  <a:pt x="590550" y="280988"/>
                  <a:pt x="871537" y="280988"/>
                </a:cubicBezTo>
                <a:cubicBezTo>
                  <a:pt x="1152524" y="280988"/>
                  <a:pt x="1558925" y="46831"/>
                  <a:pt x="16859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2" name="Freeform: Shape 681">
            <a:extLst>
              <a:ext uri="{FF2B5EF4-FFF2-40B4-BE49-F238E27FC236}">
                <a16:creationId xmlns:a16="http://schemas.microsoft.com/office/drawing/2014/main" id="{675D5017-EADD-5FD5-F96F-6D72749914D8}"/>
              </a:ext>
            </a:extLst>
          </xdr:cNvPr>
          <xdr:cNvSpPr/>
        </xdr:nvSpPr>
        <xdr:spPr>
          <a:xfrm>
            <a:off x="7615238" y="97502663"/>
            <a:ext cx="257175" cy="428625"/>
          </a:xfrm>
          <a:custGeom>
            <a:avLst/>
            <a:gdLst>
              <a:gd name="connsiteX0" fmla="*/ 0 w 257175"/>
              <a:gd name="connsiteY0" fmla="*/ 0 h 428625"/>
              <a:gd name="connsiteX1" fmla="*/ 90487 w 257175"/>
              <a:gd name="connsiteY1" fmla="*/ 228600 h 428625"/>
              <a:gd name="connsiteX2" fmla="*/ 257175 w 257175"/>
              <a:gd name="connsiteY2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7175" h="428625">
                <a:moveTo>
                  <a:pt x="0" y="0"/>
                </a:moveTo>
                <a:cubicBezTo>
                  <a:pt x="23812" y="78581"/>
                  <a:pt x="47625" y="157163"/>
                  <a:pt x="90487" y="228600"/>
                </a:cubicBezTo>
                <a:cubicBezTo>
                  <a:pt x="133349" y="300037"/>
                  <a:pt x="195262" y="364331"/>
                  <a:pt x="257175" y="4286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86" name="Straight Connector 685">
            <a:extLst>
              <a:ext uri="{FF2B5EF4-FFF2-40B4-BE49-F238E27FC236}">
                <a16:creationId xmlns:a16="http://schemas.microsoft.com/office/drawing/2014/main" id="{888DB95B-AF2A-481E-A99E-401D0766DB24}"/>
              </a:ext>
            </a:extLst>
          </xdr:cNvPr>
          <xdr:cNvCxnSpPr/>
        </xdr:nvCxnSpPr>
        <xdr:spPr>
          <a:xfrm>
            <a:off x="9553575" y="97402650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3" name="Straight Connector 3782">
            <a:extLst>
              <a:ext uri="{FF2B5EF4-FFF2-40B4-BE49-F238E27FC236}">
                <a16:creationId xmlns:a16="http://schemas.microsoft.com/office/drawing/2014/main" id="{1064DC5D-2423-4A75-8342-630EEEC56479}"/>
              </a:ext>
            </a:extLst>
          </xdr:cNvPr>
          <xdr:cNvCxnSpPr/>
        </xdr:nvCxnSpPr>
        <xdr:spPr>
          <a:xfrm>
            <a:off x="7610476" y="97531237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7" name="Straight Connector 3786">
            <a:extLst>
              <a:ext uri="{FF2B5EF4-FFF2-40B4-BE49-F238E27FC236}">
                <a16:creationId xmlns:a16="http://schemas.microsoft.com/office/drawing/2014/main" id="{32A81372-685D-4CD4-9022-448386544B24}"/>
              </a:ext>
            </a:extLst>
          </xdr:cNvPr>
          <xdr:cNvCxnSpPr/>
        </xdr:nvCxnSpPr>
        <xdr:spPr>
          <a:xfrm>
            <a:off x="5829300" y="97536001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2" name="Straight Connector 3811">
            <a:extLst>
              <a:ext uri="{FF2B5EF4-FFF2-40B4-BE49-F238E27FC236}">
                <a16:creationId xmlns:a16="http://schemas.microsoft.com/office/drawing/2014/main" id="{3C3285B1-82AC-4E08-B764-D71E0A43ED75}"/>
              </a:ext>
            </a:extLst>
          </xdr:cNvPr>
          <xdr:cNvCxnSpPr/>
        </xdr:nvCxnSpPr>
        <xdr:spPr>
          <a:xfrm>
            <a:off x="4048125" y="97526475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7" name="Isosceles Triangle 666">
            <a:extLst>
              <a:ext uri="{FF2B5EF4-FFF2-40B4-BE49-F238E27FC236}">
                <a16:creationId xmlns:a16="http://schemas.microsoft.com/office/drawing/2014/main" id="{01AE2881-90D2-F5B6-8F99-E4A8CF27E677}"/>
              </a:ext>
            </a:extLst>
          </xdr:cNvPr>
          <xdr:cNvSpPr/>
        </xdr:nvSpPr>
        <xdr:spPr>
          <a:xfrm>
            <a:off x="2019300" y="979439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68" name="Straight Connector 667">
            <a:extLst>
              <a:ext uri="{FF2B5EF4-FFF2-40B4-BE49-F238E27FC236}">
                <a16:creationId xmlns:a16="http://schemas.microsoft.com/office/drawing/2014/main" id="{0200EA46-0D20-6C14-74B1-851E82E2A296}"/>
              </a:ext>
            </a:extLst>
          </xdr:cNvPr>
          <xdr:cNvCxnSpPr/>
        </xdr:nvCxnSpPr>
        <xdr:spPr>
          <a:xfrm>
            <a:off x="2095499" y="97926525"/>
            <a:ext cx="7448551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9" name="Isosceles Triangle 668">
            <a:extLst>
              <a:ext uri="{FF2B5EF4-FFF2-40B4-BE49-F238E27FC236}">
                <a16:creationId xmlns:a16="http://schemas.microsoft.com/office/drawing/2014/main" id="{4A2583B0-1AE3-D1D0-2C26-FFFCE9ABB97D}"/>
              </a:ext>
            </a:extLst>
          </xdr:cNvPr>
          <xdr:cNvSpPr/>
        </xdr:nvSpPr>
        <xdr:spPr>
          <a:xfrm>
            <a:off x="7534275" y="979344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0" name="Isosceles Triangle 669">
            <a:extLst>
              <a:ext uri="{FF2B5EF4-FFF2-40B4-BE49-F238E27FC236}">
                <a16:creationId xmlns:a16="http://schemas.microsoft.com/office/drawing/2014/main" id="{BEA02C3B-6442-C76F-3D90-CD44F8783385}"/>
              </a:ext>
            </a:extLst>
          </xdr:cNvPr>
          <xdr:cNvSpPr/>
        </xdr:nvSpPr>
        <xdr:spPr>
          <a:xfrm>
            <a:off x="5753100" y="979344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1" name="Isosceles Triangle 670">
            <a:extLst>
              <a:ext uri="{FF2B5EF4-FFF2-40B4-BE49-F238E27FC236}">
                <a16:creationId xmlns:a16="http://schemas.microsoft.com/office/drawing/2014/main" id="{050BCEC7-808E-740C-7DAB-40851475BC3B}"/>
              </a:ext>
            </a:extLst>
          </xdr:cNvPr>
          <xdr:cNvSpPr/>
        </xdr:nvSpPr>
        <xdr:spPr>
          <a:xfrm>
            <a:off x="3962400" y="979344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2" name="Isosceles Triangle 671">
            <a:extLst>
              <a:ext uri="{FF2B5EF4-FFF2-40B4-BE49-F238E27FC236}">
                <a16:creationId xmlns:a16="http://schemas.microsoft.com/office/drawing/2014/main" id="{C1930810-E61E-0F2C-152D-8A7E47CAABA9}"/>
              </a:ext>
            </a:extLst>
          </xdr:cNvPr>
          <xdr:cNvSpPr/>
        </xdr:nvSpPr>
        <xdr:spPr>
          <a:xfrm>
            <a:off x="9467850" y="979344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3" name="Oval 672">
            <a:extLst>
              <a:ext uri="{FF2B5EF4-FFF2-40B4-BE49-F238E27FC236}">
                <a16:creationId xmlns:a16="http://schemas.microsoft.com/office/drawing/2014/main" id="{BE0D51E6-5F3A-6190-C1BA-06051CB7695C}"/>
              </a:ext>
            </a:extLst>
          </xdr:cNvPr>
          <xdr:cNvSpPr/>
        </xdr:nvSpPr>
        <xdr:spPr>
          <a:xfrm>
            <a:off x="4267200" y="978884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4" name="Oval 673">
            <a:extLst>
              <a:ext uri="{FF2B5EF4-FFF2-40B4-BE49-F238E27FC236}">
                <a16:creationId xmlns:a16="http://schemas.microsoft.com/office/drawing/2014/main" id="{F373B666-84F0-BCD3-433D-AFD85B862FC5}"/>
              </a:ext>
            </a:extLst>
          </xdr:cNvPr>
          <xdr:cNvSpPr/>
        </xdr:nvSpPr>
        <xdr:spPr>
          <a:xfrm>
            <a:off x="5553075" y="978884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5" name="Oval 674">
            <a:extLst>
              <a:ext uri="{FF2B5EF4-FFF2-40B4-BE49-F238E27FC236}">
                <a16:creationId xmlns:a16="http://schemas.microsoft.com/office/drawing/2014/main" id="{84BB1EFF-2BF7-58CC-2424-38CCD12711DC}"/>
              </a:ext>
            </a:extLst>
          </xdr:cNvPr>
          <xdr:cNvSpPr/>
        </xdr:nvSpPr>
        <xdr:spPr>
          <a:xfrm>
            <a:off x="7829550" y="978979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557</xdr:row>
      <xdr:rowOff>0</xdr:rowOff>
    </xdr:from>
    <xdr:to>
      <xdr:col>70</xdr:col>
      <xdr:colOff>80963</xdr:colOff>
      <xdr:row>563</xdr:row>
      <xdr:rowOff>31786</xdr:rowOff>
    </xdr:to>
    <xdr:grpSp>
      <xdr:nvGrpSpPr>
        <xdr:cNvPr id="3848" name="Group 3847">
          <a:extLst>
            <a:ext uri="{FF2B5EF4-FFF2-40B4-BE49-F238E27FC236}">
              <a16:creationId xmlns:a16="http://schemas.microsoft.com/office/drawing/2014/main" id="{FF7BB95E-D585-C28C-4594-81282FA44E57}"/>
            </a:ext>
          </a:extLst>
        </xdr:cNvPr>
        <xdr:cNvGrpSpPr/>
      </xdr:nvGrpSpPr>
      <xdr:grpSpPr>
        <a:xfrm>
          <a:off x="2024063" y="83439000"/>
          <a:ext cx="9391650" cy="889036"/>
          <a:chOff x="2024063" y="83439000"/>
          <a:chExt cx="9391650" cy="889036"/>
        </a:xfrm>
      </xdr:grpSpPr>
      <xdr:sp macro="" textlink="">
        <xdr:nvSpPr>
          <xdr:cNvPr id="110" name="Freeform: Shape 109">
            <a:extLst>
              <a:ext uri="{FF2B5EF4-FFF2-40B4-BE49-F238E27FC236}">
                <a16:creationId xmlns:a16="http://schemas.microsoft.com/office/drawing/2014/main" id="{135872B7-BDAE-4A27-DD4E-2694B3C0DA3A}"/>
              </a:ext>
            </a:extLst>
          </xdr:cNvPr>
          <xdr:cNvSpPr/>
        </xdr:nvSpPr>
        <xdr:spPr>
          <a:xfrm>
            <a:off x="2105025" y="83581875"/>
            <a:ext cx="1955800" cy="723904"/>
          </a:xfrm>
          <a:custGeom>
            <a:avLst/>
            <a:gdLst>
              <a:gd name="connsiteX0" fmla="*/ 0 w 1993900"/>
              <a:gd name="connsiteY0" fmla="*/ 438150 h 742954"/>
              <a:gd name="connsiteX1" fmla="*/ 825500 w 1993900"/>
              <a:gd name="connsiteY1" fmla="*/ 742950 h 742954"/>
              <a:gd name="connsiteX2" fmla="*/ 1727200 w 1993900"/>
              <a:gd name="connsiteY2" fmla="*/ 444500 h 742954"/>
              <a:gd name="connsiteX3" fmla="*/ 1993900 w 1993900"/>
              <a:gd name="connsiteY3" fmla="*/ 0 h 7429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3900" h="742954">
                <a:moveTo>
                  <a:pt x="0" y="438150"/>
                </a:moveTo>
                <a:cubicBezTo>
                  <a:pt x="268816" y="590021"/>
                  <a:pt x="537633" y="741892"/>
                  <a:pt x="825500" y="742950"/>
                </a:cubicBezTo>
                <a:cubicBezTo>
                  <a:pt x="1113367" y="744008"/>
                  <a:pt x="1532467" y="568325"/>
                  <a:pt x="1727200" y="444500"/>
                </a:cubicBezTo>
                <a:cubicBezTo>
                  <a:pt x="1921933" y="320675"/>
                  <a:pt x="1957916" y="160337"/>
                  <a:pt x="19939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1" name="Freeform: Shape 110">
            <a:extLst>
              <a:ext uri="{FF2B5EF4-FFF2-40B4-BE49-F238E27FC236}">
                <a16:creationId xmlns:a16="http://schemas.microsoft.com/office/drawing/2014/main" id="{C4C38088-98B8-F1C8-A2BF-B2D03EEF9AD2}"/>
              </a:ext>
            </a:extLst>
          </xdr:cNvPr>
          <xdr:cNvSpPr/>
        </xdr:nvSpPr>
        <xdr:spPr>
          <a:xfrm>
            <a:off x="4060825" y="83566000"/>
            <a:ext cx="1774825" cy="736636"/>
          </a:xfrm>
          <a:custGeom>
            <a:avLst/>
            <a:gdLst>
              <a:gd name="connsiteX0" fmla="*/ 0 w 1809750"/>
              <a:gd name="connsiteY0" fmla="*/ 0 h 755686"/>
              <a:gd name="connsiteX1" fmla="*/ 901700 w 1809750"/>
              <a:gd name="connsiteY1" fmla="*/ 755650 h 755686"/>
              <a:gd name="connsiteX2" fmla="*/ 1809750 w 1809750"/>
              <a:gd name="connsiteY2" fmla="*/ 25400 h 7556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809750" h="755686">
                <a:moveTo>
                  <a:pt x="0" y="0"/>
                </a:moveTo>
                <a:cubicBezTo>
                  <a:pt x="300037" y="375708"/>
                  <a:pt x="600075" y="751417"/>
                  <a:pt x="901700" y="755650"/>
                </a:cubicBezTo>
                <a:cubicBezTo>
                  <a:pt x="1203325" y="759883"/>
                  <a:pt x="1506537" y="392641"/>
                  <a:pt x="1809750" y="254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" name="Freeform: Shape 111">
            <a:extLst>
              <a:ext uri="{FF2B5EF4-FFF2-40B4-BE49-F238E27FC236}">
                <a16:creationId xmlns:a16="http://schemas.microsoft.com/office/drawing/2014/main" id="{C7248CF6-8ECC-A0C7-C781-7160335A56CF}"/>
              </a:ext>
            </a:extLst>
          </xdr:cNvPr>
          <xdr:cNvSpPr/>
        </xdr:nvSpPr>
        <xdr:spPr>
          <a:xfrm>
            <a:off x="5829300" y="83588225"/>
            <a:ext cx="257175" cy="419100"/>
          </a:xfrm>
          <a:custGeom>
            <a:avLst/>
            <a:gdLst>
              <a:gd name="connsiteX0" fmla="*/ 0 w 260350"/>
              <a:gd name="connsiteY0" fmla="*/ 0 h 425450"/>
              <a:gd name="connsiteX1" fmla="*/ 95250 w 260350"/>
              <a:gd name="connsiteY1" fmla="*/ 266700 h 425450"/>
              <a:gd name="connsiteX2" fmla="*/ 260350 w 260350"/>
              <a:gd name="connsiteY2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0350" h="425450">
                <a:moveTo>
                  <a:pt x="0" y="0"/>
                </a:moveTo>
                <a:cubicBezTo>
                  <a:pt x="25929" y="97896"/>
                  <a:pt x="51858" y="195792"/>
                  <a:pt x="95250" y="266700"/>
                </a:cubicBezTo>
                <a:cubicBezTo>
                  <a:pt x="138642" y="337608"/>
                  <a:pt x="199496" y="381529"/>
                  <a:pt x="260350" y="4254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3" name="Freeform: Shape 112">
            <a:extLst>
              <a:ext uri="{FF2B5EF4-FFF2-40B4-BE49-F238E27FC236}">
                <a16:creationId xmlns:a16="http://schemas.microsoft.com/office/drawing/2014/main" id="{7A3120DC-6893-E35A-A41F-9E61F2B4E7A1}"/>
              </a:ext>
            </a:extLst>
          </xdr:cNvPr>
          <xdr:cNvSpPr/>
        </xdr:nvSpPr>
        <xdr:spPr>
          <a:xfrm>
            <a:off x="7369175" y="83588225"/>
            <a:ext cx="241300" cy="419100"/>
          </a:xfrm>
          <a:custGeom>
            <a:avLst/>
            <a:gdLst>
              <a:gd name="connsiteX0" fmla="*/ 0 w 247650"/>
              <a:gd name="connsiteY0" fmla="*/ 425450 h 425450"/>
              <a:gd name="connsiteX1" fmla="*/ 196850 w 247650"/>
              <a:gd name="connsiteY1" fmla="*/ 266700 h 425450"/>
              <a:gd name="connsiteX2" fmla="*/ 247650 w 247650"/>
              <a:gd name="connsiteY2" fmla="*/ 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7650" h="425450">
                <a:moveTo>
                  <a:pt x="0" y="425450"/>
                </a:moveTo>
                <a:cubicBezTo>
                  <a:pt x="77787" y="381529"/>
                  <a:pt x="155575" y="337608"/>
                  <a:pt x="196850" y="266700"/>
                </a:cubicBezTo>
                <a:cubicBezTo>
                  <a:pt x="238125" y="195792"/>
                  <a:pt x="242887" y="97896"/>
                  <a:pt x="2476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4" name="Freeform: Shape 113">
            <a:extLst>
              <a:ext uri="{FF2B5EF4-FFF2-40B4-BE49-F238E27FC236}">
                <a16:creationId xmlns:a16="http://schemas.microsoft.com/office/drawing/2014/main" id="{C1B56D9F-5246-C92D-2DF7-09138DC1E631}"/>
              </a:ext>
            </a:extLst>
          </xdr:cNvPr>
          <xdr:cNvSpPr/>
        </xdr:nvSpPr>
        <xdr:spPr>
          <a:xfrm>
            <a:off x="6080125" y="84007325"/>
            <a:ext cx="1301750" cy="288925"/>
          </a:xfrm>
          <a:custGeom>
            <a:avLst/>
            <a:gdLst>
              <a:gd name="connsiteX0" fmla="*/ 0 w 1327150"/>
              <a:gd name="connsiteY0" fmla="*/ 0 h 298450"/>
              <a:gd name="connsiteX1" fmla="*/ 666750 w 1327150"/>
              <a:gd name="connsiteY1" fmla="*/ 298450 h 298450"/>
              <a:gd name="connsiteX2" fmla="*/ 1327150 w 1327150"/>
              <a:gd name="connsiteY2" fmla="*/ 0 h 298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7150" h="298450">
                <a:moveTo>
                  <a:pt x="0" y="0"/>
                </a:moveTo>
                <a:cubicBezTo>
                  <a:pt x="222779" y="149225"/>
                  <a:pt x="445558" y="298450"/>
                  <a:pt x="666750" y="298450"/>
                </a:cubicBezTo>
                <a:cubicBezTo>
                  <a:pt x="887942" y="298450"/>
                  <a:pt x="1107546" y="149225"/>
                  <a:pt x="13271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5" name="Freeform: Shape 114">
            <a:extLst>
              <a:ext uri="{FF2B5EF4-FFF2-40B4-BE49-F238E27FC236}">
                <a16:creationId xmlns:a16="http://schemas.microsoft.com/office/drawing/2014/main" id="{D18ED249-3F7B-7224-6E69-67866C9CE150}"/>
              </a:ext>
            </a:extLst>
          </xdr:cNvPr>
          <xdr:cNvSpPr/>
        </xdr:nvSpPr>
        <xdr:spPr>
          <a:xfrm>
            <a:off x="7610475" y="83588225"/>
            <a:ext cx="1778000" cy="739811"/>
          </a:xfrm>
          <a:custGeom>
            <a:avLst/>
            <a:gdLst>
              <a:gd name="connsiteX0" fmla="*/ 0 w 1809750"/>
              <a:gd name="connsiteY0" fmla="*/ 0 h 755686"/>
              <a:gd name="connsiteX1" fmla="*/ 901700 w 1809750"/>
              <a:gd name="connsiteY1" fmla="*/ 755650 h 755686"/>
              <a:gd name="connsiteX2" fmla="*/ 1809750 w 1809750"/>
              <a:gd name="connsiteY2" fmla="*/ 25400 h 7556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809750" h="755686">
                <a:moveTo>
                  <a:pt x="0" y="0"/>
                </a:moveTo>
                <a:cubicBezTo>
                  <a:pt x="300037" y="375708"/>
                  <a:pt x="600075" y="751417"/>
                  <a:pt x="901700" y="755650"/>
                </a:cubicBezTo>
                <a:cubicBezTo>
                  <a:pt x="1203325" y="759883"/>
                  <a:pt x="1506537" y="392641"/>
                  <a:pt x="1809750" y="254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6" name="Freeform: Shape 115">
            <a:extLst>
              <a:ext uri="{FF2B5EF4-FFF2-40B4-BE49-F238E27FC236}">
                <a16:creationId xmlns:a16="http://schemas.microsoft.com/office/drawing/2014/main" id="{3A6B16B0-072B-DBFC-E368-59214483F193}"/>
              </a:ext>
            </a:extLst>
          </xdr:cNvPr>
          <xdr:cNvSpPr/>
        </xdr:nvSpPr>
        <xdr:spPr>
          <a:xfrm>
            <a:off x="9391650" y="83616800"/>
            <a:ext cx="1943100" cy="688993"/>
          </a:xfrm>
          <a:custGeom>
            <a:avLst/>
            <a:gdLst>
              <a:gd name="connsiteX0" fmla="*/ 1981200 w 1981200"/>
              <a:gd name="connsiteY0" fmla="*/ 393700 h 704868"/>
              <a:gd name="connsiteX1" fmla="*/ 1054100 w 1981200"/>
              <a:gd name="connsiteY1" fmla="*/ 704850 h 704868"/>
              <a:gd name="connsiteX2" fmla="*/ 247650 w 1981200"/>
              <a:gd name="connsiteY2" fmla="*/ 406400 h 704868"/>
              <a:gd name="connsiteX3" fmla="*/ 0 w 1981200"/>
              <a:gd name="connsiteY3" fmla="*/ 0 h 70486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81200" h="704868">
                <a:moveTo>
                  <a:pt x="1981200" y="393700"/>
                </a:moveTo>
                <a:cubicBezTo>
                  <a:pt x="1662112" y="548216"/>
                  <a:pt x="1343025" y="702733"/>
                  <a:pt x="1054100" y="704850"/>
                </a:cubicBezTo>
                <a:cubicBezTo>
                  <a:pt x="765175" y="706967"/>
                  <a:pt x="423333" y="523875"/>
                  <a:pt x="247650" y="406400"/>
                </a:cubicBezTo>
                <a:cubicBezTo>
                  <a:pt x="71967" y="288925"/>
                  <a:pt x="35983" y="144462"/>
                  <a:pt x="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3" name="Straight Connector 392">
            <a:extLst>
              <a:ext uri="{FF2B5EF4-FFF2-40B4-BE49-F238E27FC236}">
                <a16:creationId xmlns:a16="http://schemas.microsoft.com/office/drawing/2014/main" id="{741064F7-7855-4E77-BD2B-7856E8E3ECC0}"/>
              </a:ext>
            </a:extLst>
          </xdr:cNvPr>
          <xdr:cNvCxnSpPr/>
        </xdr:nvCxnSpPr>
        <xdr:spPr>
          <a:xfrm>
            <a:off x="2105025" y="83439000"/>
            <a:ext cx="0" cy="4476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020CD8BF-FC42-4ADB-9F50-8F61F8D5FFA2}"/>
              </a:ext>
            </a:extLst>
          </xdr:cNvPr>
          <xdr:cNvCxnSpPr/>
        </xdr:nvCxnSpPr>
        <xdr:spPr>
          <a:xfrm>
            <a:off x="11334750" y="83443762"/>
            <a:ext cx="0" cy="44767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9" name="Straight Connector 1158">
            <a:extLst>
              <a:ext uri="{FF2B5EF4-FFF2-40B4-BE49-F238E27FC236}">
                <a16:creationId xmlns:a16="http://schemas.microsoft.com/office/drawing/2014/main" id="{C5694695-7AE1-4C79-A2E5-3487B47C7C1A}"/>
              </a:ext>
            </a:extLst>
          </xdr:cNvPr>
          <xdr:cNvCxnSpPr/>
        </xdr:nvCxnSpPr>
        <xdr:spPr>
          <a:xfrm>
            <a:off x="2105025" y="83448525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9" name="Straight Connector 3778">
            <a:extLst>
              <a:ext uri="{FF2B5EF4-FFF2-40B4-BE49-F238E27FC236}">
                <a16:creationId xmlns:a16="http://schemas.microsoft.com/office/drawing/2014/main" id="{DDDDF940-5E09-42A7-A83E-34C41C5F033C}"/>
              </a:ext>
            </a:extLst>
          </xdr:cNvPr>
          <xdr:cNvCxnSpPr/>
        </xdr:nvCxnSpPr>
        <xdr:spPr>
          <a:xfrm>
            <a:off x="7610476" y="83615212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0" name="Straight Connector 3779">
            <a:extLst>
              <a:ext uri="{FF2B5EF4-FFF2-40B4-BE49-F238E27FC236}">
                <a16:creationId xmlns:a16="http://schemas.microsoft.com/office/drawing/2014/main" id="{76CB7394-BCF1-4005-AFFE-4209CF565D2D}"/>
              </a:ext>
            </a:extLst>
          </xdr:cNvPr>
          <xdr:cNvCxnSpPr/>
        </xdr:nvCxnSpPr>
        <xdr:spPr>
          <a:xfrm>
            <a:off x="9391651" y="83610450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1" name="Straight Connector 3780">
            <a:extLst>
              <a:ext uri="{FF2B5EF4-FFF2-40B4-BE49-F238E27FC236}">
                <a16:creationId xmlns:a16="http://schemas.microsoft.com/office/drawing/2014/main" id="{4B3B58CD-9746-479B-9EBE-C323B42B8979}"/>
              </a:ext>
            </a:extLst>
          </xdr:cNvPr>
          <xdr:cNvCxnSpPr/>
        </xdr:nvCxnSpPr>
        <xdr:spPr>
          <a:xfrm>
            <a:off x="5829300" y="83619976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2" name="Straight Connector 3781">
            <a:extLst>
              <a:ext uri="{FF2B5EF4-FFF2-40B4-BE49-F238E27FC236}">
                <a16:creationId xmlns:a16="http://schemas.microsoft.com/office/drawing/2014/main" id="{A25C7E0B-1745-4F63-AB33-8810FB74C7EE}"/>
              </a:ext>
            </a:extLst>
          </xdr:cNvPr>
          <xdr:cNvCxnSpPr/>
        </xdr:nvCxnSpPr>
        <xdr:spPr>
          <a:xfrm>
            <a:off x="4048125" y="83610450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9" name="Isosceles Triangle 98">
            <a:extLst>
              <a:ext uri="{FF2B5EF4-FFF2-40B4-BE49-F238E27FC236}">
                <a16:creationId xmlns:a16="http://schemas.microsoft.com/office/drawing/2014/main" id="{B4A87BDC-7202-268F-842B-21AE2E0E3BA7}"/>
              </a:ext>
            </a:extLst>
          </xdr:cNvPr>
          <xdr:cNvSpPr/>
        </xdr:nvSpPr>
        <xdr:spPr>
          <a:xfrm>
            <a:off x="2024063" y="84024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0" name="Isosceles Triangle 99">
            <a:extLst>
              <a:ext uri="{FF2B5EF4-FFF2-40B4-BE49-F238E27FC236}">
                <a16:creationId xmlns:a16="http://schemas.microsoft.com/office/drawing/2014/main" id="{806661E7-6850-C280-EC9A-751B93123EFA}"/>
              </a:ext>
            </a:extLst>
          </xdr:cNvPr>
          <xdr:cNvSpPr/>
        </xdr:nvSpPr>
        <xdr:spPr>
          <a:xfrm>
            <a:off x="3971926" y="840200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B19CC5BF-BEDF-0D39-8484-114E1A989096}"/>
              </a:ext>
            </a:extLst>
          </xdr:cNvPr>
          <xdr:cNvCxnSpPr/>
        </xdr:nvCxnSpPr>
        <xdr:spPr>
          <a:xfrm>
            <a:off x="2100262" y="8401049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" name="Isosceles Triangle 101">
            <a:extLst>
              <a:ext uri="{FF2B5EF4-FFF2-40B4-BE49-F238E27FC236}">
                <a16:creationId xmlns:a16="http://schemas.microsoft.com/office/drawing/2014/main" id="{0B691156-F1A6-56E4-E334-D685A28030F6}"/>
              </a:ext>
            </a:extLst>
          </xdr:cNvPr>
          <xdr:cNvSpPr/>
        </xdr:nvSpPr>
        <xdr:spPr>
          <a:xfrm>
            <a:off x="5748338" y="840200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3" name="Isosceles Triangle 102">
            <a:extLst>
              <a:ext uri="{FF2B5EF4-FFF2-40B4-BE49-F238E27FC236}">
                <a16:creationId xmlns:a16="http://schemas.microsoft.com/office/drawing/2014/main" id="{A758A604-2F0F-27A3-5B7C-595E681A53D6}"/>
              </a:ext>
            </a:extLst>
          </xdr:cNvPr>
          <xdr:cNvSpPr/>
        </xdr:nvSpPr>
        <xdr:spPr>
          <a:xfrm>
            <a:off x="7534273" y="840152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4" name="Isosceles Triangle 103">
            <a:extLst>
              <a:ext uri="{FF2B5EF4-FFF2-40B4-BE49-F238E27FC236}">
                <a16:creationId xmlns:a16="http://schemas.microsoft.com/office/drawing/2014/main" id="{0B9710E9-5515-54C2-D5CB-7F7B9E537D05}"/>
              </a:ext>
            </a:extLst>
          </xdr:cNvPr>
          <xdr:cNvSpPr/>
        </xdr:nvSpPr>
        <xdr:spPr>
          <a:xfrm>
            <a:off x="9305925" y="840200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5" name="Isosceles Triangle 104">
            <a:extLst>
              <a:ext uri="{FF2B5EF4-FFF2-40B4-BE49-F238E27FC236}">
                <a16:creationId xmlns:a16="http://schemas.microsoft.com/office/drawing/2014/main" id="{0DF66497-2CD9-1672-1C4C-EFD3989ADE8E}"/>
              </a:ext>
            </a:extLst>
          </xdr:cNvPr>
          <xdr:cNvSpPr/>
        </xdr:nvSpPr>
        <xdr:spPr>
          <a:xfrm>
            <a:off x="11253788" y="840152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6" name="Oval 105">
            <a:extLst>
              <a:ext uri="{FF2B5EF4-FFF2-40B4-BE49-F238E27FC236}">
                <a16:creationId xmlns:a16="http://schemas.microsoft.com/office/drawing/2014/main" id="{01228DD4-D957-155E-C4A7-C92C1DEF14DC}"/>
              </a:ext>
            </a:extLst>
          </xdr:cNvPr>
          <xdr:cNvSpPr/>
        </xdr:nvSpPr>
        <xdr:spPr>
          <a:xfrm>
            <a:off x="3762375" y="839771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7" name="Oval 106">
            <a:extLst>
              <a:ext uri="{FF2B5EF4-FFF2-40B4-BE49-F238E27FC236}">
                <a16:creationId xmlns:a16="http://schemas.microsoft.com/office/drawing/2014/main" id="{0DDE1D8C-B483-E5BF-822E-85AD2701FD25}"/>
              </a:ext>
            </a:extLst>
          </xdr:cNvPr>
          <xdr:cNvSpPr/>
        </xdr:nvSpPr>
        <xdr:spPr>
          <a:xfrm>
            <a:off x="6048375" y="839771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" name="Oval 107">
            <a:extLst>
              <a:ext uri="{FF2B5EF4-FFF2-40B4-BE49-F238E27FC236}">
                <a16:creationId xmlns:a16="http://schemas.microsoft.com/office/drawing/2014/main" id="{D83F3442-BE7F-A5F8-4997-E13FA7E9DC91}"/>
              </a:ext>
            </a:extLst>
          </xdr:cNvPr>
          <xdr:cNvSpPr/>
        </xdr:nvSpPr>
        <xdr:spPr>
          <a:xfrm>
            <a:off x="7339013" y="839771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" name="Oval 108">
            <a:extLst>
              <a:ext uri="{FF2B5EF4-FFF2-40B4-BE49-F238E27FC236}">
                <a16:creationId xmlns:a16="http://schemas.microsoft.com/office/drawing/2014/main" id="{2D3764FC-718A-2372-6D30-B76752454CDD}"/>
              </a:ext>
            </a:extLst>
          </xdr:cNvPr>
          <xdr:cNvSpPr/>
        </xdr:nvSpPr>
        <xdr:spPr>
          <a:xfrm>
            <a:off x="9601201" y="839771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464</xdr:row>
      <xdr:rowOff>9525</xdr:rowOff>
    </xdr:from>
    <xdr:to>
      <xdr:col>70</xdr:col>
      <xdr:colOff>80963</xdr:colOff>
      <xdr:row>470</xdr:row>
      <xdr:rowOff>22210</xdr:rowOff>
    </xdr:to>
    <xdr:grpSp>
      <xdr:nvGrpSpPr>
        <xdr:cNvPr id="3849" name="Group 3848">
          <a:extLst>
            <a:ext uri="{FF2B5EF4-FFF2-40B4-BE49-F238E27FC236}">
              <a16:creationId xmlns:a16="http://schemas.microsoft.com/office/drawing/2014/main" id="{9C49A550-75F3-F0B2-7C0F-E4AD1AC34A04}"/>
            </a:ext>
          </a:extLst>
        </xdr:cNvPr>
        <xdr:cNvGrpSpPr/>
      </xdr:nvGrpSpPr>
      <xdr:grpSpPr>
        <a:xfrm>
          <a:off x="2024063" y="69532500"/>
          <a:ext cx="9391650" cy="869935"/>
          <a:chOff x="2024063" y="69532500"/>
          <a:chExt cx="9391650" cy="869935"/>
        </a:xfrm>
      </xdr:grpSpPr>
      <xdr:sp macro="" textlink="">
        <xdr:nvSpPr>
          <xdr:cNvPr id="3724" name="Freeform: Shape 3723">
            <a:extLst>
              <a:ext uri="{FF2B5EF4-FFF2-40B4-BE49-F238E27FC236}">
                <a16:creationId xmlns:a16="http://schemas.microsoft.com/office/drawing/2014/main" id="{43D39D75-A4F8-C31B-E13F-E8742FB59BA8}"/>
              </a:ext>
            </a:extLst>
          </xdr:cNvPr>
          <xdr:cNvSpPr/>
        </xdr:nvSpPr>
        <xdr:spPr>
          <a:xfrm>
            <a:off x="2105025" y="69665850"/>
            <a:ext cx="1955800" cy="723904"/>
          </a:xfrm>
          <a:custGeom>
            <a:avLst/>
            <a:gdLst>
              <a:gd name="connsiteX0" fmla="*/ 0 w 1993900"/>
              <a:gd name="connsiteY0" fmla="*/ 438150 h 742954"/>
              <a:gd name="connsiteX1" fmla="*/ 825500 w 1993900"/>
              <a:gd name="connsiteY1" fmla="*/ 742950 h 742954"/>
              <a:gd name="connsiteX2" fmla="*/ 1727200 w 1993900"/>
              <a:gd name="connsiteY2" fmla="*/ 444500 h 742954"/>
              <a:gd name="connsiteX3" fmla="*/ 1993900 w 1993900"/>
              <a:gd name="connsiteY3" fmla="*/ 0 h 7429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3900" h="742954">
                <a:moveTo>
                  <a:pt x="0" y="438150"/>
                </a:moveTo>
                <a:cubicBezTo>
                  <a:pt x="268816" y="590021"/>
                  <a:pt x="537633" y="741892"/>
                  <a:pt x="825500" y="742950"/>
                </a:cubicBezTo>
                <a:cubicBezTo>
                  <a:pt x="1113367" y="744008"/>
                  <a:pt x="1532467" y="568325"/>
                  <a:pt x="1727200" y="444500"/>
                </a:cubicBezTo>
                <a:cubicBezTo>
                  <a:pt x="1921933" y="320675"/>
                  <a:pt x="1957916" y="160337"/>
                  <a:pt x="19939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7" name="Freeform: Shape 3726">
            <a:extLst>
              <a:ext uri="{FF2B5EF4-FFF2-40B4-BE49-F238E27FC236}">
                <a16:creationId xmlns:a16="http://schemas.microsoft.com/office/drawing/2014/main" id="{4BD2B03E-E4BF-6198-041A-91A7BEDB8DBE}"/>
              </a:ext>
            </a:extLst>
          </xdr:cNvPr>
          <xdr:cNvSpPr/>
        </xdr:nvSpPr>
        <xdr:spPr>
          <a:xfrm>
            <a:off x="4057650" y="69670613"/>
            <a:ext cx="1781175" cy="727059"/>
          </a:xfrm>
          <a:custGeom>
            <a:avLst/>
            <a:gdLst>
              <a:gd name="connsiteX0" fmla="*/ 0 w 1781175"/>
              <a:gd name="connsiteY0" fmla="*/ 0 h 727059"/>
              <a:gd name="connsiteX1" fmla="*/ 714375 w 1781175"/>
              <a:gd name="connsiteY1" fmla="*/ 714375 h 727059"/>
              <a:gd name="connsiteX2" fmla="*/ 1543050 w 1781175"/>
              <a:gd name="connsiteY2" fmla="*/ 423862 h 727059"/>
              <a:gd name="connsiteX3" fmla="*/ 1781175 w 1781175"/>
              <a:gd name="connsiteY3" fmla="*/ 0 h 727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1175" h="727059">
                <a:moveTo>
                  <a:pt x="0" y="0"/>
                </a:moveTo>
                <a:cubicBezTo>
                  <a:pt x="228600" y="321865"/>
                  <a:pt x="457200" y="643731"/>
                  <a:pt x="714375" y="714375"/>
                </a:cubicBezTo>
                <a:cubicBezTo>
                  <a:pt x="971550" y="785019"/>
                  <a:pt x="1365250" y="542924"/>
                  <a:pt x="1543050" y="423862"/>
                </a:cubicBezTo>
                <a:cubicBezTo>
                  <a:pt x="1720850" y="304800"/>
                  <a:pt x="1781175" y="0"/>
                  <a:pt x="17811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8" name="Freeform: Shape 3727">
            <a:extLst>
              <a:ext uri="{FF2B5EF4-FFF2-40B4-BE49-F238E27FC236}">
                <a16:creationId xmlns:a16="http://schemas.microsoft.com/office/drawing/2014/main" id="{B9A94D7C-471C-C144-CB35-21B23BD36BCF}"/>
              </a:ext>
            </a:extLst>
          </xdr:cNvPr>
          <xdr:cNvSpPr/>
        </xdr:nvSpPr>
        <xdr:spPr>
          <a:xfrm>
            <a:off x="5838826" y="69675376"/>
            <a:ext cx="1766888" cy="727059"/>
          </a:xfrm>
          <a:custGeom>
            <a:avLst/>
            <a:gdLst>
              <a:gd name="connsiteX0" fmla="*/ 0 w 1781175"/>
              <a:gd name="connsiteY0" fmla="*/ 0 h 727059"/>
              <a:gd name="connsiteX1" fmla="*/ 714375 w 1781175"/>
              <a:gd name="connsiteY1" fmla="*/ 714375 h 727059"/>
              <a:gd name="connsiteX2" fmla="*/ 1543050 w 1781175"/>
              <a:gd name="connsiteY2" fmla="*/ 423862 h 727059"/>
              <a:gd name="connsiteX3" fmla="*/ 1781175 w 1781175"/>
              <a:gd name="connsiteY3" fmla="*/ 0 h 727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1175" h="727059">
                <a:moveTo>
                  <a:pt x="0" y="0"/>
                </a:moveTo>
                <a:cubicBezTo>
                  <a:pt x="228600" y="321865"/>
                  <a:pt x="457200" y="643731"/>
                  <a:pt x="714375" y="714375"/>
                </a:cubicBezTo>
                <a:cubicBezTo>
                  <a:pt x="971550" y="785019"/>
                  <a:pt x="1365250" y="542924"/>
                  <a:pt x="1543050" y="423862"/>
                </a:cubicBezTo>
                <a:cubicBezTo>
                  <a:pt x="1720850" y="304800"/>
                  <a:pt x="1781175" y="0"/>
                  <a:pt x="17811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9" name="Freeform: Shape 3728">
            <a:extLst>
              <a:ext uri="{FF2B5EF4-FFF2-40B4-BE49-F238E27FC236}">
                <a16:creationId xmlns:a16="http://schemas.microsoft.com/office/drawing/2014/main" id="{AE6809CC-3926-5A2E-9C94-DA70E7594EAC}"/>
              </a:ext>
            </a:extLst>
          </xdr:cNvPr>
          <xdr:cNvSpPr/>
        </xdr:nvSpPr>
        <xdr:spPr>
          <a:xfrm>
            <a:off x="7605713" y="69670613"/>
            <a:ext cx="1766888" cy="727059"/>
          </a:xfrm>
          <a:custGeom>
            <a:avLst/>
            <a:gdLst>
              <a:gd name="connsiteX0" fmla="*/ 0 w 1781175"/>
              <a:gd name="connsiteY0" fmla="*/ 0 h 727059"/>
              <a:gd name="connsiteX1" fmla="*/ 714375 w 1781175"/>
              <a:gd name="connsiteY1" fmla="*/ 714375 h 727059"/>
              <a:gd name="connsiteX2" fmla="*/ 1543050 w 1781175"/>
              <a:gd name="connsiteY2" fmla="*/ 423862 h 727059"/>
              <a:gd name="connsiteX3" fmla="*/ 1781175 w 1781175"/>
              <a:gd name="connsiteY3" fmla="*/ 0 h 727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1175" h="727059">
                <a:moveTo>
                  <a:pt x="0" y="0"/>
                </a:moveTo>
                <a:cubicBezTo>
                  <a:pt x="228600" y="321865"/>
                  <a:pt x="457200" y="643731"/>
                  <a:pt x="714375" y="714375"/>
                </a:cubicBezTo>
                <a:cubicBezTo>
                  <a:pt x="971550" y="785019"/>
                  <a:pt x="1365250" y="542924"/>
                  <a:pt x="1543050" y="423862"/>
                </a:cubicBezTo>
                <a:cubicBezTo>
                  <a:pt x="1720850" y="304800"/>
                  <a:pt x="1781175" y="0"/>
                  <a:pt x="17811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30" name="Freeform: Shape 3729">
            <a:extLst>
              <a:ext uri="{FF2B5EF4-FFF2-40B4-BE49-F238E27FC236}">
                <a16:creationId xmlns:a16="http://schemas.microsoft.com/office/drawing/2014/main" id="{70C39585-B921-468D-B71B-0576648CF1D1}"/>
              </a:ext>
            </a:extLst>
          </xdr:cNvPr>
          <xdr:cNvSpPr/>
        </xdr:nvSpPr>
        <xdr:spPr>
          <a:xfrm>
            <a:off x="9372600" y="69665850"/>
            <a:ext cx="1962150" cy="719979"/>
          </a:xfrm>
          <a:custGeom>
            <a:avLst/>
            <a:gdLst>
              <a:gd name="connsiteX0" fmla="*/ 0 w 1962150"/>
              <a:gd name="connsiteY0" fmla="*/ 0 h 719979"/>
              <a:gd name="connsiteX1" fmla="*/ 904875 w 1962150"/>
              <a:gd name="connsiteY1" fmla="*/ 709613 h 719979"/>
              <a:gd name="connsiteX2" fmla="*/ 1962150 w 1962150"/>
              <a:gd name="connsiteY2" fmla="*/ 423863 h 7199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62150" h="719979">
                <a:moveTo>
                  <a:pt x="0" y="0"/>
                </a:moveTo>
                <a:cubicBezTo>
                  <a:pt x="288925" y="319484"/>
                  <a:pt x="577850" y="638969"/>
                  <a:pt x="904875" y="709613"/>
                </a:cubicBezTo>
                <a:cubicBezTo>
                  <a:pt x="1231900" y="780257"/>
                  <a:pt x="1790700" y="468313"/>
                  <a:pt x="1962150" y="4238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0" name="Straight Connector 1159">
            <a:extLst>
              <a:ext uri="{FF2B5EF4-FFF2-40B4-BE49-F238E27FC236}">
                <a16:creationId xmlns:a16="http://schemas.microsoft.com/office/drawing/2014/main" id="{05DA2315-DA9D-45BF-9E77-627257B403DC}"/>
              </a:ext>
            </a:extLst>
          </xdr:cNvPr>
          <xdr:cNvCxnSpPr/>
        </xdr:nvCxnSpPr>
        <xdr:spPr>
          <a:xfrm>
            <a:off x="2105025" y="69532500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5" name="Straight Connector 3774">
            <a:extLst>
              <a:ext uri="{FF2B5EF4-FFF2-40B4-BE49-F238E27FC236}">
                <a16:creationId xmlns:a16="http://schemas.microsoft.com/office/drawing/2014/main" id="{5A0E98C2-039E-4EB9-AE68-F2CEC7D77678}"/>
              </a:ext>
            </a:extLst>
          </xdr:cNvPr>
          <xdr:cNvCxnSpPr/>
        </xdr:nvCxnSpPr>
        <xdr:spPr>
          <a:xfrm>
            <a:off x="7610476" y="69699188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6" name="Straight Connector 3775">
            <a:extLst>
              <a:ext uri="{FF2B5EF4-FFF2-40B4-BE49-F238E27FC236}">
                <a16:creationId xmlns:a16="http://schemas.microsoft.com/office/drawing/2014/main" id="{49CC4679-EC69-4209-A0F1-E4BAD1579FB3}"/>
              </a:ext>
            </a:extLst>
          </xdr:cNvPr>
          <xdr:cNvCxnSpPr/>
        </xdr:nvCxnSpPr>
        <xdr:spPr>
          <a:xfrm>
            <a:off x="9391651" y="69694426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7" name="Straight Connector 3776">
            <a:extLst>
              <a:ext uri="{FF2B5EF4-FFF2-40B4-BE49-F238E27FC236}">
                <a16:creationId xmlns:a16="http://schemas.microsoft.com/office/drawing/2014/main" id="{C9F171EE-7F9D-4370-AAD6-F8B548163E76}"/>
              </a:ext>
            </a:extLst>
          </xdr:cNvPr>
          <xdr:cNvCxnSpPr/>
        </xdr:nvCxnSpPr>
        <xdr:spPr>
          <a:xfrm>
            <a:off x="5829300" y="69703952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8" name="Straight Connector 3777">
            <a:extLst>
              <a:ext uri="{FF2B5EF4-FFF2-40B4-BE49-F238E27FC236}">
                <a16:creationId xmlns:a16="http://schemas.microsoft.com/office/drawing/2014/main" id="{8143739F-C050-48E2-A6FA-E6B59BA00294}"/>
              </a:ext>
            </a:extLst>
          </xdr:cNvPr>
          <xdr:cNvCxnSpPr/>
        </xdr:nvCxnSpPr>
        <xdr:spPr>
          <a:xfrm>
            <a:off x="4048125" y="69694426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13" name="Isosceles Triangle 3712">
            <a:extLst>
              <a:ext uri="{FF2B5EF4-FFF2-40B4-BE49-F238E27FC236}">
                <a16:creationId xmlns:a16="http://schemas.microsoft.com/office/drawing/2014/main" id="{23FE88F4-B871-497B-7EF7-6413B120A356}"/>
              </a:ext>
            </a:extLst>
          </xdr:cNvPr>
          <xdr:cNvSpPr/>
        </xdr:nvSpPr>
        <xdr:spPr>
          <a:xfrm>
            <a:off x="2024063" y="701087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14" name="Isosceles Triangle 3713">
            <a:extLst>
              <a:ext uri="{FF2B5EF4-FFF2-40B4-BE49-F238E27FC236}">
                <a16:creationId xmlns:a16="http://schemas.microsoft.com/office/drawing/2014/main" id="{64297B2D-4D6E-D42C-B83B-4F0110821823}"/>
              </a:ext>
            </a:extLst>
          </xdr:cNvPr>
          <xdr:cNvSpPr/>
        </xdr:nvSpPr>
        <xdr:spPr>
          <a:xfrm>
            <a:off x="3971926" y="701040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15" name="Straight Connector 3714">
            <a:extLst>
              <a:ext uri="{FF2B5EF4-FFF2-40B4-BE49-F238E27FC236}">
                <a16:creationId xmlns:a16="http://schemas.microsoft.com/office/drawing/2014/main" id="{3BD2188A-BD51-C563-47C6-478378772218}"/>
              </a:ext>
            </a:extLst>
          </xdr:cNvPr>
          <xdr:cNvCxnSpPr/>
        </xdr:nvCxnSpPr>
        <xdr:spPr>
          <a:xfrm>
            <a:off x="2100262" y="7009447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16" name="Isosceles Triangle 3715">
            <a:extLst>
              <a:ext uri="{FF2B5EF4-FFF2-40B4-BE49-F238E27FC236}">
                <a16:creationId xmlns:a16="http://schemas.microsoft.com/office/drawing/2014/main" id="{2E807BEA-1BE4-5AEC-6760-E2124055B910}"/>
              </a:ext>
            </a:extLst>
          </xdr:cNvPr>
          <xdr:cNvSpPr/>
        </xdr:nvSpPr>
        <xdr:spPr>
          <a:xfrm>
            <a:off x="5748338" y="7010400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17" name="Isosceles Triangle 3716">
            <a:extLst>
              <a:ext uri="{FF2B5EF4-FFF2-40B4-BE49-F238E27FC236}">
                <a16:creationId xmlns:a16="http://schemas.microsoft.com/office/drawing/2014/main" id="{3977B3F6-3F8D-20F1-97E2-014132E470E8}"/>
              </a:ext>
            </a:extLst>
          </xdr:cNvPr>
          <xdr:cNvSpPr/>
        </xdr:nvSpPr>
        <xdr:spPr>
          <a:xfrm>
            <a:off x="7534273" y="700992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18" name="Isosceles Triangle 3717">
            <a:extLst>
              <a:ext uri="{FF2B5EF4-FFF2-40B4-BE49-F238E27FC236}">
                <a16:creationId xmlns:a16="http://schemas.microsoft.com/office/drawing/2014/main" id="{D20F1BA0-C219-8844-B443-02DADAB3A0D5}"/>
              </a:ext>
            </a:extLst>
          </xdr:cNvPr>
          <xdr:cNvSpPr/>
        </xdr:nvSpPr>
        <xdr:spPr>
          <a:xfrm>
            <a:off x="9305925" y="7010400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19" name="Isosceles Triangle 3718">
            <a:extLst>
              <a:ext uri="{FF2B5EF4-FFF2-40B4-BE49-F238E27FC236}">
                <a16:creationId xmlns:a16="http://schemas.microsoft.com/office/drawing/2014/main" id="{41799574-878D-FD59-0640-FFE728DE8BAC}"/>
              </a:ext>
            </a:extLst>
          </xdr:cNvPr>
          <xdr:cNvSpPr/>
        </xdr:nvSpPr>
        <xdr:spPr>
          <a:xfrm>
            <a:off x="11253788" y="700992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0" name="Oval 3719">
            <a:extLst>
              <a:ext uri="{FF2B5EF4-FFF2-40B4-BE49-F238E27FC236}">
                <a16:creationId xmlns:a16="http://schemas.microsoft.com/office/drawing/2014/main" id="{CC2C71CF-F4A3-7460-F0D2-162551F1216F}"/>
              </a:ext>
            </a:extLst>
          </xdr:cNvPr>
          <xdr:cNvSpPr/>
        </xdr:nvSpPr>
        <xdr:spPr>
          <a:xfrm>
            <a:off x="3762375" y="700611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1" name="Oval 3720">
            <a:extLst>
              <a:ext uri="{FF2B5EF4-FFF2-40B4-BE49-F238E27FC236}">
                <a16:creationId xmlns:a16="http://schemas.microsoft.com/office/drawing/2014/main" id="{1DA2EBAE-E8E2-D7DF-2A2B-FEE30526EA1E}"/>
              </a:ext>
            </a:extLst>
          </xdr:cNvPr>
          <xdr:cNvSpPr/>
        </xdr:nvSpPr>
        <xdr:spPr>
          <a:xfrm>
            <a:off x="5562592" y="700611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2" name="Oval 3721">
            <a:extLst>
              <a:ext uri="{FF2B5EF4-FFF2-40B4-BE49-F238E27FC236}">
                <a16:creationId xmlns:a16="http://schemas.microsoft.com/office/drawing/2014/main" id="{36701CBD-9FA5-2FB3-55E4-3166E3EDA8B8}"/>
              </a:ext>
            </a:extLst>
          </xdr:cNvPr>
          <xdr:cNvSpPr/>
        </xdr:nvSpPr>
        <xdr:spPr>
          <a:xfrm>
            <a:off x="7339013" y="700611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3" name="Oval 3722">
            <a:extLst>
              <a:ext uri="{FF2B5EF4-FFF2-40B4-BE49-F238E27FC236}">
                <a16:creationId xmlns:a16="http://schemas.microsoft.com/office/drawing/2014/main" id="{FFA4D351-8073-40F7-9821-8C47FADBB4BE}"/>
              </a:ext>
            </a:extLst>
          </xdr:cNvPr>
          <xdr:cNvSpPr/>
        </xdr:nvSpPr>
        <xdr:spPr>
          <a:xfrm>
            <a:off x="9110659" y="700611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370</xdr:row>
      <xdr:rowOff>9525</xdr:rowOff>
    </xdr:from>
    <xdr:to>
      <xdr:col>70</xdr:col>
      <xdr:colOff>80963</xdr:colOff>
      <xdr:row>376</xdr:row>
      <xdr:rowOff>20446</xdr:rowOff>
    </xdr:to>
    <xdr:grpSp>
      <xdr:nvGrpSpPr>
        <xdr:cNvPr id="3850" name="Group 3849">
          <a:extLst>
            <a:ext uri="{FF2B5EF4-FFF2-40B4-BE49-F238E27FC236}">
              <a16:creationId xmlns:a16="http://schemas.microsoft.com/office/drawing/2014/main" id="{A0A0A2C8-4204-6154-B1BF-8C89BDBA09CC}"/>
            </a:ext>
          </a:extLst>
        </xdr:cNvPr>
        <xdr:cNvGrpSpPr/>
      </xdr:nvGrpSpPr>
      <xdr:grpSpPr>
        <a:xfrm>
          <a:off x="2024063" y="55435500"/>
          <a:ext cx="9391650" cy="868171"/>
          <a:chOff x="2024063" y="55435500"/>
          <a:chExt cx="9391650" cy="868171"/>
        </a:xfrm>
      </xdr:grpSpPr>
      <xdr:sp macro="" textlink="">
        <xdr:nvSpPr>
          <xdr:cNvPr id="1879" name="Freeform: Shape 1878">
            <a:extLst>
              <a:ext uri="{FF2B5EF4-FFF2-40B4-BE49-F238E27FC236}">
                <a16:creationId xmlns:a16="http://schemas.microsoft.com/office/drawing/2014/main" id="{1CF0CEC9-DE0F-217B-AB6C-CD428A739F9B}"/>
              </a:ext>
            </a:extLst>
          </xdr:cNvPr>
          <xdr:cNvSpPr/>
        </xdr:nvSpPr>
        <xdr:spPr>
          <a:xfrm>
            <a:off x="3971925" y="56002238"/>
            <a:ext cx="976313" cy="280987"/>
          </a:xfrm>
          <a:custGeom>
            <a:avLst/>
            <a:gdLst>
              <a:gd name="connsiteX0" fmla="*/ 0 w 976313"/>
              <a:gd name="connsiteY0" fmla="*/ 0 h 280987"/>
              <a:gd name="connsiteX1" fmla="*/ 557213 w 976313"/>
              <a:gd name="connsiteY1" fmla="*/ 280987 h 280987"/>
              <a:gd name="connsiteX2" fmla="*/ 976313 w 976313"/>
              <a:gd name="connsiteY2" fmla="*/ 0 h 2809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76313" h="280987">
                <a:moveTo>
                  <a:pt x="0" y="0"/>
                </a:moveTo>
                <a:cubicBezTo>
                  <a:pt x="197247" y="140493"/>
                  <a:pt x="394494" y="280987"/>
                  <a:pt x="557213" y="280987"/>
                </a:cubicBezTo>
                <a:cubicBezTo>
                  <a:pt x="719932" y="280987"/>
                  <a:pt x="848122" y="140493"/>
                  <a:pt x="97631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0" name="Freeform: Shape 1879">
            <a:extLst>
              <a:ext uri="{FF2B5EF4-FFF2-40B4-BE49-F238E27FC236}">
                <a16:creationId xmlns:a16="http://schemas.microsoft.com/office/drawing/2014/main" id="{6C6EE3C8-1E94-EFD0-7ECF-ADB02EDFCEE2}"/>
              </a:ext>
            </a:extLst>
          </xdr:cNvPr>
          <xdr:cNvSpPr/>
        </xdr:nvSpPr>
        <xdr:spPr>
          <a:xfrm>
            <a:off x="6881813" y="56007001"/>
            <a:ext cx="976313" cy="280987"/>
          </a:xfrm>
          <a:custGeom>
            <a:avLst/>
            <a:gdLst>
              <a:gd name="connsiteX0" fmla="*/ 0 w 976313"/>
              <a:gd name="connsiteY0" fmla="*/ 0 h 280987"/>
              <a:gd name="connsiteX1" fmla="*/ 557213 w 976313"/>
              <a:gd name="connsiteY1" fmla="*/ 280987 h 280987"/>
              <a:gd name="connsiteX2" fmla="*/ 976313 w 976313"/>
              <a:gd name="connsiteY2" fmla="*/ 0 h 2809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76313" h="280987">
                <a:moveTo>
                  <a:pt x="0" y="0"/>
                </a:moveTo>
                <a:cubicBezTo>
                  <a:pt x="197247" y="140493"/>
                  <a:pt x="394494" y="280987"/>
                  <a:pt x="557213" y="280987"/>
                </a:cubicBezTo>
                <a:cubicBezTo>
                  <a:pt x="719932" y="280987"/>
                  <a:pt x="848122" y="140493"/>
                  <a:pt x="97631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1" name="Freeform: Shape 1880">
            <a:extLst>
              <a:ext uri="{FF2B5EF4-FFF2-40B4-BE49-F238E27FC236}">
                <a16:creationId xmlns:a16="http://schemas.microsoft.com/office/drawing/2014/main" id="{1838FBD8-E471-2AAE-9118-2D4AABB08444}"/>
              </a:ext>
            </a:extLst>
          </xdr:cNvPr>
          <xdr:cNvSpPr/>
        </xdr:nvSpPr>
        <xdr:spPr>
          <a:xfrm>
            <a:off x="2100263" y="55573613"/>
            <a:ext cx="1619250" cy="730058"/>
          </a:xfrm>
          <a:custGeom>
            <a:avLst/>
            <a:gdLst>
              <a:gd name="connsiteX0" fmla="*/ 0 w 1619250"/>
              <a:gd name="connsiteY0" fmla="*/ 423862 h 730058"/>
              <a:gd name="connsiteX1" fmla="*/ 819150 w 1619250"/>
              <a:gd name="connsiteY1" fmla="*/ 714375 h 730058"/>
              <a:gd name="connsiteX2" fmla="*/ 1619250 w 1619250"/>
              <a:gd name="connsiteY2" fmla="*/ 0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19250" h="730058">
                <a:moveTo>
                  <a:pt x="0" y="423862"/>
                </a:moveTo>
                <a:cubicBezTo>
                  <a:pt x="274637" y="604440"/>
                  <a:pt x="549275" y="785019"/>
                  <a:pt x="819150" y="714375"/>
                </a:cubicBezTo>
                <a:cubicBezTo>
                  <a:pt x="1089025" y="643731"/>
                  <a:pt x="1354137" y="321865"/>
                  <a:pt x="16192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2" name="Freeform: Shape 1881">
            <a:extLst>
              <a:ext uri="{FF2B5EF4-FFF2-40B4-BE49-F238E27FC236}">
                <a16:creationId xmlns:a16="http://schemas.microsoft.com/office/drawing/2014/main" id="{818AB162-3E44-0932-2F0C-9A228F604239}"/>
              </a:ext>
            </a:extLst>
          </xdr:cNvPr>
          <xdr:cNvSpPr/>
        </xdr:nvSpPr>
        <xdr:spPr>
          <a:xfrm>
            <a:off x="3714750" y="55573613"/>
            <a:ext cx="261938" cy="428625"/>
          </a:xfrm>
          <a:custGeom>
            <a:avLst/>
            <a:gdLst>
              <a:gd name="connsiteX0" fmla="*/ 0 w 261938"/>
              <a:gd name="connsiteY0" fmla="*/ 0 h 428625"/>
              <a:gd name="connsiteX1" fmla="*/ 76200 w 261938"/>
              <a:gd name="connsiteY1" fmla="*/ 233362 h 428625"/>
              <a:gd name="connsiteX2" fmla="*/ 261938 w 261938"/>
              <a:gd name="connsiteY2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1938" h="428625">
                <a:moveTo>
                  <a:pt x="0" y="0"/>
                </a:moveTo>
                <a:cubicBezTo>
                  <a:pt x="16272" y="80962"/>
                  <a:pt x="32544" y="161925"/>
                  <a:pt x="76200" y="233362"/>
                </a:cubicBezTo>
                <a:cubicBezTo>
                  <a:pt x="119856" y="304799"/>
                  <a:pt x="190897" y="366712"/>
                  <a:pt x="261938" y="4286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3" name="Freeform: Shape 1882">
            <a:extLst>
              <a:ext uri="{FF2B5EF4-FFF2-40B4-BE49-F238E27FC236}">
                <a16:creationId xmlns:a16="http://schemas.microsoft.com/office/drawing/2014/main" id="{E2E1C1EA-09C4-8BC4-37F0-FB60E3AB7D9B}"/>
              </a:ext>
            </a:extLst>
          </xdr:cNvPr>
          <xdr:cNvSpPr/>
        </xdr:nvSpPr>
        <xdr:spPr>
          <a:xfrm>
            <a:off x="4948238" y="55568850"/>
            <a:ext cx="238125" cy="428625"/>
          </a:xfrm>
          <a:custGeom>
            <a:avLst/>
            <a:gdLst>
              <a:gd name="connsiteX0" fmla="*/ 0 w 238125"/>
              <a:gd name="connsiteY0" fmla="*/ 428625 h 428625"/>
              <a:gd name="connsiteX1" fmla="*/ 157162 w 238125"/>
              <a:gd name="connsiteY1" fmla="*/ 300038 h 428625"/>
              <a:gd name="connsiteX2" fmla="*/ 238125 w 238125"/>
              <a:gd name="connsiteY2" fmla="*/ 0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38125" h="428625">
                <a:moveTo>
                  <a:pt x="0" y="428625"/>
                </a:moveTo>
                <a:cubicBezTo>
                  <a:pt x="58737" y="400050"/>
                  <a:pt x="117474" y="371476"/>
                  <a:pt x="157162" y="300038"/>
                </a:cubicBezTo>
                <a:cubicBezTo>
                  <a:pt x="196850" y="228600"/>
                  <a:pt x="217487" y="114300"/>
                  <a:pt x="2381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4" name="Freeform: Shape 1883">
            <a:extLst>
              <a:ext uri="{FF2B5EF4-FFF2-40B4-BE49-F238E27FC236}">
                <a16:creationId xmlns:a16="http://schemas.microsoft.com/office/drawing/2014/main" id="{77851FED-996E-C2BB-AD8E-B081AF756F67}"/>
              </a:ext>
            </a:extLst>
          </xdr:cNvPr>
          <xdr:cNvSpPr/>
        </xdr:nvSpPr>
        <xdr:spPr>
          <a:xfrm>
            <a:off x="5186363" y="55559325"/>
            <a:ext cx="1452562" cy="723905"/>
          </a:xfrm>
          <a:custGeom>
            <a:avLst/>
            <a:gdLst>
              <a:gd name="connsiteX0" fmla="*/ 0 w 1452562"/>
              <a:gd name="connsiteY0" fmla="*/ 0 h 723905"/>
              <a:gd name="connsiteX1" fmla="*/ 804862 w 1452562"/>
              <a:gd name="connsiteY1" fmla="*/ 723900 h 723905"/>
              <a:gd name="connsiteX2" fmla="*/ 1452562 w 1452562"/>
              <a:gd name="connsiteY2" fmla="*/ 9525 h 7239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2562" h="723905">
                <a:moveTo>
                  <a:pt x="0" y="0"/>
                </a:moveTo>
                <a:cubicBezTo>
                  <a:pt x="281384" y="361156"/>
                  <a:pt x="562768" y="722313"/>
                  <a:pt x="804862" y="723900"/>
                </a:cubicBezTo>
                <a:cubicBezTo>
                  <a:pt x="1046956" y="725487"/>
                  <a:pt x="1249759" y="367506"/>
                  <a:pt x="1452562" y="95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5" name="Freeform: Shape 1884">
            <a:extLst>
              <a:ext uri="{FF2B5EF4-FFF2-40B4-BE49-F238E27FC236}">
                <a16:creationId xmlns:a16="http://schemas.microsoft.com/office/drawing/2014/main" id="{6C1B76BA-277B-5AF7-82CA-886F663B10D5}"/>
              </a:ext>
            </a:extLst>
          </xdr:cNvPr>
          <xdr:cNvSpPr/>
        </xdr:nvSpPr>
        <xdr:spPr>
          <a:xfrm>
            <a:off x="6634163" y="55573613"/>
            <a:ext cx="257175" cy="428625"/>
          </a:xfrm>
          <a:custGeom>
            <a:avLst/>
            <a:gdLst>
              <a:gd name="connsiteX0" fmla="*/ 0 w 257175"/>
              <a:gd name="connsiteY0" fmla="*/ 0 h 428625"/>
              <a:gd name="connsiteX1" fmla="*/ 100012 w 257175"/>
              <a:gd name="connsiteY1" fmla="*/ 242887 h 428625"/>
              <a:gd name="connsiteX2" fmla="*/ 257175 w 257175"/>
              <a:gd name="connsiteY2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7175" h="428625">
                <a:moveTo>
                  <a:pt x="0" y="0"/>
                </a:moveTo>
                <a:cubicBezTo>
                  <a:pt x="28575" y="85725"/>
                  <a:pt x="57150" y="171450"/>
                  <a:pt x="100012" y="242887"/>
                </a:cubicBezTo>
                <a:cubicBezTo>
                  <a:pt x="142874" y="314324"/>
                  <a:pt x="200024" y="371474"/>
                  <a:pt x="257175" y="4286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6" name="Freeform: Shape 1885">
            <a:extLst>
              <a:ext uri="{FF2B5EF4-FFF2-40B4-BE49-F238E27FC236}">
                <a16:creationId xmlns:a16="http://schemas.microsoft.com/office/drawing/2014/main" id="{52053462-D9E3-DA21-94CD-B7ADE939FEAC}"/>
              </a:ext>
            </a:extLst>
          </xdr:cNvPr>
          <xdr:cNvSpPr/>
        </xdr:nvSpPr>
        <xdr:spPr>
          <a:xfrm>
            <a:off x="7848600" y="55568850"/>
            <a:ext cx="252413" cy="433388"/>
          </a:xfrm>
          <a:custGeom>
            <a:avLst/>
            <a:gdLst>
              <a:gd name="connsiteX0" fmla="*/ 0 w 252413"/>
              <a:gd name="connsiteY0" fmla="*/ 433388 h 433388"/>
              <a:gd name="connsiteX1" fmla="*/ 166688 w 252413"/>
              <a:gd name="connsiteY1" fmla="*/ 252413 h 433388"/>
              <a:gd name="connsiteX2" fmla="*/ 252413 w 252413"/>
              <a:gd name="connsiteY2" fmla="*/ 0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2413" h="433388">
                <a:moveTo>
                  <a:pt x="0" y="433388"/>
                </a:moveTo>
                <a:cubicBezTo>
                  <a:pt x="62309" y="379016"/>
                  <a:pt x="124619" y="324644"/>
                  <a:pt x="166688" y="252413"/>
                </a:cubicBezTo>
                <a:cubicBezTo>
                  <a:pt x="208757" y="180182"/>
                  <a:pt x="230585" y="90091"/>
                  <a:pt x="25241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7" name="Freeform: Shape 1886">
            <a:extLst>
              <a:ext uri="{FF2B5EF4-FFF2-40B4-BE49-F238E27FC236}">
                <a16:creationId xmlns:a16="http://schemas.microsoft.com/office/drawing/2014/main" id="{65D22FE2-2A92-ECC7-0ABD-BCFF27016DB8}"/>
              </a:ext>
            </a:extLst>
          </xdr:cNvPr>
          <xdr:cNvSpPr/>
        </xdr:nvSpPr>
        <xdr:spPr>
          <a:xfrm>
            <a:off x="8091488" y="55568850"/>
            <a:ext cx="1457325" cy="719139"/>
          </a:xfrm>
          <a:custGeom>
            <a:avLst/>
            <a:gdLst>
              <a:gd name="connsiteX0" fmla="*/ 0 w 1457325"/>
              <a:gd name="connsiteY0" fmla="*/ 4763 h 719139"/>
              <a:gd name="connsiteX1" fmla="*/ 728662 w 1457325"/>
              <a:gd name="connsiteY1" fmla="*/ 719138 h 719139"/>
              <a:gd name="connsiteX2" fmla="*/ 1457325 w 1457325"/>
              <a:gd name="connsiteY2" fmla="*/ 0 h 7191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7325" h="719139">
                <a:moveTo>
                  <a:pt x="0" y="4763"/>
                </a:moveTo>
                <a:cubicBezTo>
                  <a:pt x="242887" y="362347"/>
                  <a:pt x="485775" y="719932"/>
                  <a:pt x="728662" y="719138"/>
                </a:cubicBezTo>
                <a:cubicBezTo>
                  <a:pt x="971550" y="718344"/>
                  <a:pt x="1214437" y="359172"/>
                  <a:pt x="14573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8" name="Freeform: Shape 1887">
            <a:extLst>
              <a:ext uri="{FF2B5EF4-FFF2-40B4-BE49-F238E27FC236}">
                <a16:creationId xmlns:a16="http://schemas.microsoft.com/office/drawing/2014/main" id="{1513C8F1-DE38-0FF4-BE84-5735EEEC4C8C}"/>
              </a:ext>
            </a:extLst>
          </xdr:cNvPr>
          <xdr:cNvSpPr/>
        </xdr:nvSpPr>
        <xdr:spPr>
          <a:xfrm>
            <a:off x="9548813" y="55568850"/>
            <a:ext cx="252412" cy="433388"/>
          </a:xfrm>
          <a:custGeom>
            <a:avLst/>
            <a:gdLst>
              <a:gd name="connsiteX0" fmla="*/ 0 w 252412"/>
              <a:gd name="connsiteY0" fmla="*/ 0 h 433388"/>
              <a:gd name="connsiteX1" fmla="*/ 100012 w 252412"/>
              <a:gd name="connsiteY1" fmla="*/ 257175 h 433388"/>
              <a:gd name="connsiteX2" fmla="*/ 252412 w 252412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2412" h="433388">
                <a:moveTo>
                  <a:pt x="0" y="0"/>
                </a:moveTo>
                <a:cubicBezTo>
                  <a:pt x="28971" y="92472"/>
                  <a:pt x="57943" y="184944"/>
                  <a:pt x="100012" y="257175"/>
                </a:cubicBezTo>
                <a:cubicBezTo>
                  <a:pt x="142081" y="329406"/>
                  <a:pt x="252412" y="433388"/>
                  <a:pt x="252412" y="433388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89" name="Freeform: Shape 1888">
            <a:extLst>
              <a:ext uri="{FF2B5EF4-FFF2-40B4-BE49-F238E27FC236}">
                <a16:creationId xmlns:a16="http://schemas.microsoft.com/office/drawing/2014/main" id="{5B397B96-2118-FD74-C1DF-4F3EA16D5799}"/>
              </a:ext>
            </a:extLst>
          </xdr:cNvPr>
          <xdr:cNvSpPr/>
        </xdr:nvSpPr>
        <xdr:spPr>
          <a:xfrm>
            <a:off x="9801225" y="55997475"/>
            <a:ext cx="1533525" cy="285753"/>
          </a:xfrm>
          <a:custGeom>
            <a:avLst/>
            <a:gdLst>
              <a:gd name="connsiteX0" fmla="*/ 0 w 1533525"/>
              <a:gd name="connsiteY0" fmla="*/ 4763 h 285753"/>
              <a:gd name="connsiteX1" fmla="*/ 814388 w 1533525"/>
              <a:gd name="connsiteY1" fmla="*/ 285750 h 285753"/>
              <a:gd name="connsiteX2" fmla="*/ 1533525 w 1533525"/>
              <a:gd name="connsiteY2" fmla="*/ 0 h 2857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33525" h="285753">
                <a:moveTo>
                  <a:pt x="0" y="4763"/>
                </a:moveTo>
                <a:cubicBezTo>
                  <a:pt x="279400" y="145653"/>
                  <a:pt x="558801" y="286544"/>
                  <a:pt x="814388" y="285750"/>
                </a:cubicBezTo>
                <a:cubicBezTo>
                  <a:pt x="1069975" y="284956"/>
                  <a:pt x="1421606" y="46831"/>
                  <a:pt x="15335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1" name="Straight Connector 1160">
            <a:extLst>
              <a:ext uri="{FF2B5EF4-FFF2-40B4-BE49-F238E27FC236}">
                <a16:creationId xmlns:a16="http://schemas.microsoft.com/office/drawing/2014/main" id="{ABBB6291-D2F9-45E3-A7D8-CFA9EDB82DC3}"/>
              </a:ext>
            </a:extLst>
          </xdr:cNvPr>
          <xdr:cNvCxnSpPr/>
        </xdr:nvCxnSpPr>
        <xdr:spPr>
          <a:xfrm>
            <a:off x="2105025" y="55435500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0" name="Straight Connector 3769">
            <a:extLst>
              <a:ext uri="{FF2B5EF4-FFF2-40B4-BE49-F238E27FC236}">
                <a16:creationId xmlns:a16="http://schemas.microsoft.com/office/drawing/2014/main" id="{B343AF5D-377F-42B1-9BC1-CFF01881550E}"/>
              </a:ext>
            </a:extLst>
          </xdr:cNvPr>
          <xdr:cNvCxnSpPr/>
        </xdr:nvCxnSpPr>
        <xdr:spPr>
          <a:xfrm>
            <a:off x="6638926" y="55592662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1" name="Straight Connector 3770">
            <a:extLst>
              <a:ext uri="{FF2B5EF4-FFF2-40B4-BE49-F238E27FC236}">
                <a16:creationId xmlns:a16="http://schemas.microsoft.com/office/drawing/2014/main" id="{315F3D53-C4C3-4A2D-893B-D4D51BD32526}"/>
              </a:ext>
            </a:extLst>
          </xdr:cNvPr>
          <xdr:cNvCxnSpPr/>
        </xdr:nvCxnSpPr>
        <xdr:spPr>
          <a:xfrm>
            <a:off x="8096251" y="55592663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2" name="Straight Connector 3771">
            <a:extLst>
              <a:ext uri="{FF2B5EF4-FFF2-40B4-BE49-F238E27FC236}">
                <a16:creationId xmlns:a16="http://schemas.microsoft.com/office/drawing/2014/main" id="{4548DE48-17AF-4A33-8B83-3B345A7A8FF3}"/>
              </a:ext>
            </a:extLst>
          </xdr:cNvPr>
          <xdr:cNvCxnSpPr/>
        </xdr:nvCxnSpPr>
        <xdr:spPr>
          <a:xfrm>
            <a:off x="9553576" y="55587900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3" name="Straight Connector 3772">
            <a:extLst>
              <a:ext uri="{FF2B5EF4-FFF2-40B4-BE49-F238E27FC236}">
                <a16:creationId xmlns:a16="http://schemas.microsoft.com/office/drawing/2014/main" id="{4F66CA91-1EDA-4B4A-A603-1DB40CE9AF2E}"/>
              </a:ext>
            </a:extLst>
          </xdr:cNvPr>
          <xdr:cNvCxnSpPr/>
        </xdr:nvCxnSpPr>
        <xdr:spPr>
          <a:xfrm>
            <a:off x="5181600" y="55592664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4" name="Straight Connector 3773">
            <a:extLst>
              <a:ext uri="{FF2B5EF4-FFF2-40B4-BE49-F238E27FC236}">
                <a16:creationId xmlns:a16="http://schemas.microsoft.com/office/drawing/2014/main" id="{CF1B92AE-4B8A-4810-AA2B-D533B8B16391}"/>
              </a:ext>
            </a:extLst>
          </xdr:cNvPr>
          <xdr:cNvCxnSpPr/>
        </xdr:nvCxnSpPr>
        <xdr:spPr>
          <a:xfrm>
            <a:off x="3724275" y="55602188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66" name="Isosceles Triangle 1865">
            <a:extLst>
              <a:ext uri="{FF2B5EF4-FFF2-40B4-BE49-F238E27FC236}">
                <a16:creationId xmlns:a16="http://schemas.microsoft.com/office/drawing/2014/main" id="{B2E19981-CAC4-AFB0-F780-55900D9A33E9}"/>
              </a:ext>
            </a:extLst>
          </xdr:cNvPr>
          <xdr:cNvSpPr/>
        </xdr:nvSpPr>
        <xdr:spPr>
          <a:xfrm>
            <a:off x="2024063" y="560117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67" name="Isosceles Triangle 1866">
            <a:extLst>
              <a:ext uri="{FF2B5EF4-FFF2-40B4-BE49-F238E27FC236}">
                <a16:creationId xmlns:a16="http://schemas.microsoft.com/office/drawing/2014/main" id="{CF42B2AB-6375-CE95-6C67-93B007F14EE4}"/>
              </a:ext>
            </a:extLst>
          </xdr:cNvPr>
          <xdr:cNvSpPr/>
        </xdr:nvSpPr>
        <xdr:spPr>
          <a:xfrm>
            <a:off x="3648069" y="560070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68" name="Straight Connector 1867">
            <a:extLst>
              <a:ext uri="{FF2B5EF4-FFF2-40B4-BE49-F238E27FC236}">
                <a16:creationId xmlns:a16="http://schemas.microsoft.com/office/drawing/2014/main" id="{988D05D6-D952-152A-3BFE-9D1FA9A05E7E}"/>
              </a:ext>
            </a:extLst>
          </xdr:cNvPr>
          <xdr:cNvCxnSpPr/>
        </xdr:nvCxnSpPr>
        <xdr:spPr>
          <a:xfrm>
            <a:off x="2100262" y="5599747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69" name="Isosceles Triangle 1868">
            <a:extLst>
              <a:ext uri="{FF2B5EF4-FFF2-40B4-BE49-F238E27FC236}">
                <a16:creationId xmlns:a16="http://schemas.microsoft.com/office/drawing/2014/main" id="{E5527EA7-01C4-1B1E-77BE-17053821A607}"/>
              </a:ext>
            </a:extLst>
          </xdr:cNvPr>
          <xdr:cNvSpPr/>
        </xdr:nvSpPr>
        <xdr:spPr>
          <a:xfrm>
            <a:off x="5105391" y="5600700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0" name="Isosceles Triangle 1869">
            <a:extLst>
              <a:ext uri="{FF2B5EF4-FFF2-40B4-BE49-F238E27FC236}">
                <a16:creationId xmlns:a16="http://schemas.microsoft.com/office/drawing/2014/main" id="{61066D08-93A6-2024-7390-5CC277E395E5}"/>
              </a:ext>
            </a:extLst>
          </xdr:cNvPr>
          <xdr:cNvSpPr/>
        </xdr:nvSpPr>
        <xdr:spPr>
          <a:xfrm>
            <a:off x="11253788" y="560022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1" name="Oval 1870">
            <a:extLst>
              <a:ext uri="{FF2B5EF4-FFF2-40B4-BE49-F238E27FC236}">
                <a16:creationId xmlns:a16="http://schemas.microsoft.com/office/drawing/2014/main" id="{E936167B-B35F-A7EC-C7D4-0AD009405B4A}"/>
              </a:ext>
            </a:extLst>
          </xdr:cNvPr>
          <xdr:cNvSpPr/>
        </xdr:nvSpPr>
        <xdr:spPr>
          <a:xfrm>
            <a:off x="3938582" y="559641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2" name="Oval 1871">
            <a:extLst>
              <a:ext uri="{FF2B5EF4-FFF2-40B4-BE49-F238E27FC236}">
                <a16:creationId xmlns:a16="http://schemas.microsoft.com/office/drawing/2014/main" id="{EAF2D89F-C1A2-7B9A-4C56-90CFEF0AE08A}"/>
              </a:ext>
            </a:extLst>
          </xdr:cNvPr>
          <xdr:cNvSpPr/>
        </xdr:nvSpPr>
        <xdr:spPr>
          <a:xfrm>
            <a:off x="4910123" y="559641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3" name="Oval 1872">
            <a:extLst>
              <a:ext uri="{FF2B5EF4-FFF2-40B4-BE49-F238E27FC236}">
                <a16:creationId xmlns:a16="http://schemas.microsoft.com/office/drawing/2014/main" id="{E1D9529F-74E5-9CAE-7DC8-82BD5FCE7A85}"/>
              </a:ext>
            </a:extLst>
          </xdr:cNvPr>
          <xdr:cNvSpPr/>
        </xdr:nvSpPr>
        <xdr:spPr>
          <a:xfrm>
            <a:off x="7815270" y="559641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4" name="Oval 1873">
            <a:extLst>
              <a:ext uri="{FF2B5EF4-FFF2-40B4-BE49-F238E27FC236}">
                <a16:creationId xmlns:a16="http://schemas.microsoft.com/office/drawing/2014/main" id="{F7800F62-EF34-C360-0FB2-1BED8A7B31AB}"/>
              </a:ext>
            </a:extLst>
          </xdr:cNvPr>
          <xdr:cNvSpPr/>
        </xdr:nvSpPr>
        <xdr:spPr>
          <a:xfrm>
            <a:off x="9758373" y="559641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5" name="Oval 1874">
            <a:extLst>
              <a:ext uri="{FF2B5EF4-FFF2-40B4-BE49-F238E27FC236}">
                <a16:creationId xmlns:a16="http://schemas.microsoft.com/office/drawing/2014/main" id="{BBF1956D-59F4-C630-81E1-C8216E34760D}"/>
              </a:ext>
            </a:extLst>
          </xdr:cNvPr>
          <xdr:cNvSpPr/>
        </xdr:nvSpPr>
        <xdr:spPr>
          <a:xfrm>
            <a:off x="6857994" y="5596413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6" name="Isosceles Triangle 1875">
            <a:extLst>
              <a:ext uri="{FF2B5EF4-FFF2-40B4-BE49-F238E27FC236}">
                <a16:creationId xmlns:a16="http://schemas.microsoft.com/office/drawing/2014/main" id="{E469E002-43BF-184E-B225-DF211AEA3880}"/>
              </a:ext>
            </a:extLst>
          </xdr:cNvPr>
          <xdr:cNvSpPr/>
        </xdr:nvSpPr>
        <xdr:spPr>
          <a:xfrm>
            <a:off x="6562716" y="560117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7" name="Isosceles Triangle 1876">
            <a:extLst>
              <a:ext uri="{FF2B5EF4-FFF2-40B4-BE49-F238E27FC236}">
                <a16:creationId xmlns:a16="http://schemas.microsoft.com/office/drawing/2014/main" id="{D725CCB3-0A9E-68EE-2269-C9389D6CEFD8}"/>
              </a:ext>
            </a:extLst>
          </xdr:cNvPr>
          <xdr:cNvSpPr/>
        </xdr:nvSpPr>
        <xdr:spPr>
          <a:xfrm>
            <a:off x="8016875" y="559974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8" name="Isosceles Triangle 1877">
            <a:extLst>
              <a:ext uri="{FF2B5EF4-FFF2-40B4-BE49-F238E27FC236}">
                <a16:creationId xmlns:a16="http://schemas.microsoft.com/office/drawing/2014/main" id="{BF0C916A-8241-6015-3374-ADDE245FFD84}"/>
              </a:ext>
            </a:extLst>
          </xdr:cNvPr>
          <xdr:cNvSpPr/>
        </xdr:nvSpPr>
        <xdr:spPr>
          <a:xfrm>
            <a:off x="9467850" y="559974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276</xdr:row>
      <xdr:rowOff>9525</xdr:rowOff>
    </xdr:from>
    <xdr:to>
      <xdr:col>70</xdr:col>
      <xdr:colOff>80963</xdr:colOff>
      <xdr:row>282</xdr:row>
      <xdr:rowOff>20446</xdr:rowOff>
    </xdr:to>
    <xdr:grpSp>
      <xdr:nvGrpSpPr>
        <xdr:cNvPr id="3851" name="Group 3850">
          <a:extLst>
            <a:ext uri="{FF2B5EF4-FFF2-40B4-BE49-F238E27FC236}">
              <a16:creationId xmlns:a16="http://schemas.microsoft.com/office/drawing/2014/main" id="{95A0CEFE-EDDF-A302-A0E0-6CAD0298EBF8}"/>
            </a:ext>
          </a:extLst>
        </xdr:cNvPr>
        <xdr:cNvGrpSpPr/>
      </xdr:nvGrpSpPr>
      <xdr:grpSpPr>
        <a:xfrm>
          <a:off x="2024063" y="41376600"/>
          <a:ext cx="9391650" cy="868171"/>
          <a:chOff x="2024063" y="41376600"/>
          <a:chExt cx="9391650" cy="868171"/>
        </a:xfrm>
      </xdr:grpSpPr>
      <xdr:sp macro="" textlink="">
        <xdr:nvSpPr>
          <xdr:cNvPr id="3333" name="Freeform: Shape 3332">
            <a:extLst>
              <a:ext uri="{FF2B5EF4-FFF2-40B4-BE49-F238E27FC236}">
                <a16:creationId xmlns:a16="http://schemas.microsoft.com/office/drawing/2014/main" id="{5DA1F547-4AD7-F861-277B-B0B3E8FA01A3}"/>
              </a:ext>
            </a:extLst>
          </xdr:cNvPr>
          <xdr:cNvSpPr/>
        </xdr:nvSpPr>
        <xdr:spPr>
          <a:xfrm>
            <a:off x="2100263" y="41514713"/>
            <a:ext cx="1619250" cy="730058"/>
          </a:xfrm>
          <a:custGeom>
            <a:avLst/>
            <a:gdLst>
              <a:gd name="connsiteX0" fmla="*/ 0 w 1619250"/>
              <a:gd name="connsiteY0" fmla="*/ 423862 h 730058"/>
              <a:gd name="connsiteX1" fmla="*/ 819150 w 1619250"/>
              <a:gd name="connsiteY1" fmla="*/ 714375 h 730058"/>
              <a:gd name="connsiteX2" fmla="*/ 1619250 w 1619250"/>
              <a:gd name="connsiteY2" fmla="*/ 0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19250" h="730058">
                <a:moveTo>
                  <a:pt x="0" y="423862"/>
                </a:moveTo>
                <a:cubicBezTo>
                  <a:pt x="274637" y="604440"/>
                  <a:pt x="549275" y="785019"/>
                  <a:pt x="819150" y="714375"/>
                </a:cubicBezTo>
                <a:cubicBezTo>
                  <a:pt x="1089025" y="643731"/>
                  <a:pt x="1354137" y="321865"/>
                  <a:pt x="16192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4" name="Freeform: Shape 3333">
            <a:extLst>
              <a:ext uri="{FF2B5EF4-FFF2-40B4-BE49-F238E27FC236}">
                <a16:creationId xmlns:a16="http://schemas.microsoft.com/office/drawing/2014/main" id="{B1222047-110E-D40A-3500-08AEA6763680}"/>
              </a:ext>
            </a:extLst>
          </xdr:cNvPr>
          <xdr:cNvSpPr/>
        </xdr:nvSpPr>
        <xdr:spPr>
          <a:xfrm>
            <a:off x="9548813" y="41509950"/>
            <a:ext cx="252412" cy="433388"/>
          </a:xfrm>
          <a:custGeom>
            <a:avLst/>
            <a:gdLst>
              <a:gd name="connsiteX0" fmla="*/ 0 w 252412"/>
              <a:gd name="connsiteY0" fmla="*/ 0 h 433388"/>
              <a:gd name="connsiteX1" fmla="*/ 100012 w 252412"/>
              <a:gd name="connsiteY1" fmla="*/ 257175 h 433388"/>
              <a:gd name="connsiteX2" fmla="*/ 252412 w 252412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2412" h="433388">
                <a:moveTo>
                  <a:pt x="0" y="0"/>
                </a:moveTo>
                <a:cubicBezTo>
                  <a:pt x="28971" y="92472"/>
                  <a:pt x="57943" y="184944"/>
                  <a:pt x="100012" y="257175"/>
                </a:cubicBezTo>
                <a:cubicBezTo>
                  <a:pt x="142081" y="329406"/>
                  <a:pt x="252412" y="433388"/>
                  <a:pt x="252412" y="433388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5" name="Freeform: Shape 3334">
            <a:extLst>
              <a:ext uri="{FF2B5EF4-FFF2-40B4-BE49-F238E27FC236}">
                <a16:creationId xmlns:a16="http://schemas.microsoft.com/office/drawing/2014/main" id="{E549B940-DAF2-DEC7-44F0-B4C50A8538CD}"/>
              </a:ext>
            </a:extLst>
          </xdr:cNvPr>
          <xdr:cNvSpPr/>
        </xdr:nvSpPr>
        <xdr:spPr>
          <a:xfrm>
            <a:off x="9801225" y="41938575"/>
            <a:ext cx="1533525" cy="285753"/>
          </a:xfrm>
          <a:custGeom>
            <a:avLst/>
            <a:gdLst>
              <a:gd name="connsiteX0" fmla="*/ 0 w 1533525"/>
              <a:gd name="connsiteY0" fmla="*/ 4763 h 285753"/>
              <a:gd name="connsiteX1" fmla="*/ 814388 w 1533525"/>
              <a:gd name="connsiteY1" fmla="*/ 285750 h 285753"/>
              <a:gd name="connsiteX2" fmla="*/ 1533525 w 1533525"/>
              <a:gd name="connsiteY2" fmla="*/ 0 h 2857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33525" h="285753">
                <a:moveTo>
                  <a:pt x="0" y="4763"/>
                </a:moveTo>
                <a:cubicBezTo>
                  <a:pt x="279400" y="145653"/>
                  <a:pt x="558801" y="286544"/>
                  <a:pt x="814388" y="285750"/>
                </a:cubicBezTo>
                <a:cubicBezTo>
                  <a:pt x="1069975" y="284956"/>
                  <a:pt x="1421606" y="46831"/>
                  <a:pt x="15335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6" name="Freeform: Shape 3335">
            <a:extLst>
              <a:ext uri="{FF2B5EF4-FFF2-40B4-BE49-F238E27FC236}">
                <a16:creationId xmlns:a16="http://schemas.microsoft.com/office/drawing/2014/main" id="{42A873F0-194F-9EB8-F5FD-943006F186DB}"/>
              </a:ext>
            </a:extLst>
          </xdr:cNvPr>
          <xdr:cNvSpPr/>
        </xdr:nvSpPr>
        <xdr:spPr>
          <a:xfrm>
            <a:off x="3714750" y="41505188"/>
            <a:ext cx="1466850" cy="732863"/>
          </a:xfrm>
          <a:custGeom>
            <a:avLst/>
            <a:gdLst>
              <a:gd name="connsiteX0" fmla="*/ 0 w 1466850"/>
              <a:gd name="connsiteY0" fmla="*/ 14287 h 732863"/>
              <a:gd name="connsiteX1" fmla="*/ 261938 w 1466850"/>
              <a:gd name="connsiteY1" fmla="*/ 438150 h 732863"/>
              <a:gd name="connsiteX2" fmla="*/ 823913 w 1466850"/>
              <a:gd name="connsiteY2" fmla="*/ 719137 h 732863"/>
              <a:gd name="connsiteX3" fmla="*/ 1466850 w 1466850"/>
              <a:gd name="connsiteY3" fmla="*/ 0 h 732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66850" h="732863">
                <a:moveTo>
                  <a:pt x="0" y="14287"/>
                </a:moveTo>
                <a:cubicBezTo>
                  <a:pt x="62309" y="167481"/>
                  <a:pt x="124619" y="320675"/>
                  <a:pt x="261938" y="438150"/>
                </a:cubicBezTo>
                <a:cubicBezTo>
                  <a:pt x="399257" y="555625"/>
                  <a:pt x="623094" y="792162"/>
                  <a:pt x="823913" y="719137"/>
                </a:cubicBezTo>
                <a:cubicBezTo>
                  <a:pt x="1024732" y="646112"/>
                  <a:pt x="1245791" y="32305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7" name="Freeform: Shape 3336">
            <a:extLst>
              <a:ext uri="{FF2B5EF4-FFF2-40B4-BE49-F238E27FC236}">
                <a16:creationId xmlns:a16="http://schemas.microsoft.com/office/drawing/2014/main" id="{40CFD1EC-9879-B6D8-AFBC-9EEE2E746809}"/>
              </a:ext>
            </a:extLst>
          </xdr:cNvPr>
          <xdr:cNvSpPr/>
        </xdr:nvSpPr>
        <xdr:spPr>
          <a:xfrm>
            <a:off x="5181600" y="41495663"/>
            <a:ext cx="1466850" cy="732863"/>
          </a:xfrm>
          <a:custGeom>
            <a:avLst/>
            <a:gdLst>
              <a:gd name="connsiteX0" fmla="*/ 0 w 1466850"/>
              <a:gd name="connsiteY0" fmla="*/ 14287 h 732863"/>
              <a:gd name="connsiteX1" fmla="*/ 261938 w 1466850"/>
              <a:gd name="connsiteY1" fmla="*/ 438150 h 732863"/>
              <a:gd name="connsiteX2" fmla="*/ 823913 w 1466850"/>
              <a:gd name="connsiteY2" fmla="*/ 719137 h 732863"/>
              <a:gd name="connsiteX3" fmla="*/ 1466850 w 1466850"/>
              <a:gd name="connsiteY3" fmla="*/ 0 h 732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66850" h="732863">
                <a:moveTo>
                  <a:pt x="0" y="14287"/>
                </a:moveTo>
                <a:cubicBezTo>
                  <a:pt x="62309" y="167481"/>
                  <a:pt x="124619" y="320675"/>
                  <a:pt x="261938" y="438150"/>
                </a:cubicBezTo>
                <a:cubicBezTo>
                  <a:pt x="399257" y="555625"/>
                  <a:pt x="623094" y="792162"/>
                  <a:pt x="823913" y="719137"/>
                </a:cubicBezTo>
                <a:cubicBezTo>
                  <a:pt x="1024732" y="646112"/>
                  <a:pt x="1245791" y="32305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8" name="Freeform: Shape 3337">
            <a:extLst>
              <a:ext uri="{FF2B5EF4-FFF2-40B4-BE49-F238E27FC236}">
                <a16:creationId xmlns:a16="http://schemas.microsoft.com/office/drawing/2014/main" id="{88315556-B13C-6905-72CB-3057ECDB8B4F}"/>
              </a:ext>
            </a:extLst>
          </xdr:cNvPr>
          <xdr:cNvSpPr/>
        </xdr:nvSpPr>
        <xdr:spPr>
          <a:xfrm>
            <a:off x="6643687" y="41490900"/>
            <a:ext cx="1466850" cy="732863"/>
          </a:xfrm>
          <a:custGeom>
            <a:avLst/>
            <a:gdLst>
              <a:gd name="connsiteX0" fmla="*/ 0 w 1466850"/>
              <a:gd name="connsiteY0" fmla="*/ 14287 h 732863"/>
              <a:gd name="connsiteX1" fmla="*/ 261938 w 1466850"/>
              <a:gd name="connsiteY1" fmla="*/ 438150 h 732863"/>
              <a:gd name="connsiteX2" fmla="*/ 823913 w 1466850"/>
              <a:gd name="connsiteY2" fmla="*/ 719137 h 732863"/>
              <a:gd name="connsiteX3" fmla="*/ 1466850 w 1466850"/>
              <a:gd name="connsiteY3" fmla="*/ 0 h 732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66850" h="732863">
                <a:moveTo>
                  <a:pt x="0" y="14287"/>
                </a:moveTo>
                <a:cubicBezTo>
                  <a:pt x="62309" y="167481"/>
                  <a:pt x="124619" y="320675"/>
                  <a:pt x="261938" y="438150"/>
                </a:cubicBezTo>
                <a:cubicBezTo>
                  <a:pt x="399257" y="555625"/>
                  <a:pt x="623094" y="792162"/>
                  <a:pt x="823913" y="719137"/>
                </a:cubicBezTo>
                <a:cubicBezTo>
                  <a:pt x="1024732" y="646112"/>
                  <a:pt x="1245791" y="32305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9" name="Freeform: Shape 3338">
            <a:extLst>
              <a:ext uri="{FF2B5EF4-FFF2-40B4-BE49-F238E27FC236}">
                <a16:creationId xmlns:a16="http://schemas.microsoft.com/office/drawing/2014/main" id="{FDC88036-2D9B-6FF4-7B16-60194BA77367}"/>
              </a:ext>
            </a:extLst>
          </xdr:cNvPr>
          <xdr:cNvSpPr/>
        </xdr:nvSpPr>
        <xdr:spPr>
          <a:xfrm>
            <a:off x="8101012" y="41505189"/>
            <a:ext cx="1443038" cy="732863"/>
          </a:xfrm>
          <a:custGeom>
            <a:avLst/>
            <a:gdLst>
              <a:gd name="connsiteX0" fmla="*/ 0 w 1466850"/>
              <a:gd name="connsiteY0" fmla="*/ 14287 h 732863"/>
              <a:gd name="connsiteX1" fmla="*/ 261938 w 1466850"/>
              <a:gd name="connsiteY1" fmla="*/ 438150 h 732863"/>
              <a:gd name="connsiteX2" fmla="*/ 823913 w 1466850"/>
              <a:gd name="connsiteY2" fmla="*/ 719137 h 732863"/>
              <a:gd name="connsiteX3" fmla="*/ 1466850 w 1466850"/>
              <a:gd name="connsiteY3" fmla="*/ 0 h 732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66850" h="732863">
                <a:moveTo>
                  <a:pt x="0" y="14287"/>
                </a:moveTo>
                <a:cubicBezTo>
                  <a:pt x="62309" y="167481"/>
                  <a:pt x="124619" y="320675"/>
                  <a:pt x="261938" y="438150"/>
                </a:cubicBezTo>
                <a:cubicBezTo>
                  <a:pt x="399257" y="555625"/>
                  <a:pt x="623094" y="792162"/>
                  <a:pt x="823913" y="719137"/>
                </a:cubicBezTo>
                <a:cubicBezTo>
                  <a:pt x="1024732" y="646112"/>
                  <a:pt x="1245791" y="32305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2" name="Straight Connector 1161">
            <a:extLst>
              <a:ext uri="{FF2B5EF4-FFF2-40B4-BE49-F238E27FC236}">
                <a16:creationId xmlns:a16="http://schemas.microsoft.com/office/drawing/2014/main" id="{82D3C1C1-E2FF-4188-93EA-B0F6E089E9FC}"/>
              </a:ext>
            </a:extLst>
          </xdr:cNvPr>
          <xdr:cNvCxnSpPr/>
        </xdr:nvCxnSpPr>
        <xdr:spPr>
          <a:xfrm>
            <a:off x="2105025" y="41376600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5" name="Straight Connector 3764">
            <a:extLst>
              <a:ext uri="{FF2B5EF4-FFF2-40B4-BE49-F238E27FC236}">
                <a16:creationId xmlns:a16="http://schemas.microsoft.com/office/drawing/2014/main" id="{11904F1B-69C0-435A-80DD-B46D03DA0850}"/>
              </a:ext>
            </a:extLst>
          </xdr:cNvPr>
          <xdr:cNvCxnSpPr/>
        </xdr:nvCxnSpPr>
        <xdr:spPr>
          <a:xfrm>
            <a:off x="5181601" y="41548050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6" name="Straight Connector 3765">
            <a:extLst>
              <a:ext uri="{FF2B5EF4-FFF2-40B4-BE49-F238E27FC236}">
                <a16:creationId xmlns:a16="http://schemas.microsoft.com/office/drawing/2014/main" id="{4DD74082-6002-4F8D-B85A-E1C69ADD47D2}"/>
              </a:ext>
            </a:extLst>
          </xdr:cNvPr>
          <xdr:cNvCxnSpPr/>
        </xdr:nvCxnSpPr>
        <xdr:spPr>
          <a:xfrm>
            <a:off x="6638926" y="41548051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7" name="Straight Connector 3766">
            <a:extLst>
              <a:ext uri="{FF2B5EF4-FFF2-40B4-BE49-F238E27FC236}">
                <a16:creationId xmlns:a16="http://schemas.microsoft.com/office/drawing/2014/main" id="{C81CBE29-B376-4E2B-B8E5-12F8772BD1E1}"/>
              </a:ext>
            </a:extLst>
          </xdr:cNvPr>
          <xdr:cNvCxnSpPr/>
        </xdr:nvCxnSpPr>
        <xdr:spPr>
          <a:xfrm>
            <a:off x="8096251" y="41543288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8" name="Straight Connector 3767">
            <a:extLst>
              <a:ext uri="{FF2B5EF4-FFF2-40B4-BE49-F238E27FC236}">
                <a16:creationId xmlns:a16="http://schemas.microsoft.com/office/drawing/2014/main" id="{BF452EFF-B2C4-4606-B463-961B3945C5CC}"/>
              </a:ext>
            </a:extLst>
          </xdr:cNvPr>
          <xdr:cNvCxnSpPr/>
        </xdr:nvCxnSpPr>
        <xdr:spPr>
          <a:xfrm>
            <a:off x="9553575" y="41538525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9" name="Straight Connector 3768">
            <a:extLst>
              <a:ext uri="{FF2B5EF4-FFF2-40B4-BE49-F238E27FC236}">
                <a16:creationId xmlns:a16="http://schemas.microsoft.com/office/drawing/2014/main" id="{E547D045-8FA6-49EF-8DAD-0BF6E922E193}"/>
              </a:ext>
            </a:extLst>
          </xdr:cNvPr>
          <xdr:cNvCxnSpPr/>
        </xdr:nvCxnSpPr>
        <xdr:spPr>
          <a:xfrm>
            <a:off x="3724275" y="41548052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20" name="Isosceles Triangle 3319">
            <a:extLst>
              <a:ext uri="{FF2B5EF4-FFF2-40B4-BE49-F238E27FC236}">
                <a16:creationId xmlns:a16="http://schemas.microsoft.com/office/drawing/2014/main" id="{FFF04389-EA55-2F8E-3A77-89A3FF40A1B9}"/>
              </a:ext>
            </a:extLst>
          </xdr:cNvPr>
          <xdr:cNvSpPr/>
        </xdr:nvSpPr>
        <xdr:spPr>
          <a:xfrm>
            <a:off x="2024063" y="419528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1" name="Isosceles Triangle 3320">
            <a:extLst>
              <a:ext uri="{FF2B5EF4-FFF2-40B4-BE49-F238E27FC236}">
                <a16:creationId xmlns:a16="http://schemas.microsoft.com/office/drawing/2014/main" id="{6827F219-C617-43DE-0DD2-1D2D616D9B75}"/>
              </a:ext>
            </a:extLst>
          </xdr:cNvPr>
          <xdr:cNvSpPr/>
        </xdr:nvSpPr>
        <xdr:spPr>
          <a:xfrm>
            <a:off x="3648069" y="419481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22" name="Straight Connector 3321">
            <a:extLst>
              <a:ext uri="{FF2B5EF4-FFF2-40B4-BE49-F238E27FC236}">
                <a16:creationId xmlns:a16="http://schemas.microsoft.com/office/drawing/2014/main" id="{36984701-F02E-CD2E-E9E1-F8525BFFBEB7}"/>
              </a:ext>
            </a:extLst>
          </xdr:cNvPr>
          <xdr:cNvCxnSpPr/>
        </xdr:nvCxnSpPr>
        <xdr:spPr>
          <a:xfrm>
            <a:off x="2100262" y="4193857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23" name="Isosceles Triangle 3322">
            <a:extLst>
              <a:ext uri="{FF2B5EF4-FFF2-40B4-BE49-F238E27FC236}">
                <a16:creationId xmlns:a16="http://schemas.microsoft.com/office/drawing/2014/main" id="{8CEBE438-330A-E778-1EE4-F564915B29C6}"/>
              </a:ext>
            </a:extLst>
          </xdr:cNvPr>
          <xdr:cNvSpPr/>
        </xdr:nvSpPr>
        <xdr:spPr>
          <a:xfrm>
            <a:off x="5105391" y="4194810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4" name="Isosceles Triangle 3323">
            <a:extLst>
              <a:ext uri="{FF2B5EF4-FFF2-40B4-BE49-F238E27FC236}">
                <a16:creationId xmlns:a16="http://schemas.microsoft.com/office/drawing/2014/main" id="{E77F4708-F5D9-085F-93EE-612FBC86763B}"/>
              </a:ext>
            </a:extLst>
          </xdr:cNvPr>
          <xdr:cNvSpPr/>
        </xdr:nvSpPr>
        <xdr:spPr>
          <a:xfrm>
            <a:off x="11253788" y="419433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5" name="Oval 3324">
            <a:extLst>
              <a:ext uri="{FF2B5EF4-FFF2-40B4-BE49-F238E27FC236}">
                <a16:creationId xmlns:a16="http://schemas.microsoft.com/office/drawing/2014/main" id="{A69C3895-9E38-4671-1B44-2D27618692C6}"/>
              </a:ext>
            </a:extLst>
          </xdr:cNvPr>
          <xdr:cNvSpPr/>
        </xdr:nvSpPr>
        <xdr:spPr>
          <a:xfrm>
            <a:off x="3938582" y="419052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6" name="Oval 3325">
            <a:extLst>
              <a:ext uri="{FF2B5EF4-FFF2-40B4-BE49-F238E27FC236}">
                <a16:creationId xmlns:a16="http://schemas.microsoft.com/office/drawing/2014/main" id="{9BB46289-B04A-783C-EEDB-80A020A52C50}"/>
              </a:ext>
            </a:extLst>
          </xdr:cNvPr>
          <xdr:cNvSpPr/>
        </xdr:nvSpPr>
        <xdr:spPr>
          <a:xfrm>
            <a:off x="5381620" y="419052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7" name="Oval 3326">
            <a:extLst>
              <a:ext uri="{FF2B5EF4-FFF2-40B4-BE49-F238E27FC236}">
                <a16:creationId xmlns:a16="http://schemas.microsoft.com/office/drawing/2014/main" id="{164D58D2-ACC2-5DC7-C70A-94D7EF40CAE4}"/>
              </a:ext>
            </a:extLst>
          </xdr:cNvPr>
          <xdr:cNvSpPr/>
        </xdr:nvSpPr>
        <xdr:spPr>
          <a:xfrm>
            <a:off x="8305811" y="419052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8" name="Oval 3327">
            <a:extLst>
              <a:ext uri="{FF2B5EF4-FFF2-40B4-BE49-F238E27FC236}">
                <a16:creationId xmlns:a16="http://schemas.microsoft.com/office/drawing/2014/main" id="{A9C6D0E7-CCAA-A1F2-2CB8-7AD00D6FB36A}"/>
              </a:ext>
            </a:extLst>
          </xdr:cNvPr>
          <xdr:cNvSpPr/>
        </xdr:nvSpPr>
        <xdr:spPr>
          <a:xfrm>
            <a:off x="9758373" y="419052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9" name="Oval 3328">
            <a:extLst>
              <a:ext uri="{FF2B5EF4-FFF2-40B4-BE49-F238E27FC236}">
                <a16:creationId xmlns:a16="http://schemas.microsoft.com/office/drawing/2014/main" id="{507E4749-67CB-D280-F312-61AAE8C3AB61}"/>
              </a:ext>
            </a:extLst>
          </xdr:cNvPr>
          <xdr:cNvSpPr/>
        </xdr:nvSpPr>
        <xdr:spPr>
          <a:xfrm>
            <a:off x="6857994" y="4190523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0" name="Isosceles Triangle 3329">
            <a:extLst>
              <a:ext uri="{FF2B5EF4-FFF2-40B4-BE49-F238E27FC236}">
                <a16:creationId xmlns:a16="http://schemas.microsoft.com/office/drawing/2014/main" id="{795416E1-00AA-C4F5-23E1-A15964026D9E}"/>
              </a:ext>
            </a:extLst>
          </xdr:cNvPr>
          <xdr:cNvSpPr/>
        </xdr:nvSpPr>
        <xdr:spPr>
          <a:xfrm>
            <a:off x="6562716" y="419528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1" name="Isosceles Triangle 3330">
            <a:extLst>
              <a:ext uri="{FF2B5EF4-FFF2-40B4-BE49-F238E27FC236}">
                <a16:creationId xmlns:a16="http://schemas.microsoft.com/office/drawing/2014/main" id="{F889AB6C-0E13-A52D-7339-2B176EA29CDC}"/>
              </a:ext>
            </a:extLst>
          </xdr:cNvPr>
          <xdr:cNvSpPr/>
        </xdr:nvSpPr>
        <xdr:spPr>
          <a:xfrm>
            <a:off x="8016875" y="419385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2" name="Isosceles Triangle 3331">
            <a:extLst>
              <a:ext uri="{FF2B5EF4-FFF2-40B4-BE49-F238E27FC236}">
                <a16:creationId xmlns:a16="http://schemas.microsoft.com/office/drawing/2014/main" id="{6C74AEE3-099D-28F1-B118-6702C9B7EE38}"/>
              </a:ext>
            </a:extLst>
          </xdr:cNvPr>
          <xdr:cNvSpPr/>
        </xdr:nvSpPr>
        <xdr:spPr>
          <a:xfrm>
            <a:off x="9467850" y="419385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181</xdr:row>
      <xdr:rowOff>9525</xdr:rowOff>
    </xdr:from>
    <xdr:to>
      <xdr:col>71</xdr:col>
      <xdr:colOff>80969</xdr:colOff>
      <xdr:row>187</xdr:row>
      <xdr:rowOff>6400</xdr:rowOff>
    </xdr:to>
    <xdr:grpSp>
      <xdr:nvGrpSpPr>
        <xdr:cNvPr id="3852" name="Group 3851">
          <a:extLst>
            <a:ext uri="{FF2B5EF4-FFF2-40B4-BE49-F238E27FC236}">
              <a16:creationId xmlns:a16="http://schemas.microsoft.com/office/drawing/2014/main" id="{0F7F5DC0-4FEA-DC08-4691-FE9E2E7B8647}"/>
            </a:ext>
          </a:extLst>
        </xdr:cNvPr>
        <xdr:cNvGrpSpPr/>
      </xdr:nvGrpSpPr>
      <xdr:grpSpPr>
        <a:xfrm>
          <a:off x="2024063" y="27117675"/>
          <a:ext cx="9553581" cy="854125"/>
          <a:chOff x="2024063" y="27117675"/>
          <a:chExt cx="9553581" cy="854125"/>
        </a:xfrm>
      </xdr:grpSpPr>
      <xdr:sp macro="" textlink="">
        <xdr:nvSpPr>
          <xdr:cNvPr id="2311" name="Freeform: Shape 2310">
            <a:extLst>
              <a:ext uri="{FF2B5EF4-FFF2-40B4-BE49-F238E27FC236}">
                <a16:creationId xmlns:a16="http://schemas.microsoft.com/office/drawing/2014/main" id="{941209F8-D338-697B-AE96-0B3D356BBABA}"/>
              </a:ext>
            </a:extLst>
          </xdr:cNvPr>
          <xdr:cNvSpPr/>
        </xdr:nvSpPr>
        <xdr:spPr>
          <a:xfrm>
            <a:off x="2082800" y="27676475"/>
            <a:ext cx="1244600" cy="295275"/>
          </a:xfrm>
          <a:custGeom>
            <a:avLst/>
            <a:gdLst>
              <a:gd name="connsiteX0" fmla="*/ 0 w 1270000"/>
              <a:gd name="connsiteY0" fmla="*/ 0 h 304800"/>
              <a:gd name="connsiteX1" fmla="*/ 609600 w 1270000"/>
              <a:gd name="connsiteY1" fmla="*/ 304800 h 304800"/>
              <a:gd name="connsiteX2" fmla="*/ 1270000 w 1270000"/>
              <a:gd name="connsiteY2" fmla="*/ 0 h 304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70000" h="304800">
                <a:moveTo>
                  <a:pt x="0" y="0"/>
                </a:moveTo>
                <a:cubicBezTo>
                  <a:pt x="198966" y="152400"/>
                  <a:pt x="397933" y="304800"/>
                  <a:pt x="609600" y="304800"/>
                </a:cubicBezTo>
                <a:cubicBezTo>
                  <a:pt x="821267" y="304800"/>
                  <a:pt x="1045633" y="152400"/>
                  <a:pt x="12700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2" name="Freeform: Shape 2311">
            <a:extLst>
              <a:ext uri="{FF2B5EF4-FFF2-40B4-BE49-F238E27FC236}">
                <a16:creationId xmlns:a16="http://schemas.microsoft.com/office/drawing/2014/main" id="{29569F36-38F0-6092-A0C8-DC08459A8021}"/>
              </a:ext>
            </a:extLst>
          </xdr:cNvPr>
          <xdr:cNvSpPr/>
        </xdr:nvSpPr>
        <xdr:spPr>
          <a:xfrm>
            <a:off x="3314700" y="27257375"/>
            <a:ext cx="260350" cy="412750"/>
          </a:xfrm>
          <a:custGeom>
            <a:avLst/>
            <a:gdLst>
              <a:gd name="connsiteX0" fmla="*/ 0 w 266700"/>
              <a:gd name="connsiteY0" fmla="*/ 419100 h 419100"/>
              <a:gd name="connsiteX1" fmla="*/ 177800 w 266700"/>
              <a:gd name="connsiteY1" fmla="*/ 266700 h 419100"/>
              <a:gd name="connsiteX2" fmla="*/ 266700 w 2667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6700" h="419100">
                <a:moveTo>
                  <a:pt x="0" y="419100"/>
                </a:moveTo>
                <a:cubicBezTo>
                  <a:pt x="66675" y="377825"/>
                  <a:pt x="133350" y="336550"/>
                  <a:pt x="177800" y="266700"/>
                </a:cubicBezTo>
                <a:cubicBezTo>
                  <a:pt x="222250" y="196850"/>
                  <a:pt x="244475" y="98425"/>
                  <a:pt x="2667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3" name="Freeform: Shape 2312">
            <a:extLst>
              <a:ext uri="{FF2B5EF4-FFF2-40B4-BE49-F238E27FC236}">
                <a16:creationId xmlns:a16="http://schemas.microsoft.com/office/drawing/2014/main" id="{F51A5C26-0316-E90B-21ED-E731EA3F97F8}"/>
              </a:ext>
            </a:extLst>
          </xdr:cNvPr>
          <xdr:cNvSpPr/>
        </xdr:nvSpPr>
        <xdr:spPr>
          <a:xfrm>
            <a:off x="3568700" y="27251025"/>
            <a:ext cx="1295400" cy="714377"/>
          </a:xfrm>
          <a:custGeom>
            <a:avLst/>
            <a:gdLst>
              <a:gd name="connsiteX0" fmla="*/ 0 w 1320800"/>
              <a:gd name="connsiteY0" fmla="*/ 0 h 730252"/>
              <a:gd name="connsiteX1" fmla="*/ 647700 w 1320800"/>
              <a:gd name="connsiteY1" fmla="*/ 730250 h 730252"/>
              <a:gd name="connsiteX2" fmla="*/ 1320800 w 1320800"/>
              <a:gd name="connsiteY2" fmla="*/ 6350 h 7302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0800" h="730252">
                <a:moveTo>
                  <a:pt x="0" y="0"/>
                </a:moveTo>
                <a:cubicBezTo>
                  <a:pt x="213783" y="364596"/>
                  <a:pt x="427567" y="729192"/>
                  <a:pt x="647700" y="730250"/>
                </a:cubicBezTo>
                <a:cubicBezTo>
                  <a:pt x="867833" y="731308"/>
                  <a:pt x="1094316" y="368829"/>
                  <a:pt x="13208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4" name="Freeform: Shape 2313">
            <a:extLst>
              <a:ext uri="{FF2B5EF4-FFF2-40B4-BE49-F238E27FC236}">
                <a16:creationId xmlns:a16="http://schemas.microsoft.com/office/drawing/2014/main" id="{C9B0ED22-73DB-388B-4F82-46A9DB3A84AB}"/>
              </a:ext>
            </a:extLst>
          </xdr:cNvPr>
          <xdr:cNvSpPr/>
        </xdr:nvSpPr>
        <xdr:spPr>
          <a:xfrm>
            <a:off x="4857750" y="27247850"/>
            <a:ext cx="250825" cy="431800"/>
          </a:xfrm>
          <a:custGeom>
            <a:avLst/>
            <a:gdLst>
              <a:gd name="connsiteX0" fmla="*/ 0 w 254000"/>
              <a:gd name="connsiteY0" fmla="*/ 0 h 444500"/>
              <a:gd name="connsiteX1" fmla="*/ 107950 w 254000"/>
              <a:gd name="connsiteY1" fmla="*/ 254000 h 444500"/>
              <a:gd name="connsiteX2" fmla="*/ 254000 w 254000"/>
              <a:gd name="connsiteY2" fmla="*/ 444500 h 444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44500">
                <a:moveTo>
                  <a:pt x="0" y="0"/>
                </a:moveTo>
                <a:cubicBezTo>
                  <a:pt x="32808" y="89958"/>
                  <a:pt x="65617" y="179917"/>
                  <a:pt x="107950" y="254000"/>
                </a:cubicBezTo>
                <a:cubicBezTo>
                  <a:pt x="150283" y="328083"/>
                  <a:pt x="202141" y="386291"/>
                  <a:pt x="254000" y="444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5" name="Freeform: Shape 2314">
            <a:extLst>
              <a:ext uri="{FF2B5EF4-FFF2-40B4-BE49-F238E27FC236}">
                <a16:creationId xmlns:a16="http://schemas.microsoft.com/office/drawing/2014/main" id="{D58EAD39-DA79-9EDD-9D8D-69A2B715F08B}"/>
              </a:ext>
            </a:extLst>
          </xdr:cNvPr>
          <xdr:cNvSpPr/>
        </xdr:nvSpPr>
        <xdr:spPr>
          <a:xfrm>
            <a:off x="5911850" y="27251025"/>
            <a:ext cx="247650" cy="425450"/>
          </a:xfrm>
          <a:custGeom>
            <a:avLst/>
            <a:gdLst>
              <a:gd name="connsiteX0" fmla="*/ 0 w 254000"/>
              <a:gd name="connsiteY0" fmla="*/ 431800 h 431800"/>
              <a:gd name="connsiteX1" fmla="*/ 165100 w 254000"/>
              <a:gd name="connsiteY1" fmla="*/ 254000 h 431800"/>
              <a:gd name="connsiteX2" fmla="*/ 254000 w 254000"/>
              <a:gd name="connsiteY2" fmla="*/ 0 h 431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31800">
                <a:moveTo>
                  <a:pt x="0" y="431800"/>
                </a:moveTo>
                <a:cubicBezTo>
                  <a:pt x="61383" y="378883"/>
                  <a:pt x="122767" y="325967"/>
                  <a:pt x="165100" y="254000"/>
                </a:cubicBezTo>
                <a:cubicBezTo>
                  <a:pt x="207433" y="182033"/>
                  <a:pt x="230716" y="91016"/>
                  <a:pt x="2540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6" name="Freeform: Shape 2315">
            <a:extLst>
              <a:ext uri="{FF2B5EF4-FFF2-40B4-BE49-F238E27FC236}">
                <a16:creationId xmlns:a16="http://schemas.microsoft.com/office/drawing/2014/main" id="{8EEB9045-BF91-425E-1744-24BBF434E8CC}"/>
              </a:ext>
            </a:extLst>
          </xdr:cNvPr>
          <xdr:cNvSpPr/>
        </xdr:nvSpPr>
        <xdr:spPr>
          <a:xfrm>
            <a:off x="5102225" y="27663775"/>
            <a:ext cx="822325" cy="301675"/>
          </a:xfrm>
          <a:custGeom>
            <a:avLst/>
            <a:gdLst>
              <a:gd name="connsiteX0" fmla="*/ 0 w 838200"/>
              <a:gd name="connsiteY0" fmla="*/ 19050 h 311200"/>
              <a:gd name="connsiteX1" fmla="*/ 412750 w 838200"/>
              <a:gd name="connsiteY1" fmla="*/ 311150 h 311200"/>
              <a:gd name="connsiteX2" fmla="*/ 838200 w 838200"/>
              <a:gd name="connsiteY2" fmla="*/ 0 h 311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38200" h="311200">
                <a:moveTo>
                  <a:pt x="0" y="19050"/>
                </a:moveTo>
                <a:cubicBezTo>
                  <a:pt x="136525" y="166687"/>
                  <a:pt x="273050" y="314325"/>
                  <a:pt x="412750" y="311150"/>
                </a:cubicBezTo>
                <a:cubicBezTo>
                  <a:pt x="552450" y="307975"/>
                  <a:pt x="695325" y="153987"/>
                  <a:pt x="8382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7" name="Freeform: Shape 2316">
            <a:extLst>
              <a:ext uri="{FF2B5EF4-FFF2-40B4-BE49-F238E27FC236}">
                <a16:creationId xmlns:a16="http://schemas.microsoft.com/office/drawing/2014/main" id="{E3C7F8ED-F002-30D1-D956-241000087182}"/>
              </a:ext>
            </a:extLst>
          </xdr:cNvPr>
          <xdr:cNvSpPr/>
        </xdr:nvSpPr>
        <xdr:spPr>
          <a:xfrm>
            <a:off x="6159500" y="27257375"/>
            <a:ext cx="1295400" cy="714377"/>
          </a:xfrm>
          <a:custGeom>
            <a:avLst/>
            <a:gdLst>
              <a:gd name="connsiteX0" fmla="*/ 0 w 1320800"/>
              <a:gd name="connsiteY0" fmla="*/ 0 h 730252"/>
              <a:gd name="connsiteX1" fmla="*/ 647700 w 1320800"/>
              <a:gd name="connsiteY1" fmla="*/ 730250 h 730252"/>
              <a:gd name="connsiteX2" fmla="*/ 1320800 w 1320800"/>
              <a:gd name="connsiteY2" fmla="*/ 6350 h 7302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0800" h="730252">
                <a:moveTo>
                  <a:pt x="0" y="0"/>
                </a:moveTo>
                <a:cubicBezTo>
                  <a:pt x="213783" y="364596"/>
                  <a:pt x="427567" y="729192"/>
                  <a:pt x="647700" y="730250"/>
                </a:cubicBezTo>
                <a:cubicBezTo>
                  <a:pt x="867833" y="731308"/>
                  <a:pt x="1094316" y="368829"/>
                  <a:pt x="13208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8" name="Freeform: Shape 2317">
            <a:extLst>
              <a:ext uri="{FF2B5EF4-FFF2-40B4-BE49-F238E27FC236}">
                <a16:creationId xmlns:a16="http://schemas.microsoft.com/office/drawing/2014/main" id="{558A9D1B-C031-1542-C429-1199E12E4E88}"/>
              </a:ext>
            </a:extLst>
          </xdr:cNvPr>
          <xdr:cNvSpPr/>
        </xdr:nvSpPr>
        <xdr:spPr>
          <a:xfrm>
            <a:off x="7448550" y="27251025"/>
            <a:ext cx="250825" cy="434975"/>
          </a:xfrm>
          <a:custGeom>
            <a:avLst/>
            <a:gdLst>
              <a:gd name="connsiteX0" fmla="*/ 0 w 254000"/>
              <a:gd name="connsiteY0" fmla="*/ 0 h 444500"/>
              <a:gd name="connsiteX1" fmla="*/ 107950 w 254000"/>
              <a:gd name="connsiteY1" fmla="*/ 254000 h 444500"/>
              <a:gd name="connsiteX2" fmla="*/ 254000 w 254000"/>
              <a:gd name="connsiteY2" fmla="*/ 444500 h 444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44500">
                <a:moveTo>
                  <a:pt x="0" y="0"/>
                </a:moveTo>
                <a:cubicBezTo>
                  <a:pt x="32808" y="89958"/>
                  <a:pt x="65617" y="179917"/>
                  <a:pt x="107950" y="254000"/>
                </a:cubicBezTo>
                <a:cubicBezTo>
                  <a:pt x="150283" y="328083"/>
                  <a:pt x="202141" y="386291"/>
                  <a:pt x="254000" y="444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9" name="Freeform: Shape 2318">
            <a:extLst>
              <a:ext uri="{FF2B5EF4-FFF2-40B4-BE49-F238E27FC236}">
                <a16:creationId xmlns:a16="http://schemas.microsoft.com/office/drawing/2014/main" id="{F6AFC9CC-FA0F-558F-2ECA-9B22B9731A5B}"/>
              </a:ext>
            </a:extLst>
          </xdr:cNvPr>
          <xdr:cNvSpPr/>
        </xdr:nvSpPr>
        <xdr:spPr>
          <a:xfrm>
            <a:off x="8502650" y="27257375"/>
            <a:ext cx="247650" cy="422275"/>
          </a:xfrm>
          <a:custGeom>
            <a:avLst/>
            <a:gdLst>
              <a:gd name="connsiteX0" fmla="*/ 0 w 254000"/>
              <a:gd name="connsiteY0" fmla="*/ 431800 h 431800"/>
              <a:gd name="connsiteX1" fmla="*/ 165100 w 254000"/>
              <a:gd name="connsiteY1" fmla="*/ 254000 h 431800"/>
              <a:gd name="connsiteX2" fmla="*/ 254000 w 254000"/>
              <a:gd name="connsiteY2" fmla="*/ 0 h 431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31800">
                <a:moveTo>
                  <a:pt x="0" y="431800"/>
                </a:moveTo>
                <a:cubicBezTo>
                  <a:pt x="61383" y="378883"/>
                  <a:pt x="122767" y="325967"/>
                  <a:pt x="165100" y="254000"/>
                </a:cubicBezTo>
                <a:cubicBezTo>
                  <a:pt x="207433" y="182033"/>
                  <a:pt x="230716" y="91016"/>
                  <a:pt x="2540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20" name="Freeform: Shape 2319">
            <a:extLst>
              <a:ext uri="{FF2B5EF4-FFF2-40B4-BE49-F238E27FC236}">
                <a16:creationId xmlns:a16="http://schemas.microsoft.com/office/drawing/2014/main" id="{387F2363-B054-398D-7540-E81FB1E6745C}"/>
              </a:ext>
            </a:extLst>
          </xdr:cNvPr>
          <xdr:cNvSpPr/>
        </xdr:nvSpPr>
        <xdr:spPr>
          <a:xfrm>
            <a:off x="7693025" y="27670125"/>
            <a:ext cx="822325" cy="301675"/>
          </a:xfrm>
          <a:custGeom>
            <a:avLst/>
            <a:gdLst>
              <a:gd name="connsiteX0" fmla="*/ 0 w 838200"/>
              <a:gd name="connsiteY0" fmla="*/ 19050 h 311200"/>
              <a:gd name="connsiteX1" fmla="*/ 412750 w 838200"/>
              <a:gd name="connsiteY1" fmla="*/ 311150 h 311200"/>
              <a:gd name="connsiteX2" fmla="*/ 838200 w 838200"/>
              <a:gd name="connsiteY2" fmla="*/ 0 h 311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38200" h="311200">
                <a:moveTo>
                  <a:pt x="0" y="19050"/>
                </a:moveTo>
                <a:cubicBezTo>
                  <a:pt x="136525" y="166687"/>
                  <a:pt x="273050" y="314325"/>
                  <a:pt x="412750" y="311150"/>
                </a:cubicBezTo>
                <a:cubicBezTo>
                  <a:pt x="552450" y="307975"/>
                  <a:pt x="695325" y="153987"/>
                  <a:pt x="8382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21" name="Freeform: Shape 2320">
            <a:extLst>
              <a:ext uri="{FF2B5EF4-FFF2-40B4-BE49-F238E27FC236}">
                <a16:creationId xmlns:a16="http://schemas.microsoft.com/office/drawing/2014/main" id="{EFE37C31-76DC-81FA-6759-CC7EA7DA710F}"/>
              </a:ext>
            </a:extLst>
          </xdr:cNvPr>
          <xdr:cNvSpPr/>
        </xdr:nvSpPr>
        <xdr:spPr>
          <a:xfrm>
            <a:off x="8743950" y="27257375"/>
            <a:ext cx="1295400" cy="714377"/>
          </a:xfrm>
          <a:custGeom>
            <a:avLst/>
            <a:gdLst>
              <a:gd name="connsiteX0" fmla="*/ 0 w 1320800"/>
              <a:gd name="connsiteY0" fmla="*/ 0 h 730252"/>
              <a:gd name="connsiteX1" fmla="*/ 647700 w 1320800"/>
              <a:gd name="connsiteY1" fmla="*/ 730250 h 730252"/>
              <a:gd name="connsiteX2" fmla="*/ 1320800 w 1320800"/>
              <a:gd name="connsiteY2" fmla="*/ 6350 h 7302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0800" h="730252">
                <a:moveTo>
                  <a:pt x="0" y="0"/>
                </a:moveTo>
                <a:cubicBezTo>
                  <a:pt x="213783" y="364596"/>
                  <a:pt x="427567" y="729192"/>
                  <a:pt x="647700" y="730250"/>
                </a:cubicBezTo>
                <a:cubicBezTo>
                  <a:pt x="867833" y="731308"/>
                  <a:pt x="1094316" y="368829"/>
                  <a:pt x="13208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22" name="Freeform: Shape 2321">
            <a:extLst>
              <a:ext uri="{FF2B5EF4-FFF2-40B4-BE49-F238E27FC236}">
                <a16:creationId xmlns:a16="http://schemas.microsoft.com/office/drawing/2014/main" id="{B9F7CE7F-A5A4-A4CD-A031-8176535B356A}"/>
              </a:ext>
            </a:extLst>
          </xdr:cNvPr>
          <xdr:cNvSpPr/>
        </xdr:nvSpPr>
        <xdr:spPr>
          <a:xfrm>
            <a:off x="10045700" y="27270075"/>
            <a:ext cx="250825" cy="434975"/>
          </a:xfrm>
          <a:custGeom>
            <a:avLst/>
            <a:gdLst>
              <a:gd name="connsiteX0" fmla="*/ 0 w 254000"/>
              <a:gd name="connsiteY0" fmla="*/ 0 h 444500"/>
              <a:gd name="connsiteX1" fmla="*/ 107950 w 254000"/>
              <a:gd name="connsiteY1" fmla="*/ 254000 h 444500"/>
              <a:gd name="connsiteX2" fmla="*/ 254000 w 254000"/>
              <a:gd name="connsiteY2" fmla="*/ 444500 h 444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44500">
                <a:moveTo>
                  <a:pt x="0" y="0"/>
                </a:moveTo>
                <a:cubicBezTo>
                  <a:pt x="32808" y="89958"/>
                  <a:pt x="65617" y="179917"/>
                  <a:pt x="107950" y="254000"/>
                </a:cubicBezTo>
                <a:cubicBezTo>
                  <a:pt x="150283" y="328083"/>
                  <a:pt x="202141" y="386291"/>
                  <a:pt x="254000" y="444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23" name="Freeform: Shape 2322">
            <a:extLst>
              <a:ext uri="{FF2B5EF4-FFF2-40B4-BE49-F238E27FC236}">
                <a16:creationId xmlns:a16="http://schemas.microsoft.com/office/drawing/2014/main" id="{31590A3A-7461-1029-6FA2-001769E211BA}"/>
              </a:ext>
            </a:extLst>
          </xdr:cNvPr>
          <xdr:cNvSpPr/>
        </xdr:nvSpPr>
        <xdr:spPr>
          <a:xfrm>
            <a:off x="10290175" y="27676475"/>
            <a:ext cx="1206500" cy="288930"/>
          </a:xfrm>
          <a:custGeom>
            <a:avLst/>
            <a:gdLst>
              <a:gd name="connsiteX0" fmla="*/ 0 w 1231900"/>
              <a:gd name="connsiteY0" fmla="*/ 0 h 298455"/>
              <a:gd name="connsiteX1" fmla="*/ 660400 w 1231900"/>
              <a:gd name="connsiteY1" fmla="*/ 298450 h 298455"/>
              <a:gd name="connsiteX2" fmla="*/ 1231900 w 1231900"/>
              <a:gd name="connsiteY2" fmla="*/ 6350 h 2984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31900" h="298455">
                <a:moveTo>
                  <a:pt x="0" y="0"/>
                </a:moveTo>
                <a:cubicBezTo>
                  <a:pt x="227541" y="148696"/>
                  <a:pt x="455083" y="297392"/>
                  <a:pt x="660400" y="298450"/>
                </a:cubicBezTo>
                <a:cubicBezTo>
                  <a:pt x="865717" y="299508"/>
                  <a:pt x="1048808" y="152929"/>
                  <a:pt x="12319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3" name="Straight Connector 1162">
            <a:extLst>
              <a:ext uri="{FF2B5EF4-FFF2-40B4-BE49-F238E27FC236}">
                <a16:creationId xmlns:a16="http://schemas.microsoft.com/office/drawing/2014/main" id="{2D41BF61-82C4-4ABA-800F-409073F59E18}"/>
              </a:ext>
            </a:extLst>
          </xdr:cNvPr>
          <xdr:cNvCxnSpPr/>
        </xdr:nvCxnSpPr>
        <xdr:spPr>
          <a:xfrm>
            <a:off x="2105025" y="27117675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9" name="Straight Connector 3758">
            <a:extLst>
              <a:ext uri="{FF2B5EF4-FFF2-40B4-BE49-F238E27FC236}">
                <a16:creationId xmlns:a16="http://schemas.microsoft.com/office/drawing/2014/main" id="{6663967C-57FD-45C2-9427-7623D9EE59D5}"/>
              </a:ext>
            </a:extLst>
          </xdr:cNvPr>
          <xdr:cNvCxnSpPr/>
        </xdr:nvCxnSpPr>
        <xdr:spPr>
          <a:xfrm>
            <a:off x="4857750" y="27289124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0" name="Straight Connector 3759">
            <a:extLst>
              <a:ext uri="{FF2B5EF4-FFF2-40B4-BE49-F238E27FC236}">
                <a16:creationId xmlns:a16="http://schemas.microsoft.com/office/drawing/2014/main" id="{622716B0-580A-4AAD-9932-E17BBBDDD58D}"/>
              </a:ext>
            </a:extLst>
          </xdr:cNvPr>
          <xdr:cNvCxnSpPr/>
        </xdr:nvCxnSpPr>
        <xdr:spPr>
          <a:xfrm>
            <a:off x="6153150" y="27284362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1" name="Straight Connector 3760">
            <a:extLst>
              <a:ext uri="{FF2B5EF4-FFF2-40B4-BE49-F238E27FC236}">
                <a16:creationId xmlns:a16="http://schemas.microsoft.com/office/drawing/2014/main" id="{A0B4D5F1-BE8C-495B-BC1A-A0471F95E3CB}"/>
              </a:ext>
            </a:extLst>
          </xdr:cNvPr>
          <xdr:cNvCxnSpPr/>
        </xdr:nvCxnSpPr>
        <xdr:spPr>
          <a:xfrm>
            <a:off x="7448550" y="27274837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2" name="Straight Connector 3761">
            <a:extLst>
              <a:ext uri="{FF2B5EF4-FFF2-40B4-BE49-F238E27FC236}">
                <a16:creationId xmlns:a16="http://schemas.microsoft.com/office/drawing/2014/main" id="{8BFD2EA1-D607-40EA-B8A1-484288D86351}"/>
              </a:ext>
            </a:extLst>
          </xdr:cNvPr>
          <xdr:cNvCxnSpPr/>
        </xdr:nvCxnSpPr>
        <xdr:spPr>
          <a:xfrm>
            <a:off x="8743949" y="27279599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3" name="Straight Connector 3762">
            <a:extLst>
              <a:ext uri="{FF2B5EF4-FFF2-40B4-BE49-F238E27FC236}">
                <a16:creationId xmlns:a16="http://schemas.microsoft.com/office/drawing/2014/main" id="{E71E9193-3BD3-43EA-B60C-B396096A3CB7}"/>
              </a:ext>
            </a:extLst>
          </xdr:cNvPr>
          <xdr:cNvCxnSpPr/>
        </xdr:nvCxnSpPr>
        <xdr:spPr>
          <a:xfrm>
            <a:off x="10039349" y="27279598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4" name="Straight Connector 3763">
            <a:extLst>
              <a:ext uri="{FF2B5EF4-FFF2-40B4-BE49-F238E27FC236}">
                <a16:creationId xmlns:a16="http://schemas.microsoft.com/office/drawing/2014/main" id="{655BA698-2CB1-48E0-B5E7-CD668B7F10E4}"/>
              </a:ext>
            </a:extLst>
          </xdr:cNvPr>
          <xdr:cNvCxnSpPr/>
        </xdr:nvCxnSpPr>
        <xdr:spPr>
          <a:xfrm>
            <a:off x="3562349" y="27279601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96" name="Isosceles Triangle 2295">
            <a:extLst>
              <a:ext uri="{FF2B5EF4-FFF2-40B4-BE49-F238E27FC236}">
                <a16:creationId xmlns:a16="http://schemas.microsoft.com/office/drawing/2014/main" id="{B47EEB13-37EB-53AA-026E-77408118F8A0}"/>
              </a:ext>
            </a:extLst>
          </xdr:cNvPr>
          <xdr:cNvSpPr/>
        </xdr:nvSpPr>
        <xdr:spPr>
          <a:xfrm>
            <a:off x="2024063" y="276844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97" name="Isosceles Triangle 2296">
            <a:extLst>
              <a:ext uri="{FF2B5EF4-FFF2-40B4-BE49-F238E27FC236}">
                <a16:creationId xmlns:a16="http://schemas.microsoft.com/office/drawing/2014/main" id="{7615D803-A171-9D94-6FDE-F93EC6118EB6}"/>
              </a:ext>
            </a:extLst>
          </xdr:cNvPr>
          <xdr:cNvSpPr/>
        </xdr:nvSpPr>
        <xdr:spPr>
          <a:xfrm>
            <a:off x="3486139" y="276891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98" name="Straight Connector 2297">
            <a:extLst>
              <a:ext uri="{FF2B5EF4-FFF2-40B4-BE49-F238E27FC236}">
                <a16:creationId xmlns:a16="http://schemas.microsoft.com/office/drawing/2014/main" id="{F14E9369-0134-8B32-9948-C6145B9B0755}"/>
              </a:ext>
            </a:extLst>
          </xdr:cNvPr>
          <xdr:cNvCxnSpPr/>
        </xdr:nvCxnSpPr>
        <xdr:spPr>
          <a:xfrm>
            <a:off x="2109787" y="276796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99" name="Isosceles Triangle 2298">
            <a:extLst>
              <a:ext uri="{FF2B5EF4-FFF2-40B4-BE49-F238E27FC236}">
                <a16:creationId xmlns:a16="http://schemas.microsoft.com/office/drawing/2014/main" id="{99977975-DFD1-F18E-5284-45AF4F6C432E}"/>
              </a:ext>
            </a:extLst>
          </xdr:cNvPr>
          <xdr:cNvSpPr/>
        </xdr:nvSpPr>
        <xdr:spPr>
          <a:xfrm>
            <a:off x="4781532" y="276891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0" name="Isosceles Triangle 2299">
            <a:extLst>
              <a:ext uri="{FF2B5EF4-FFF2-40B4-BE49-F238E27FC236}">
                <a16:creationId xmlns:a16="http://schemas.microsoft.com/office/drawing/2014/main" id="{765EBBD2-CC54-296E-9D0A-E0A982D1C9A9}"/>
              </a:ext>
            </a:extLst>
          </xdr:cNvPr>
          <xdr:cNvSpPr/>
        </xdr:nvSpPr>
        <xdr:spPr>
          <a:xfrm>
            <a:off x="7372345" y="276844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1" name="Isosceles Triangle 2300">
            <a:extLst>
              <a:ext uri="{FF2B5EF4-FFF2-40B4-BE49-F238E27FC236}">
                <a16:creationId xmlns:a16="http://schemas.microsoft.com/office/drawing/2014/main" id="{E908D9FF-91F1-E5D6-65DD-90C196D56824}"/>
              </a:ext>
            </a:extLst>
          </xdr:cNvPr>
          <xdr:cNvSpPr/>
        </xdr:nvSpPr>
        <xdr:spPr>
          <a:xfrm>
            <a:off x="11415719" y="276844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2" name="Oval 2301">
            <a:extLst>
              <a:ext uri="{FF2B5EF4-FFF2-40B4-BE49-F238E27FC236}">
                <a16:creationId xmlns:a16="http://schemas.microsoft.com/office/drawing/2014/main" id="{23DC7843-3BFC-366A-84EE-9D91344D2DA8}"/>
              </a:ext>
            </a:extLst>
          </xdr:cNvPr>
          <xdr:cNvSpPr/>
        </xdr:nvSpPr>
        <xdr:spPr>
          <a:xfrm>
            <a:off x="3290867" y="276463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3" name="Oval 2302">
            <a:extLst>
              <a:ext uri="{FF2B5EF4-FFF2-40B4-BE49-F238E27FC236}">
                <a16:creationId xmlns:a16="http://schemas.microsoft.com/office/drawing/2014/main" id="{1AA51BF1-3C72-8B80-5458-BCFAB91E1ECB}"/>
              </a:ext>
            </a:extLst>
          </xdr:cNvPr>
          <xdr:cNvSpPr/>
        </xdr:nvSpPr>
        <xdr:spPr>
          <a:xfrm>
            <a:off x="5072053" y="276463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4" name="Oval 2303">
            <a:extLst>
              <a:ext uri="{FF2B5EF4-FFF2-40B4-BE49-F238E27FC236}">
                <a16:creationId xmlns:a16="http://schemas.microsoft.com/office/drawing/2014/main" id="{A3043D86-2DCC-30E4-B0D8-A5246D3CA33D}"/>
              </a:ext>
            </a:extLst>
          </xdr:cNvPr>
          <xdr:cNvSpPr/>
        </xdr:nvSpPr>
        <xdr:spPr>
          <a:xfrm>
            <a:off x="7658101" y="276463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5" name="Oval 2304">
            <a:extLst>
              <a:ext uri="{FF2B5EF4-FFF2-40B4-BE49-F238E27FC236}">
                <a16:creationId xmlns:a16="http://schemas.microsoft.com/office/drawing/2014/main" id="{DE567B6C-B842-C817-7CCD-8A04D37705FC}"/>
              </a:ext>
            </a:extLst>
          </xdr:cNvPr>
          <xdr:cNvSpPr/>
        </xdr:nvSpPr>
        <xdr:spPr>
          <a:xfrm>
            <a:off x="10248918" y="276463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6" name="Oval 2305">
            <a:extLst>
              <a:ext uri="{FF2B5EF4-FFF2-40B4-BE49-F238E27FC236}">
                <a16:creationId xmlns:a16="http://schemas.microsoft.com/office/drawing/2014/main" id="{C65A2853-752F-AA09-0A1C-29AFC2906CC1}"/>
              </a:ext>
            </a:extLst>
          </xdr:cNvPr>
          <xdr:cNvSpPr/>
        </xdr:nvSpPr>
        <xdr:spPr>
          <a:xfrm>
            <a:off x="5881674" y="276463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7" name="Isosceles Triangle 2306">
            <a:extLst>
              <a:ext uri="{FF2B5EF4-FFF2-40B4-BE49-F238E27FC236}">
                <a16:creationId xmlns:a16="http://schemas.microsoft.com/office/drawing/2014/main" id="{5B68F619-52DC-C50F-3A3F-AD7DDBC3E3CD}"/>
              </a:ext>
            </a:extLst>
          </xdr:cNvPr>
          <xdr:cNvSpPr/>
        </xdr:nvSpPr>
        <xdr:spPr>
          <a:xfrm>
            <a:off x="6076931" y="276939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8" name="Oval 2307">
            <a:extLst>
              <a:ext uri="{FF2B5EF4-FFF2-40B4-BE49-F238E27FC236}">
                <a16:creationId xmlns:a16="http://schemas.microsoft.com/office/drawing/2014/main" id="{1C85D969-D788-BBF1-57D6-0FF8256EFFD2}"/>
              </a:ext>
            </a:extLst>
          </xdr:cNvPr>
          <xdr:cNvSpPr/>
        </xdr:nvSpPr>
        <xdr:spPr>
          <a:xfrm>
            <a:off x="8467725" y="27646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9" name="Isosceles Triangle 2308">
            <a:extLst>
              <a:ext uri="{FF2B5EF4-FFF2-40B4-BE49-F238E27FC236}">
                <a16:creationId xmlns:a16="http://schemas.microsoft.com/office/drawing/2014/main" id="{D7A42677-A788-588D-F410-B9E32D1E4108}"/>
              </a:ext>
            </a:extLst>
          </xdr:cNvPr>
          <xdr:cNvSpPr/>
        </xdr:nvSpPr>
        <xdr:spPr>
          <a:xfrm>
            <a:off x="9963150" y="276939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10" name="Isosceles Triangle 2309">
            <a:extLst>
              <a:ext uri="{FF2B5EF4-FFF2-40B4-BE49-F238E27FC236}">
                <a16:creationId xmlns:a16="http://schemas.microsoft.com/office/drawing/2014/main" id="{0A5119AD-6612-0B84-746D-49172AEDDB36}"/>
              </a:ext>
            </a:extLst>
          </xdr:cNvPr>
          <xdr:cNvSpPr/>
        </xdr:nvSpPr>
        <xdr:spPr>
          <a:xfrm>
            <a:off x="8667750" y="276939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87</xdr:row>
      <xdr:rowOff>9525</xdr:rowOff>
    </xdr:from>
    <xdr:to>
      <xdr:col>71</xdr:col>
      <xdr:colOff>85731</xdr:colOff>
      <xdr:row>93</xdr:row>
      <xdr:rowOff>17845</xdr:rowOff>
    </xdr:to>
    <xdr:grpSp>
      <xdr:nvGrpSpPr>
        <xdr:cNvPr id="3853" name="Group 3852">
          <a:extLst>
            <a:ext uri="{FF2B5EF4-FFF2-40B4-BE49-F238E27FC236}">
              <a16:creationId xmlns:a16="http://schemas.microsoft.com/office/drawing/2014/main" id="{D14FFCCC-F294-375A-26CA-A89759D20972}"/>
            </a:ext>
          </a:extLst>
        </xdr:cNvPr>
        <xdr:cNvGrpSpPr/>
      </xdr:nvGrpSpPr>
      <xdr:grpSpPr>
        <a:xfrm>
          <a:off x="2028825" y="13058775"/>
          <a:ext cx="9553581" cy="865570"/>
          <a:chOff x="2028825" y="13058775"/>
          <a:chExt cx="9553581" cy="865570"/>
        </a:xfrm>
      </xdr:grpSpPr>
      <xdr:sp macro="" textlink="">
        <xdr:nvSpPr>
          <xdr:cNvPr id="3747" name="Freeform: Shape 3746">
            <a:extLst>
              <a:ext uri="{FF2B5EF4-FFF2-40B4-BE49-F238E27FC236}">
                <a16:creationId xmlns:a16="http://schemas.microsoft.com/office/drawing/2014/main" id="{CC00E414-484F-6E55-E8CC-4AFD5B1A995F}"/>
              </a:ext>
            </a:extLst>
          </xdr:cNvPr>
          <xdr:cNvSpPr/>
        </xdr:nvSpPr>
        <xdr:spPr>
          <a:xfrm>
            <a:off x="10050462" y="13211175"/>
            <a:ext cx="250825" cy="434975"/>
          </a:xfrm>
          <a:custGeom>
            <a:avLst/>
            <a:gdLst>
              <a:gd name="connsiteX0" fmla="*/ 0 w 254000"/>
              <a:gd name="connsiteY0" fmla="*/ 0 h 444500"/>
              <a:gd name="connsiteX1" fmla="*/ 107950 w 254000"/>
              <a:gd name="connsiteY1" fmla="*/ 254000 h 444500"/>
              <a:gd name="connsiteX2" fmla="*/ 254000 w 254000"/>
              <a:gd name="connsiteY2" fmla="*/ 444500 h 444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44500">
                <a:moveTo>
                  <a:pt x="0" y="0"/>
                </a:moveTo>
                <a:cubicBezTo>
                  <a:pt x="32808" y="89958"/>
                  <a:pt x="65617" y="179917"/>
                  <a:pt x="107950" y="254000"/>
                </a:cubicBezTo>
                <a:cubicBezTo>
                  <a:pt x="150283" y="328083"/>
                  <a:pt x="202141" y="386291"/>
                  <a:pt x="254000" y="444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8" name="Freeform: Shape 3747">
            <a:extLst>
              <a:ext uri="{FF2B5EF4-FFF2-40B4-BE49-F238E27FC236}">
                <a16:creationId xmlns:a16="http://schemas.microsoft.com/office/drawing/2014/main" id="{89A816BD-1072-1706-1241-AB38031D8DE2}"/>
              </a:ext>
            </a:extLst>
          </xdr:cNvPr>
          <xdr:cNvSpPr/>
        </xdr:nvSpPr>
        <xdr:spPr>
          <a:xfrm>
            <a:off x="10294937" y="13617575"/>
            <a:ext cx="1206500" cy="288930"/>
          </a:xfrm>
          <a:custGeom>
            <a:avLst/>
            <a:gdLst>
              <a:gd name="connsiteX0" fmla="*/ 0 w 1231900"/>
              <a:gd name="connsiteY0" fmla="*/ 0 h 298455"/>
              <a:gd name="connsiteX1" fmla="*/ 660400 w 1231900"/>
              <a:gd name="connsiteY1" fmla="*/ 298450 h 298455"/>
              <a:gd name="connsiteX2" fmla="*/ 1231900 w 1231900"/>
              <a:gd name="connsiteY2" fmla="*/ 6350 h 2984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31900" h="298455">
                <a:moveTo>
                  <a:pt x="0" y="0"/>
                </a:moveTo>
                <a:cubicBezTo>
                  <a:pt x="227541" y="148696"/>
                  <a:pt x="455083" y="297392"/>
                  <a:pt x="660400" y="298450"/>
                </a:cubicBezTo>
                <a:cubicBezTo>
                  <a:pt x="865717" y="299508"/>
                  <a:pt x="1048808" y="152929"/>
                  <a:pt x="12319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51" name="Freeform: Shape 3750">
            <a:extLst>
              <a:ext uri="{FF2B5EF4-FFF2-40B4-BE49-F238E27FC236}">
                <a16:creationId xmlns:a16="http://schemas.microsoft.com/office/drawing/2014/main" id="{A1528379-B426-E17F-868A-DEA613E04CD6}"/>
              </a:ext>
            </a:extLst>
          </xdr:cNvPr>
          <xdr:cNvSpPr/>
        </xdr:nvSpPr>
        <xdr:spPr>
          <a:xfrm>
            <a:off x="7453312" y="13192125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52" name="Freeform: Shape 3751">
            <a:extLst>
              <a:ext uri="{FF2B5EF4-FFF2-40B4-BE49-F238E27FC236}">
                <a16:creationId xmlns:a16="http://schemas.microsoft.com/office/drawing/2014/main" id="{81680D71-7227-95F0-203C-E5747CF7037F}"/>
              </a:ext>
            </a:extLst>
          </xdr:cNvPr>
          <xdr:cNvSpPr/>
        </xdr:nvSpPr>
        <xdr:spPr>
          <a:xfrm>
            <a:off x="8753475" y="13196887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53" name="Freeform: Shape 3752">
            <a:extLst>
              <a:ext uri="{FF2B5EF4-FFF2-40B4-BE49-F238E27FC236}">
                <a16:creationId xmlns:a16="http://schemas.microsoft.com/office/drawing/2014/main" id="{9FB7CEBA-3CA5-DDEE-6077-D8EF326B7BEC}"/>
              </a:ext>
            </a:extLst>
          </xdr:cNvPr>
          <xdr:cNvSpPr/>
        </xdr:nvSpPr>
        <xdr:spPr>
          <a:xfrm>
            <a:off x="6157912" y="13192125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54" name="Freeform: Shape 3753">
            <a:extLst>
              <a:ext uri="{FF2B5EF4-FFF2-40B4-BE49-F238E27FC236}">
                <a16:creationId xmlns:a16="http://schemas.microsoft.com/office/drawing/2014/main" id="{BA0027DB-0942-E6EE-6712-7128EEA52B59}"/>
              </a:ext>
            </a:extLst>
          </xdr:cNvPr>
          <xdr:cNvSpPr/>
        </xdr:nvSpPr>
        <xdr:spPr>
          <a:xfrm>
            <a:off x="4862512" y="13187362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55" name="Freeform: Shape 3754">
            <a:extLst>
              <a:ext uri="{FF2B5EF4-FFF2-40B4-BE49-F238E27FC236}">
                <a16:creationId xmlns:a16="http://schemas.microsoft.com/office/drawing/2014/main" id="{23B761AD-B4FA-EA58-4DE0-967C44C4CF32}"/>
              </a:ext>
            </a:extLst>
          </xdr:cNvPr>
          <xdr:cNvSpPr/>
        </xdr:nvSpPr>
        <xdr:spPr>
          <a:xfrm>
            <a:off x="3567112" y="13196887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56" name="Freeform: Shape 3755">
            <a:extLst>
              <a:ext uri="{FF2B5EF4-FFF2-40B4-BE49-F238E27FC236}">
                <a16:creationId xmlns:a16="http://schemas.microsoft.com/office/drawing/2014/main" id="{6BEC290E-57B6-E80D-7F44-A52C749DA8E7}"/>
              </a:ext>
            </a:extLst>
          </xdr:cNvPr>
          <xdr:cNvSpPr/>
        </xdr:nvSpPr>
        <xdr:spPr>
          <a:xfrm>
            <a:off x="2105025" y="13201650"/>
            <a:ext cx="1466850" cy="715360"/>
          </a:xfrm>
          <a:custGeom>
            <a:avLst/>
            <a:gdLst>
              <a:gd name="connsiteX0" fmla="*/ 0 w 1466850"/>
              <a:gd name="connsiteY0" fmla="*/ 414338 h 715360"/>
              <a:gd name="connsiteX1" fmla="*/ 809625 w 1466850"/>
              <a:gd name="connsiteY1" fmla="*/ 700088 h 715360"/>
              <a:gd name="connsiteX2" fmla="*/ 1466850 w 1466850"/>
              <a:gd name="connsiteY2" fmla="*/ 0 h 7153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66850" h="715360">
                <a:moveTo>
                  <a:pt x="0" y="414338"/>
                </a:moveTo>
                <a:cubicBezTo>
                  <a:pt x="282575" y="591741"/>
                  <a:pt x="565150" y="769144"/>
                  <a:pt x="809625" y="700088"/>
                </a:cubicBezTo>
                <a:cubicBezTo>
                  <a:pt x="1054100" y="631032"/>
                  <a:pt x="1260475" y="31551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4" name="Straight Connector 1163">
            <a:extLst>
              <a:ext uri="{FF2B5EF4-FFF2-40B4-BE49-F238E27FC236}">
                <a16:creationId xmlns:a16="http://schemas.microsoft.com/office/drawing/2014/main" id="{F39A78CB-3FC6-40CA-B0AD-48B1780F0383}"/>
              </a:ext>
            </a:extLst>
          </xdr:cNvPr>
          <xdr:cNvCxnSpPr/>
        </xdr:nvCxnSpPr>
        <xdr:spPr>
          <a:xfrm>
            <a:off x="2105025" y="13058775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0" name="Straight Connector 2699">
            <a:extLst>
              <a:ext uri="{FF2B5EF4-FFF2-40B4-BE49-F238E27FC236}">
                <a16:creationId xmlns:a16="http://schemas.microsoft.com/office/drawing/2014/main" id="{0C170011-06C3-E0CA-4CD9-9FB840E58793}"/>
              </a:ext>
            </a:extLst>
          </xdr:cNvPr>
          <xdr:cNvCxnSpPr/>
        </xdr:nvCxnSpPr>
        <xdr:spPr>
          <a:xfrm>
            <a:off x="3562351" y="13230225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2" name="Straight Connector 2701">
            <a:extLst>
              <a:ext uri="{FF2B5EF4-FFF2-40B4-BE49-F238E27FC236}">
                <a16:creationId xmlns:a16="http://schemas.microsoft.com/office/drawing/2014/main" id="{8F0F546A-3133-492C-8ED7-D538C61570D4}"/>
              </a:ext>
            </a:extLst>
          </xdr:cNvPr>
          <xdr:cNvCxnSpPr/>
        </xdr:nvCxnSpPr>
        <xdr:spPr>
          <a:xfrm>
            <a:off x="4857751" y="13234988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3" name="Straight Connector 2702">
            <a:extLst>
              <a:ext uri="{FF2B5EF4-FFF2-40B4-BE49-F238E27FC236}">
                <a16:creationId xmlns:a16="http://schemas.microsoft.com/office/drawing/2014/main" id="{3D2DBF2C-0869-42C1-A2C1-D9EB906FB6D3}"/>
              </a:ext>
            </a:extLst>
          </xdr:cNvPr>
          <xdr:cNvCxnSpPr/>
        </xdr:nvCxnSpPr>
        <xdr:spPr>
          <a:xfrm>
            <a:off x="6153151" y="13230226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4" name="Straight Connector 2703">
            <a:extLst>
              <a:ext uri="{FF2B5EF4-FFF2-40B4-BE49-F238E27FC236}">
                <a16:creationId xmlns:a16="http://schemas.microsoft.com/office/drawing/2014/main" id="{9860863D-D25D-489C-90E9-076F44F7B0E8}"/>
              </a:ext>
            </a:extLst>
          </xdr:cNvPr>
          <xdr:cNvCxnSpPr/>
        </xdr:nvCxnSpPr>
        <xdr:spPr>
          <a:xfrm>
            <a:off x="7448551" y="13220701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5" name="Straight Connector 2704">
            <a:extLst>
              <a:ext uri="{FF2B5EF4-FFF2-40B4-BE49-F238E27FC236}">
                <a16:creationId xmlns:a16="http://schemas.microsoft.com/office/drawing/2014/main" id="{DD06A7A0-C407-4612-A470-BC6DE97BDE1F}"/>
              </a:ext>
            </a:extLst>
          </xdr:cNvPr>
          <xdr:cNvCxnSpPr/>
        </xdr:nvCxnSpPr>
        <xdr:spPr>
          <a:xfrm>
            <a:off x="8743950" y="13225463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8" name="Straight Connector 3757">
            <a:extLst>
              <a:ext uri="{FF2B5EF4-FFF2-40B4-BE49-F238E27FC236}">
                <a16:creationId xmlns:a16="http://schemas.microsoft.com/office/drawing/2014/main" id="{E0D556CB-BE3E-4893-863F-68E41F1353E5}"/>
              </a:ext>
            </a:extLst>
          </xdr:cNvPr>
          <xdr:cNvCxnSpPr/>
        </xdr:nvCxnSpPr>
        <xdr:spPr>
          <a:xfrm>
            <a:off x="10039350" y="13225462"/>
            <a:ext cx="0" cy="3952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32" name="Isosceles Triangle 3731">
            <a:extLst>
              <a:ext uri="{FF2B5EF4-FFF2-40B4-BE49-F238E27FC236}">
                <a16:creationId xmlns:a16="http://schemas.microsoft.com/office/drawing/2014/main" id="{EB3914F9-483F-AD01-31D7-8800181A11DB}"/>
              </a:ext>
            </a:extLst>
          </xdr:cNvPr>
          <xdr:cNvSpPr/>
        </xdr:nvSpPr>
        <xdr:spPr>
          <a:xfrm>
            <a:off x="2028825" y="13625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33" name="Isosceles Triangle 3732">
            <a:extLst>
              <a:ext uri="{FF2B5EF4-FFF2-40B4-BE49-F238E27FC236}">
                <a16:creationId xmlns:a16="http://schemas.microsoft.com/office/drawing/2014/main" id="{E4E84012-D570-5CC1-2919-B8AE2E1C3027}"/>
              </a:ext>
            </a:extLst>
          </xdr:cNvPr>
          <xdr:cNvSpPr/>
        </xdr:nvSpPr>
        <xdr:spPr>
          <a:xfrm>
            <a:off x="3490901" y="136302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34" name="Straight Connector 3733">
            <a:extLst>
              <a:ext uri="{FF2B5EF4-FFF2-40B4-BE49-F238E27FC236}">
                <a16:creationId xmlns:a16="http://schemas.microsoft.com/office/drawing/2014/main" id="{64FFFF2D-0D90-A861-7AC6-1C4B2882747A}"/>
              </a:ext>
            </a:extLst>
          </xdr:cNvPr>
          <xdr:cNvCxnSpPr/>
        </xdr:nvCxnSpPr>
        <xdr:spPr>
          <a:xfrm>
            <a:off x="2105024" y="136207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35" name="Isosceles Triangle 3734">
            <a:extLst>
              <a:ext uri="{FF2B5EF4-FFF2-40B4-BE49-F238E27FC236}">
                <a16:creationId xmlns:a16="http://schemas.microsoft.com/office/drawing/2014/main" id="{DC4726EF-C66A-CBB3-17D9-09F06FB98E59}"/>
              </a:ext>
            </a:extLst>
          </xdr:cNvPr>
          <xdr:cNvSpPr/>
        </xdr:nvSpPr>
        <xdr:spPr>
          <a:xfrm>
            <a:off x="4786294" y="13630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36" name="Isosceles Triangle 3735">
            <a:extLst>
              <a:ext uri="{FF2B5EF4-FFF2-40B4-BE49-F238E27FC236}">
                <a16:creationId xmlns:a16="http://schemas.microsoft.com/office/drawing/2014/main" id="{FE21429E-A92B-36ED-4A22-5184F5856369}"/>
              </a:ext>
            </a:extLst>
          </xdr:cNvPr>
          <xdr:cNvSpPr/>
        </xdr:nvSpPr>
        <xdr:spPr>
          <a:xfrm>
            <a:off x="7377107" y="13625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37" name="Isosceles Triangle 3736">
            <a:extLst>
              <a:ext uri="{FF2B5EF4-FFF2-40B4-BE49-F238E27FC236}">
                <a16:creationId xmlns:a16="http://schemas.microsoft.com/office/drawing/2014/main" id="{BB4F8049-4E4B-9481-00B3-8FE5FFAB8AC0}"/>
              </a:ext>
            </a:extLst>
          </xdr:cNvPr>
          <xdr:cNvSpPr/>
        </xdr:nvSpPr>
        <xdr:spPr>
          <a:xfrm>
            <a:off x="11420481" y="136255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38" name="Oval 3737">
            <a:extLst>
              <a:ext uri="{FF2B5EF4-FFF2-40B4-BE49-F238E27FC236}">
                <a16:creationId xmlns:a16="http://schemas.microsoft.com/office/drawing/2014/main" id="{13B2194D-DE03-6226-8EB2-157AD6B33D4A}"/>
              </a:ext>
            </a:extLst>
          </xdr:cNvPr>
          <xdr:cNvSpPr/>
        </xdr:nvSpPr>
        <xdr:spPr>
          <a:xfrm>
            <a:off x="3781415" y="13587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39" name="Oval 3738">
            <a:extLst>
              <a:ext uri="{FF2B5EF4-FFF2-40B4-BE49-F238E27FC236}">
                <a16:creationId xmlns:a16="http://schemas.microsoft.com/office/drawing/2014/main" id="{C57A4371-8059-447C-C473-A7FA2E1C92BD}"/>
              </a:ext>
            </a:extLst>
          </xdr:cNvPr>
          <xdr:cNvSpPr/>
        </xdr:nvSpPr>
        <xdr:spPr>
          <a:xfrm>
            <a:off x="5076815" y="13587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0" name="Oval 3739">
            <a:extLst>
              <a:ext uri="{FF2B5EF4-FFF2-40B4-BE49-F238E27FC236}">
                <a16:creationId xmlns:a16="http://schemas.microsoft.com/office/drawing/2014/main" id="{C61F5F72-7A89-A835-D201-D38B8434BD36}"/>
              </a:ext>
            </a:extLst>
          </xdr:cNvPr>
          <xdr:cNvSpPr/>
        </xdr:nvSpPr>
        <xdr:spPr>
          <a:xfrm>
            <a:off x="7662863" y="13587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1" name="Oval 3740">
            <a:extLst>
              <a:ext uri="{FF2B5EF4-FFF2-40B4-BE49-F238E27FC236}">
                <a16:creationId xmlns:a16="http://schemas.microsoft.com/office/drawing/2014/main" id="{47898890-54A5-9406-ADA6-79F5104EBB2C}"/>
              </a:ext>
            </a:extLst>
          </xdr:cNvPr>
          <xdr:cNvSpPr/>
        </xdr:nvSpPr>
        <xdr:spPr>
          <a:xfrm>
            <a:off x="10253680" y="13587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2" name="Oval 3741">
            <a:extLst>
              <a:ext uri="{FF2B5EF4-FFF2-40B4-BE49-F238E27FC236}">
                <a16:creationId xmlns:a16="http://schemas.microsoft.com/office/drawing/2014/main" id="{41464D5C-4B48-6DD8-2557-4A3081B47DB2}"/>
              </a:ext>
            </a:extLst>
          </xdr:cNvPr>
          <xdr:cNvSpPr/>
        </xdr:nvSpPr>
        <xdr:spPr>
          <a:xfrm>
            <a:off x="6376981" y="135874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3" name="Isosceles Triangle 3742">
            <a:extLst>
              <a:ext uri="{FF2B5EF4-FFF2-40B4-BE49-F238E27FC236}">
                <a16:creationId xmlns:a16="http://schemas.microsoft.com/office/drawing/2014/main" id="{77E554CB-362C-8775-0416-58ECCEF4B9BB}"/>
              </a:ext>
            </a:extLst>
          </xdr:cNvPr>
          <xdr:cNvSpPr/>
        </xdr:nvSpPr>
        <xdr:spPr>
          <a:xfrm>
            <a:off x="6081693" y="13635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4" name="Oval 3743">
            <a:extLst>
              <a:ext uri="{FF2B5EF4-FFF2-40B4-BE49-F238E27FC236}">
                <a16:creationId xmlns:a16="http://schemas.microsoft.com/office/drawing/2014/main" id="{58837E5C-6E60-362A-06FE-E17764DE8DA8}"/>
              </a:ext>
            </a:extLst>
          </xdr:cNvPr>
          <xdr:cNvSpPr/>
        </xdr:nvSpPr>
        <xdr:spPr>
          <a:xfrm>
            <a:off x="8958263" y="13587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5" name="Isosceles Triangle 3744">
            <a:extLst>
              <a:ext uri="{FF2B5EF4-FFF2-40B4-BE49-F238E27FC236}">
                <a16:creationId xmlns:a16="http://schemas.microsoft.com/office/drawing/2014/main" id="{C7462BEA-E22C-EE39-8E9A-80A7B1B7BFFF}"/>
              </a:ext>
            </a:extLst>
          </xdr:cNvPr>
          <xdr:cNvSpPr/>
        </xdr:nvSpPr>
        <xdr:spPr>
          <a:xfrm>
            <a:off x="9967912" y="136350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6" name="Isosceles Triangle 3745">
            <a:extLst>
              <a:ext uri="{FF2B5EF4-FFF2-40B4-BE49-F238E27FC236}">
                <a16:creationId xmlns:a16="http://schemas.microsoft.com/office/drawing/2014/main" id="{675A8555-8CBE-F33A-7494-7F528A49ED09}"/>
              </a:ext>
            </a:extLst>
          </xdr:cNvPr>
          <xdr:cNvSpPr/>
        </xdr:nvSpPr>
        <xdr:spPr>
          <a:xfrm>
            <a:off x="8672512" y="136350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87850</xdr:colOff>
      <xdr:row>476</xdr:row>
      <xdr:rowOff>124403</xdr:rowOff>
    </xdr:from>
    <xdr:to>
      <xdr:col>11</xdr:col>
      <xdr:colOff>71385</xdr:colOff>
      <xdr:row>514</xdr:row>
      <xdr:rowOff>53583</xdr:rowOff>
    </xdr:to>
    <xdr:grpSp>
      <xdr:nvGrpSpPr>
        <xdr:cNvPr id="677" name="Group 676">
          <a:extLst>
            <a:ext uri="{FF2B5EF4-FFF2-40B4-BE49-F238E27FC236}">
              <a16:creationId xmlns:a16="http://schemas.microsoft.com/office/drawing/2014/main" id="{7C8C0CDD-5336-0230-F396-20ABD9048506}"/>
            </a:ext>
          </a:extLst>
        </xdr:cNvPr>
        <xdr:cNvGrpSpPr/>
      </xdr:nvGrpSpPr>
      <xdr:grpSpPr>
        <a:xfrm>
          <a:off x="411700" y="71895278"/>
          <a:ext cx="1440860" cy="5358430"/>
          <a:chOff x="2678650" y="4696403"/>
          <a:chExt cx="1440860" cy="5358430"/>
        </a:xfrm>
      </xdr:grpSpPr>
      <xdr:sp macro="" textlink="">
        <xdr:nvSpPr>
          <xdr:cNvPr id="2" name="Isosceles Triangle 1">
            <a:extLst>
              <a:ext uri="{FF2B5EF4-FFF2-40B4-BE49-F238E27FC236}">
                <a16:creationId xmlns:a16="http://schemas.microsoft.com/office/drawing/2014/main" id="{824E94CA-51E4-D150-1F5C-CBE7EEFB99DF}"/>
              </a:ext>
            </a:extLst>
          </xdr:cNvPr>
          <xdr:cNvSpPr/>
        </xdr:nvSpPr>
        <xdr:spPr>
          <a:xfrm rot="16200000">
            <a:off x="849984" y="6726434"/>
            <a:ext cx="5243511" cy="1287067"/>
          </a:xfrm>
          <a:prstGeom prst="triangl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BC54F8F-1374-79A2-A7C1-BFF1D225F085}"/>
              </a:ext>
            </a:extLst>
          </xdr:cNvPr>
          <xdr:cNvCxnSpPr/>
        </xdr:nvCxnSpPr>
        <xdr:spPr>
          <a:xfrm rot="16200000">
            <a:off x="3471739" y="6721374"/>
            <a:ext cx="0" cy="128706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DD4F59B-005D-477A-A3DC-5309267F9E4F}"/>
              </a:ext>
            </a:extLst>
          </xdr:cNvPr>
          <xdr:cNvCxnSpPr/>
        </xdr:nvCxnSpPr>
        <xdr:spPr>
          <a:xfrm>
            <a:off x="3214688" y="8144672"/>
            <a:ext cx="90058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D934E82F-4D46-412E-9D6D-05C08BE5FE94}"/>
              </a:ext>
            </a:extLst>
          </xdr:cNvPr>
          <xdr:cNvCxnSpPr/>
        </xdr:nvCxnSpPr>
        <xdr:spPr>
          <a:xfrm>
            <a:off x="3624263" y="9000642"/>
            <a:ext cx="490484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E6EE9785-06C7-3A22-718B-0E941F894130}"/>
              </a:ext>
            </a:extLst>
          </xdr:cNvPr>
          <xdr:cNvCxnSpPr/>
        </xdr:nvCxnSpPr>
        <xdr:spPr>
          <a:xfrm flipV="1">
            <a:off x="3633788" y="8143875"/>
            <a:ext cx="481012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91A82C92-A4E1-4A3A-97BB-9E15A34147D9}"/>
              </a:ext>
            </a:extLst>
          </xdr:cNvPr>
          <xdr:cNvCxnSpPr>
            <a:endCxn id="2" idx="3"/>
          </xdr:cNvCxnSpPr>
        </xdr:nvCxnSpPr>
        <xdr:spPr>
          <a:xfrm flipV="1">
            <a:off x="3214688" y="7369967"/>
            <a:ext cx="900585" cy="76914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585AE481-A3C4-46CF-BC80-F0494F1781D1}"/>
              </a:ext>
            </a:extLst>
          </xdr:cNvPr>
          <xdr:cNvCxnSpPr/>
        </xdr:nvCxnSpPr>
        <xdr:spPr>
          <a:xfrm rot="16200000">
            <a:off x="3674250" y="6125069"/>
            <a:ext cx="0" cy="88204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81F5B72-7495-44AF-BBB6-46C69869BF04}"/>
              </a:ext>
            </a:extLst>
          </xdr:cNvPr>
          <xdr:cNvCxnSpPr/>
        </xdr:nvCxnSpPr>
        <xdr:spPr>
          <a:xfrm>
            <a:off x="3643313" y="5714884"/>
            <a:ext cx="47619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1225B1E5-C006-4663-A17A-07F64064AC3A}"/>
              </a:ext>
            </a:extLst>
          </xdr:cNvPr>
          <xdr:cNvCxnSpPr>
            <a:endCxn id="2" idx="3"/>
          </xdr:cNvCxnSpPr>
        </xdr:nvCxnSpPr>
        <xdr:spPr>
          <a:xfrm>
            <a:off x="3228975" y="6567488"/>
            <a:ext cx="886298" cy="80247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7A59C91E-E7BB-4A66-A464-38133ACF9E7C}"/>
              </a:ext>
            </a:extLst>
          </xdr:cNvPr>
          <xdr:cNvCxnSpPr/>
        </xdr:nvCxnSpPr>
        <xdr:spPr>
          <a:xfrm flipH="1" flipV="1">
            <a:off x="3648075" y="5719763"/>
            <a:ext cx="466725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9" name="Freeform: Shape 28">
            <a:extLst>
              <a:ext uri="{FF2B5EF4-FFF2-40B4-BE49-F238E27FC236}">
                <a16:creationId xmlns:a16="http://schemas.microsoft.com/office/drawing/2014/main" id="{D50D0E9E-9C06-A79D-BDD9-D8F3159A4599}"/>
              </a:ext>
            </a:extLst>
          </xdr:cNvPr>
          <xdr:cNvSpPr/>
        </xdr:nvSpPr>
        <xdr:spPr>
          <a:xfrm rot="3755450">
            <a:off x="2717207" y="7393911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" name="Freeform: Shape 29">
            <a:extLst>
              <a:ext uri="{FF2B5EF4-FFF2-40B4-BE49-F238E27FC236}">
                <a16:creationId xmlns:a16="http://schemas.microsoft.com/office/drawing/2014/main" id="{30D4F970-C702-491E-9BC3-2379B602E3CF}"/>
              </a:ext>
            </a:extLst>
          </xdr:cNvPr>
          <xdr:cNvSpPr/>
        </xdr:nvSpPr>
        <xdr:spPr>
          <a:xfrm rot="3755450">
            <a:off x="3945248" y="9940382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" name="Freeform: Shape 30">
            <a:extLst>
              <a:ext uri="{FF2B5EF4-FFF2-40B4-BE49-F238E27FC236}">
                <a16:creationId xmlns:a16="http://schemas.microsoft.com/office/drawing/2014/main" id="{DFB5BA83-57DF-44B7-94C8-B60E03B67F6A}"/>
              </a:ext>
            </a:extLst>
          </xdr:cNvPr>
          <xdr:cNvSpPr/>
        </xdr:nvSpPr>
        <xdr:spPr>
          <a:xfrm rot="3755450">
            <a:off x="3488887" y="9008514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" name="Freeform: Shape 31">
            <a:extLst>
              <a:ext uri="{FF2B5EF4-FFF2-40B4-BE49-F238E27FC236}">
                <a16:creationId xmlns:a16="http://schemas.microsoft.com/office/drawing/2014/main" id="{3AAFCBD5-D3B2-4768-BC92-D4ADC1076735}"/>
              </a:ext>
            </a:extLst>
          </xdr:cNvPr>
          <xdr:cNvSpPr/>
        </xdr:nvSpPr>
        <xdr:spPr>
          <a:xfrm rot="3755450">
            <a:off x="3085702" y="8157609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" name="Freeform: Shape 32">
            <a:extLst>
              <a:ext uri="{FF2B5EF4-FFF2-40B4-BE49-F238E27FC236}">
                <a16:creationId xmlns:a16="http://schemas.microsoft.com/office/drawing/2014/main" id="{70740EFF-7583-47BD-AD0F-FFFC5848C6A3}"/>
              </a:ext>
            </a:extLst>
          </xdr:cNvPr>
          <xdr:cNvSpPr/>
        </xdr:nvSpPr>
        <xdr:spPr>
          <a:xfrm rot="17851135">
            <a:off x="2731754" y="7192420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" name="Freeform: Shape 33">
            <a:extLst>
              <a:ext uri="{FF2B5EF4-FFF2-40B4-BE49-F238E27FC236}">
                <a16:creationId xmlns:a16="http://schemas.microsoft.com/office/drawing/2014/main" id="{394B2FE5-D374-4610-8665-7882935EEAB5}"/>
              </a:ext>
            </a:extLst>
          </xdr:cNvPr>
          <xdr:cNvSpPr/>
        </xdr:nvSpPr>
        <xdr:spPr>
          <a:xfrm rot="17851135">
            <a:off x="3108725" y="6410268"/>
            <a:ext cx="75894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" name="Freeform: Shape 34">
            <a:extLst>
              <a:ext uri="{FF2B5EF4-FFF2-40B4-BE49-F238E27FC236}">
                <a16:creationId xmlns:a16="http://schemas.microsoft.com/office/drawing/2014/main" id="{781B5C4B-8392-4CC3-AA6B-F91EF080C988}"/>
              </a:ext>
            </a:extLst>
          </xdr:cNvPr>
          <xdr:cNvSpPr/>
        </xdr:nvSpPr>
        <xdr:spPr>
          <a:xfrm rot="17851135">
            <a:off x="3507151" y="5578673"/>
            <a:ext cx="75894" cy="162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" name="Freeform: Shape 35">
            <a:extLst>
              <a:ext uri="{FF2B5EF4-FFF2-40B4-BE49-F238E27FC236}">
                <a16:creationId xmlns:a16="http://schemas.microsoft.com/office/drawing/2014/main" id="{DAC95BDB-2C8D-44CB-9B20-FDD07F81615D}"/>
              </a:ext>
            </a:extLst>
          </xdr:cNvPr>
          <xdr:cNvSpPr/>
        </xdr:nvSpPr>
        <xdr:spPr>
          <a:xfrm rot="17851135">
            <a:off x="3960618" y="4662311"/>
            <a:ext cx="84823" cy="153008"/>
          </a:xfrm>
          <a:custGeom>
            <a:avLst/>
            <a:gdLst>
              <a:gd name="connsiteX0" fmla="*/ 80963 w 80963"/>
              <a:gd name="connsiteY0" fmla="*/ 0 h 152400"/>
              <a:gd name="connsiteX1" fmla="*/ 0 w 80963"/>
              <a:gd name="connsiteY1" fmla="*/ 0 h 152400"/>
              <a:gd name="connsiteX2" fmla="*/ 0 w 80963"/>
              <a:gd name="connsiteY2" fmla="*/ 152400 h 152400"/>
              <a:gd name="connsiteX3" fmla="*/ 76200 w 80963"/>
              <a:gd name="connsiteY3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0963" h="152400">
                <a:moveTo>
                  <a:pt x="80963" y="0"/>
                </a:moveTo>
                <a:lnTo>
                  <a:pt x="0" y="0"/>
                </a:lnTo>
                <a:lnTo>
                  <a:pt x="0" y="152400"/>
                </a:lnTo>
                <a:lnTo>
                  <a:pt x="76200" y="152400"/>
                </a:lnTo>
              </a:path>
            </a:pathLst>
          </a:cu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40233</xdr:colOff>
      <xdr:row>476</xdr:row>
      <xdr:rowOff>9523</xdr:rowOff>
    </xdr:from>
    <xdr:to>
      <xdr:col>71</xdr:col>
      <xdr:colOff>3</xdr:colOff>
      <xdr:row>519</xdr:row>
      <xdr:rowOff>80963</xdr:rowOff>
    </xdr:to>
    <xdr:grpSp>
      <xdr:nvGrpSpPr>
        <xdr:cNvPr id="678" name="Group 677">
          <a:extLst>
            <a:ext uri="{FF2B5EF4-FFF2-40B4-BE49-F238E27FC236}">
              <a16:creationId xmlns:a16="http://schemas.microsoft.com/office/drawing/2014/main" id="{93F69C6D-A99F-ACBB-2351-37DC083E4C47}"/>
            </a:ext>
          </a:extLst>
        </xdr:cNvPr>
        <xdr:cNvGrpSpPr/>
      </xdr:nvGrpSpPr>
      <xdr:grpSpPr>
        <a:xfrm>
          <a:off x="1983333" y="71780398"/>
          <a:ext cx="9513345" cy="6215065"/>
          <a:chOff x="4250283" y="4581523"/>
          <a:chExt cx="9513345" cy="6215065"/>
        </a:xfrm>
      </xdr:grpSpPr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8C4A7368-DC9D-45CE-B8D6-6D0050463B81}"/>
              </a:ext>
            </a:extLst>
          </xdr:cNvPr>
          <xdr:cNvSpPr/>
        </xdr:nvSpPr>
        <xdr:spPr>
          <a:xfrm rot="16200000">
            <a:off x="6230417" y="2601389"/>
            <a:ext cx="5553078" cy="951334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F0F491CA-C84F-BDAB-D09F-F82129BA2C95}"/>
              </a:ext>
            </a:extLst>
          </xdr:cNvPr>
          <xdr:cNvSpPr/>
        </xdr:nvSpPr>
        <xdr:spPr>
          <a:xfrm rot="16200000">
            <a:off x="6479460" y="2907583"/>
            <a:ext cx="5000625" cy="8900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12CB1516-A3EB-49E7-9A9B-84FFCF4EFCF5}"/>
              </a:ext>
            </a:extLst>
          </xdr:cNvPr>
          <xdr:cNvCxnSpPr/>
        </xdr:nvCxnSpPr>
        <xdr:spPr>
          <a:xfrm flipV="1">
            <a:off x="4529294" y="9000639"/>
            <a:ext cx="88914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8560C947-258C-49E4-BEEC-60F9007CE8B5}"/>
              </a:ext>
            </a:extLst>
          </xdr:cNvPr>
          <xdr:cNvCxnSpPr/>
        </xdr:nvCxnSpPr>
        <xdr:spPr>
          <a:xfrm>
            <a:off x="4529294" y="8139911"/>
            <a:ext cx="89009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F45263C0-864F-4DEB-92B8-AB7969946939}"/>
              </a:ext>
            </a:extLst>
          </xdr:cNvPr>
          <xdr:cNvCxnSpPr/>
        </xdr:nvCxnSpPr>
        <xdr:spPr>
          <a:xfrm flipV="1">
            <a:off x="4533793" y="7414019"/>
            <a:ext cx="88964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E64A546D-0D16-43B0-8AF9-262678F4B3B5}"/>
              </a:ext>
            </a:extLst>
          </xdr:cNvPr>
          <xdr:cNvCxnSpPr/>
        </xdr:nvCxnSpPr>
        <xdr:spPr>
          <a:xfrm>
            <a:off x="4533794" y="6570258"/>
            <a:ext cx="8896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C3FFB2C0-9E16-49E8-8213-B1A900CB6559}"/>
              </a:ext>
            </a:extLst>
          </xdr:cNvPr>
          <xdr:cNvCxnSpPr/>
        </xdr:nvCxnSpPr>
        <xdr:spPr>
          <a:xfrm flipV="1">
            <a:off x="4529293" y="5719054"/>
            <a:ext cx="889143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E2BF1E08-F324-270B-D34E-4E89BA1223BF}"/>
              </a:ext>
            </a:extLst>
          </xdr:cNvPr>
          <xdr:cNvCxnSpPr/>
        </xdr:nvCxnSpPr>
        <xdr:spPr>
          <a:xfrm flipV="1">
            <a:off x="6319034" y="48577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E0A16397-0CD0-44C5-A46E-CE780A0613E7}"/>
              </a:ext>
            </a:extLst>
          </xdr:cNvPr>
          <xdr:cNvCxnSpPr/>
        </xdr:nvCxnSpPr>
        <xdr:spPr>
          <a:xfrm flipV="1">
            <a:off x="8093701" y="48577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CC7B0363-E8AA-FCCB-901D-284FCDEECFD1}"/>
              </a:ext>
            </a:extLst>
          </xdr:cNvPr>
          <xdr:cNvCxnSpPr/>
        </xdr:nvCxnSpPr>
        <xdr:spPr>
          <a:xfrm flipV="1">
            <a:off x="6319838" y="900112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75B3EB80-A760-4585-B304-C4AAE3C7D32F}"/>
              </a:ext>
            </a:extLst>
          </xdr:cNvPr>
          <xdr:cNvCxnSpPr/>
        </xdr:nvCxnSpPr>
        <xdr:spPr>
          <a:xfrm>
            <a:off x="6329363" y="900588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556DB03F-8D84-4281-9FA6-957048A79AAD}"/>
              </a:ext>
            </a:extLst>
          </xdr:cNvPr>
          <xdr:cNvCxnSpPr/>
        </xdr:nvCxnSpPr>
        <xdr:spPr>
          <a:xfrm flipV="1">
            <a:off x="6324600" y="813911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FF2B007C-9C40-4EEA-8F03-5523C65D828D}"/>
              </a:ext>
            </a:extLst>
          </xdr:cNvPr>
          <xdr:cNvCxnSpPr/>
        </xdr:nvCxnSpPr>
        <xdr:spPr>
          <a:xfrm>
            <a:off x="6319838" y="814863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5028DB05-8147-4C32-9336-09FBA211BB98}"/>
              </a:ext>
            </a:extLst>
          </xdr:cNvPr>
          <xdr:cNvCxnSpPr/>
        </xdr:nvCxnSpPr>
        <xdr:spPr>
          <a:xfrm flipV="1">
            <a:off x="6319841" y="7400925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19BE93B5-0800-4FE1-BA83-9198310D1B58}"/>
              </a:ext>
            </a:extLst>
          </xdr:cNvPr>
          <xdr:cNvCxnSpPr/>
        </xdr:nvCxnSpPr>
        <xdr:spPr>
          <a:xfrm>
            <a:off x="6319841" y="741997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BC3A7E58-4361-499A-94A2-91FD63125F0F}"/>
              </a:ext>
            </a:extLst>
          </xdr:cNvPr>
          <xdr:cNvCxnSpPr/>
        </xdr:nvCxnSpPr>
        <xdr:spPr>
          <a:xfrm flipV="1">
            <a:off x="6315075" y="656748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13F24B98-1EE0-4B59-B0CA-585CB033B764}"/>
              </a:ext>
            </a:extLst>
          </xdr:cNvPr>
          <xdr:cNvCxnSpPr/>
        </xdr:nvCxnSpPr>
        <xdr:spPr>
          <a:xfrm>
            <a:off x="6319841" y="657701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EFFCD3A7-6695-4F74-8B81-39C3CE5FB899}"/>
              </a:ext>
            </a:extLst>
          </xdr:cNvPr>
          <xdr:cNvCxnSpPr/>
        </xdr:nvCxnSpPr>
        <xdr:spPr>
          <a:xfrm flipV="1">
            <a:off x="6324600" y="572452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D1413C64-5966-42C3-898C-DE6D34264525}"/>
              </a:ext>
            </a:extLst>
          </xdr:cNvPr>
          <xdr:cNvCxnSpPr/>
        </xdr:nvCxnSpPr>
        <xdr:spPr>
          <a:xfrm>
            <a:off x="6324603" y="571976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5A73CF69-8FC0-465E-B169-64EB42D454D0}"/>
              </a:ext>
            </a:extLst>
          </xdr:cNvPr>
          <xdr:cNvCxnSpPr/>
        </xdr:nvCxnSpPr>
        <xdr:spPr>
          <a:xfrm flipV="1">
            <a:off x="6315075" y="485775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4D8578C7-9EE8-4B0C-8F1A-4E9D5035B2EB}"/>
              </a:ext>
            </a:extLst>
          </xdr:cNvPr>
          <xdr:cNvCxnSpPr/>
        </xdr:nvCxnSpPr>
        <xdr:spPr>
          <a:xfrm>
            <a:off x="6324600" y="485775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93C8A40C-E8FC-420B-85F6-0BB8B2BCB803}"/>
              </a:ext>
            </a:extLst>
          </xdr:cNvPr>
          <xdr:cNvCxnSpPr/>
        </xdr:nvCxnSpPr>
        <xdr:spPr>
          <a:xfrm flipV="1">
            <a:off x="4529293" y="7324732"/>
            <a:ext cx="89009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8F19DCEE-8CC4-E070-514A-2B5982321B21}"/>
              </a:ext>
            </a:extLst>
          </xdr:cNvPr>
          <xdr:cNvCxnSpPr/>
        </xdr:nvCxnSpPr>
        <xdr:spPr>
          <a:xfrm>
            <a:off x="4371975" y="102774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386B5690-370E-B813-0D09-D9B5D8CEC48F}"/>
              </a:ext>
            </a:extLst>
          </xdr:cNvPr>
          <xdr:cNvCxnSpPr/>
        </xdr:nvCxnSpPr>
        <xdr:spPr>
          <a:xfrm>
            <a:off x="4286250" y="1042987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9" name="Oval 158">
            <a:extLst>
              <a:ext uri="{FF2B5EF4-FFF2-40B4-BE49-F238E27FC236}">
                <a16:creationId xmlns:a16="http://schemas.microsoft.com/office/drawing/2014/main" id="{B6119043-3F13-2FEC-E40A-A03E7FC13647}"/>
              </a:ext>
            </a:extLst>
          </xdr:cNvPr>
          <xdr:cNvSpPr/>
        </xdr:nvSpPr>
        <xdr:spPr>
          <a:xfrm>
            <a:off x="6034087" y="56816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0" name="Oval 159">
            <a:extLst>
              <a:ext uri="{FF2B5EF4-FFF2-40B4-BE49-F238E27FC236}">
                <a16:creationId xmlns:a16="http://schemas.microsoft.com/office/drawing/2014/main" id="{C8490F6B-7A2D-4C44-95C6-AC7E1FDFBFC2}"/>
              </a:ext>
            </a:extLst>
          </xdr:cNvPr>
          <xdr:cNvSpPr/>
        </xdr:nvSpPr>
        <xdr:spPr>
          <a:xfrm>
            <a:off x="6048374" y="6538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1" name="Oval 160">
            <a:extLst>
              <a:ext uri="{FF2B5EF4-FFF2-40B4-BE49-F238E27FC236}">
                <a16:creationId xmlns:a16="http://schemas.microsoft.com/office/drawing/2014/main" id="{5BB7F2C7-6F91-47D4-A2A6-AFEA8C22F5AB}"/>
              </a:ext>
            </a:extLst>
          </xdr:cNvPr>
          <xdr:cNvSpPr/>
        </xdr:nvSpPr>
        <xdr:spPr>
          <a:xfrm>
            <a:off x="6038850" y="73771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2" name="Oval 161">
            <a:extLst>
              <a:ext uri="{FF2B5EF4-FFF2-40B4-BE49-F238E27FC236}">
                <a16:creationId xmlns:a16="http://schemas.microsoft.com/office/drawing/2014/main" id="{C3D794EE-FF2E-428F-95F6-6B32792E4BE2}"/>
              </a:ext>
            </a:extLst>
          </xdr:cNvPr>
          <xdr:cNvSpPr/>
        </xdr:nvSpPr>
        <xdr:spPr>
          <a:xfrm>
            <a:off x="6038850" y="72866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3" name="Oval 162">
            <a:extLst>
              <a:ext uri="{FF2B5EF4-FFF2-40B4-BE49-F238E27FC236}">
                <a16:creationId xmlns:a16="http://schemas.microsoft.com/office/drawing/2014/main" id="{6CCF5B30-7A6E-4A54-A183-1A3A926AEEAB}"/>
              </a:ext>
            </a:extLst>
          </xdr:cNvPr>
          <xdr:cNvSpPr/>
        </xdr:nvSpPr>
        <xdr:spPr>
          <a:xfrm>
            <a:off x="6038850" y="81057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4" name="Oval 163">
            <a:extLst>
              <a:ext uri="{FF2B5EF4-FFF2-40B4-BE49-F238E27FC236}">
                <a16:creationId xmlns:a16="http://schemas.microsoft.com/office/drawing/2014/main" id="{493743CB-E1A6-4C8F-B10E-F02C1631CD9E}"/>
              </a:ext>
            </a:extLst>
          </xdr:cNvPr>
          <xdr:cNvSpPr/>
        </xdr:nvSpPr>
        <xdr:spPr>
          <a:xfrm>
            <a:off x="6043612" y="89677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5" name="Oval 164">
            <a:extLst>
              <a:ext uri="{FF2B5EF4-FFF2-40B4-BE49-F238E27FC236}">
                <a16:creationId xmlns:a16="http://schemas.microsoft.com/office/drawing/2014/main" id="{E46774FE-90C1-4F02-8748-27BFD494F607}"/>
              </a:ext>
            </a:extLst>
          </xdr:cNvPr>
          <xdr:cNvSpPr/>
        </xdr:nvSpPr>
        <xdr:spPr>
          <a:xfrm>
            <a:off x="8301037" y="56816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6" name="Oval 165">
            <a:extLst>
              <a:ext uri="{FF2B5EF4-FFF2-40B4-BE49-F238E27FC236}">
                <a16:creationId xmlns:a16="http://schemas.microsoft.com/office/drawing/2014/main" id="{F8EEFB09-B56C-441E-AEFB-C35865321BE4}"/>
              </a:ext>
            </a:extLst>
          </xdr:cNvPr>
          <xdr:cNvSpPr/>
        </xdr:nvSpPr>
        <xdr:spPr>
          <a:xfrm>
            <a:off x="8315324" y="6538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7" name="Oval 166">
            <a:extLst>
              <a:ext uri="{FF2B5EF4-FFF2-40B4-BE49-F238E27FC236}">
                <a16:creationId xmlns:a16="http://schemas.microsoft.com/office/drawing/2014/main" id="{07EE9CAA-81A2-437F-A70E-88EE4BE0AFB1}"/>
              </a:ext>
            </a:extLst>
          </xdr:cNvPr>
          <xdr:cNvSpPr/>
        </xdr:nvSpPr>
        <xdr:spPr>
          <a:xfrm>
            <a:off x="8305800" y="73771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8" name="Oval 167">
            <a:extLst>
              <a:ext uri="{FF2B5EF4-FFF2-40B4-BE49-F238E27FC236}">
                <a16:creationId xmlns:a16="http://schemas.microsoft.com/office/drawing/2014/main" id="{004C5819-D207-4506-89F1-A074E00CC1C0}"/>
              </a:ext>
            </a:extLst>
          </xdr:cNvPr>
          <xdr:cNvSpPr/>
        </xdr:nvSpPr>
        <xdr:spPr>
          <a:xfrm>
            <a:off x="8305800" y="72866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9" name="Oval 168">
            <a:extLst>
              <a:ext uri="{FF2B5EF4-FFF2-40B4-BE49-F238E27FC236}">
                <a16:creationId xmlns:a16="http://schemas.microsoft.com/office/drawing/2014/main" id="{C7A866CD-6E84-4032-B2C6-8A21B0600511}"/>
              </a:ext>
            </a:extLst>
          </xdr:cNvPr>
          <xdr:cNvSpPr/>
        </xdr:nvSpPr>
        <xdr:spPr>
          <a:xfrm>
            <a:off x="8305800" y="81057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0" name="Oval 169">
            <a:extLst>
              <a:ext uri="{FF2B5EF4-FFF2-40B4-BE49-F238E27FC236}">
                <a16:creationId xmlns:a16="http://schemas.microsoft.com/office/drawing/2014/main" id="{34CCC492-27E0-4858-A8AB-A499DB943601}"/>
              </a:ext>
            </a:extLst>
          </xdr:cNvPr>
          <xdr:cNvSpPr/>
        </xdr:nvSpPr>
        <xdr:spPr>
          <a:xfrm>
            <a:off x="8310562" y="89677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48194C13-0662-4305-A8BA-D50CD43A49D7}"/>
              </a:ext>
            </a:extLst>
          </xdr:cNvPr>
          <xdr:cNvCxnSpPr/>
        </xdr:nvCxnSpPr>
        <xdr:spPr>
          <a:xfrm flipV="1">
            <a:off x="9881384" y="48577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D6D9C08C-1C62-47C0-B7AD-AE894371055D}"/>
              </a:ext>
            </a:extLst>
          </xdr:cNvPr>
          <xdr:cNvCxnSpPr/>
        </xdr:nvCxnSpPr>
        <xdr:spPr>
          <a:xfrm flipV="1">
            <a:off x="11656051" y="48577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22FF28B7-17D8-4BA1-870E-3F6D2190C38C}"/>
              </a:ext>
            </a:extLst>
          </xdr:cNvPr>
          <xdr:cNvCxnSpPr/>
        </xdr:nvCxnSpPr>
        <xdr:spPr>
          <a:xfrm flipV="1">
            <a:off x="9882188" y="900112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4889D802-054B-4D00-8E42-262E2F271EE5}"/>
              </a:ext>
            </a:extLst>
          </xdr:cNvPr>
          <xdr:cNvCxnSpPr/>
        </xdr:nvCxnSpPr>
        <xdr:spPr>
          <a:xfrm>
            <a:off x="9891713" y="900588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9A080888-D3D6-4D61-8795-1263D40BA2DC}"/>
              </a:ext>
            </a:extLst>
          </xdr:cNvPr>
          <xdr:cNvCxnSpPr/>
        </xdr:nvCxnSpPr>
        <xdr:spPr>
          <a:xfrm flipV="1">
            <a:off x="9886950" y="813911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3ECBFC86-4328-4716-9B84-2AF9DBD2AD38}"/>
              </a:ext>
            </a:extLst>
          </xdr:cNvPr>
          <xdr:cNvCxnSpPr/>
        </xdr:nvCxnSpPr>
        <xdr:spPr>
          <a:xfrm>
            <a:off x="9882188" y="814863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37EE4507-D786-4062-B991-DA31F03B2B5E}"/>
              </a:ext>
            </a:extLst>
          </xdr:cNvPr>
          <xdr:cNvCxnSpPr/>
        </xdr:nvCxnSpPr>
        <xdr:spPr>
          <a:xfrm flipV="1">
            <a:off x="9882191" y="7419975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009693FA-886C-411B-8F87-0B7DB8752EB3}"/>
              </a:ext>
            </a:extLst>
          </xdr:cNvPr>
          <xdr:cNvCxnSpPr/>
        </xdr:nvCxnSpPr>
        <xdr:spPr>
          <a:xfrm>
            <a:off x="9882191" y="741997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372246D7-7995-4C02-8956-7E3712EE1D62}"/>
              </a:ext>
            </a:extLst>
          </xdr:cNvPr>
          <xdr:cNvCxnSpPr/>
        </xdr:nvCxnSpPr>
        <xdr:spPr>
          <a:xfrm flipV="1">
            <a:off x="9877425" y="656748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9C9FE3B0-98C5-42C9-8D16-86370CC77FD2}"/>
              </a:ext>
            </a:extLst>
          </xdr:cNvPr>
          <xdr:cNvCxnSpPr/>
        </xdr:nvCxnSpPr>
        <xdr:spPr>
          <a:xfrm>
            <a:off x="9882191" y="657701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322299A6-91A1-43A4-97A0-DABA3F483365}"/>
              </a:ext>
            </a:extLst>
          </xdr:cNvPr>
          <xdr:cNvCxnSpPr/>
        </xdr:nvCxnSpPr>
        <xdr:spPr>
          <a:xfrm flipV="1">
            <a:off x="9886950" y="572452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76F98364-6CFC-48A4-A5DE-CAFE540FE5F3}"/>
              </a:ext>
            </a:extLst>
          </xdr:cNvPr>
          <xdr:cNvCxnSpPr/>
        </xdr:nvCxnSpPr>
        <xdr:spPr>
          <a:xfrm>
            <a:off x="9886953" y="571976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AA035CB7-A825-498F-8922-7A1F9A94DD03}"/>
              </a:ext>
            </a:extLst>
          </xdr:cNvPr>
          <xdr:cNvCxnSpPr/>
        </xdr:nvCxnSpPr>
        <xdr:spPr>
          <a:xfrm flipV="1">
            <a:off x="9877425" y="485775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FCC54C1B-AD05-49DD-BC4D-AC060BF383BA}"/>
              </a:ext>
            </a:extLst>
          </xdr:cNvPr>
          <xdr:cNvCxnSpPr/>
        </xdr:nvCxnSpPr>
        <xdr:spPr>
          <a:xfrm>
            <a:off x="9886950" y="485775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05" name="Oval 204">
            <a:extLst>
              <a:ext uri="{FF2B5EF4-FFF2-40B4-BE49-F238E27FC236}">
                <a16:creationId xmlns:a16="http://schemas.microsoft.com/office/drawing/2014/main" id="{BAC8767F-1306-40F2-8885-7FF3C1270E77}"/>
              </a:ext>
            </a:extLst>
          </xdr:cNvPr>
          <xdr:cNvSpPr/>
        </xdr:nvSpPr>
        <xdr:spPr>
          <a:xfrm>
            <a:off x="9596437" y="56816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6" name="Oval 205">
            <a:extLst>
              <a:ext uri="{FF2B5EF4-FFF2-40B4-BE49-F238E27FC236}">
                <a16:creationId xmlns:a16="http://schemas.microsoft.com/office/drawing/2014/main" id="{8AFBB628-22CF-4363-ABE8-0A79F5E6963E}"/>
              </a:ext>
            </a:extLst>
          </xdr:cNvPr>
          <xdr:cNvSpPr/>
        </xdr:nvSpPr>
        <xdr:spPr>
          <a:xfrm>
            <a:off x="9610724" y="6538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7" name="Oval 206">
            <a:extLst>
              <a:ext uri="{FF2B5EF4-FFF2-40B4-BE49-F238E27FC236}">
                <a16:creationId xmlns:a16="http://schemas.microsoft.com/office/drawing/2014/main" id="{6F2B46DA-F2D4-4A56-BEE3-15D2D290BE77}"/>
              </a:ext>
            </a:extLst>
          </xdr:cNvPr>
          <xdr:cNvSpPr/>
        </xdr:nvSpPr>
        <xdr:spPr>
          <a:xfrm>
            <a:off x="9601200" y="73771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8" name="Oval 207">
            <a:extLst>
              <a:ext uri="{FF2B5EF4-FFF2-40B4-BE49-F238E27FC236}">
                <a16:creationId xmlns:a16="http://schemas.microsoft.com/office/drawing/2014/main" id="{F7690F7B-E926-4818-9508-8C37D9C0BF46}"/>
              </a:ext>
            </a:extLst>
          </xdr:cNvPr>
          <xdr:cNvSpPr/>
        </xdr:nvSpPr>
        <xdr:spPr>
          <a:xfrm>
            <a:off x="9601200" y="72866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9" name="Oval 208">
            <a:extLst>
              <a:ext uri="{FF2B5EF4-FFF2-40B4-BE49-F238E27FC236}">
                <a16:creationId xmlns:a16="http://schemas.microsoft.com/office/drawing/2014/main" id="{3CE27EEF-26C9-4906-A8C0-CC8D64984A17}"/>
              </a:ext>
            </a:extLst>
          </xdr:cNvPr>
          <xdr:cNvSpPr/>
        </xdr:nvSpPr>
        <xdr:spPr>
          <a:xfrm>
            <a:off x="9601200" y="81057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0" name="Oval 209">
            <a:extLst>
              <a:ext uri="{FF2B5EF4-FFF2-40B4-BE49-F238E27FC236}">
                <a16:creationId xmlns:a16="http://schemas.microsoft.com/office/drawing/2014/main" id="{DB0FB576-B82E-493C-96C2-651A8F8AA044}"/>
              </a:ext>
            </a:extLst>
          </xdr:cNvPr>
          <xdr:cNvSpPr/>
        </xdr:nvSpPr>
        <xdr:spPr>
          <a:xfrm>
            <a:off x="9605962" y="89677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1" name="Oval 210">
            <a:extLst>
              <a:ext uri="{FF2B5EF4-FFF2-40B4-BE49-F238E27FC236}">
                <a16:creationId xmlns:a16="http://schemas.microsoft.com/office/drawing/2014/main" id="{3B3B7D78-7A95-4323-A0C6-ED115C1D885F}"/>
              </a:ext>
            </a:extLst>
          </xdr:cNvPr>
          <xdr:cNvSpPr/>
        </xdr:nvSpPr>
        <xdr:spPr>
          <a:xfrm>
            <a:off x="11863387" y="56816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2" name="Oval 211">
            <a:extLst>
              <a:ext uri="{FF2B5EF4-FFF2-40B4-BE49-F238E27FC236}">
                <a16:creationId xmlns:a16="http://schemas.microsoft.com/office/drawing/2014/main" id="{D0CDB230-AE29-4371-9FAB-12742970BEC2}"/>
              </a:ext>
            </a:extLst>
          </xdr:cNvPr>
          <xdr:cNvSpPr/>
        </xdr:nvSpPr>
        <xdr:spPr>
          <a:xfrm>
            <a:off x="11877674" y="6538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3" name="Oval 212">
            <a:extLst>
              <a:ext uri="{FF2B5EF4-FFF2-40B4-BE49-F238E27FC236}">
                <a16:creationId xmlns:a16="http://schemas.microsoft.com/office/drawing/2014/main" id="{9B82F5DA-4F06-4626-88A5-A2AA12AF2676}"/>
              </a:ext>
            </a:extLst>
          </xdr:cNvPr>
          <xdr:cNvSpPr/>
        </xdr:nvSpPr>
        <xdr:spPr>
          <a:xfrm>
            <a:off x="11868150" y="73771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4" name="Oval 213">
            <a:extLst>
              <a:ext uri="{FF2B5EF4-FFF2-40B4-BE49-F238E27FC236}">
                <a16:creationId xmlns:a16="http://schemas.microsoft.com/office/drawing/2014/main" id="{C25A5913-5AE2-488C-9DC1-9188554735D1}"/>
              </a:ext>
            </a:extLst>
          </xdr:cNvPr>
          <xdr:cNvSpPr/>
        </xdr:nvSpPr>
        <xdr:spPr>
          <a:xfrm>
            <a:off x="11868150" y="72866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5" name="Oval 214">
            <a:extLst>
              <a:ext uri="{FF2B5EF4-FFF2-40B4-BE49-F238E27FC236}">
                <a16:creationId xmlns:a16="http://schemas.microsoft.com/office/drawing/2014/main" id="{2EF007E7-9C6D-4FB1-8C2E-0A909C726DCC}"/>
              </a:ext>
            </a:extLst>
          </xdr:cNvPr>
          <xdr:cNvSpPr/>
        </xdr:nvSpPr>
        <xdr:spPr>
          <a:xfrm>
            <a:off x="11868150" y="81057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6" name="Oval 215">
            <a:extLst>
              <a:ext uri="{FF2B5EF4-FFF2-40B4-BE49-F238E27FC236}">
                <a16:creationId xmlns:a16="http://schemas.microsoft.com/office/drawing/2014/main" id="{19B2FAB6-6D1A-45EE-988B-FDC8B938FEEC}"/>
              </a:ext>
            </a:extLst>
          </xdr:cNvPr>
          <xdr:cNvSpPr/>
        </xdr:nvSpPr>
        <xdr:spPr>
          <a:xfrm>
            <a:off x="11872912" y="89677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FC6D47A6-87DF-037A-97BD-9BFAD8FAE407}"/>
              </a:ext>
            </a:extLst>
          </xdr:cNvPr>
          <xdr:cNvCxnSpPr/>
        </xdr:nvCxnSpPr>
        <xdr:spPr>
          <a:xfrm flipH="1">
            <a:off x="4329112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CFAD8DA5-FA21-4005-805C-0C1A9B6FE57E}"/>
              </a:ext>
            </a:extLst>
          </xdr:cNvPr>
          <xdr:cNvCxnSpPr/>
        </xdr:nvCxnSpPr>
        <xdr:spPr>
          <a:xfrm>
            <a:off x="6315075" y="102774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95BD7A1B-5DBA-4044-BFE8-5A3342B748A7}"/>
              </a:ext>
            </a:extLst>
          </xdr:cNvPr>
          <xdr:cNvCxnSpPr/>
        </xdr:nvCxnSpPr>
        <xdr:spPr>
          <a:xfrm flipH="1">
            <a:off x="6272212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9E078966-C37F-4801-84C6-584BB22CD83B}"/>
              </a:ext>
            </a:extLst>
          </xdr:cNvPr>
          <xdr:cNvCxnSpPr/>
        </xdr:nvCxnSpPr>
        <xdr:spPr>
          <a:xfrm>
            <a:off x="8096250" y="102774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3" name="Straight Connector 242">
            <a:extLst>
              <a:ext uri="{FF2B5EF4-FFF2-40B4-BE49-F238E27FC236}">
                <a16:creationId xmlns:a16="http://schemas.microsoft.com/office/drawing/2014/main" id="{1B987ED2-3084-4665-AFEA-1BA08ED2C800}"/>
              </a:ext>
            </a:extLst>
          </xdr:cNvPr>
          <xdr:cNvCxnSpPr/>
        </xdr:nvCxnSpPr>
        <xdr:spPr>
          <a:xfrm flipH="1">
            <a:off x="8053387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596E8983-CE10-4F3C-BC5A-0674EFE8829A}"/>
              </a:ext>
            </a:extLst>
          </xdr:cNvPr>
          <xdr:cNvCxnSpPr/>
        </xdr:nvCxnSpPr>
        <xdr:spPr>
          <a:xfrm>
            <a:off x="9877425" y="102774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52234D63-D772-44FE-962E-79DD6E8B8465}"/>
              </a:ext>
            </a:extLst>
          </xdr:cNvPr>
          <xdr:cNvCxnSpPr/>
        </xdr:nvCxnSpPr>
        <xdr:spPr>
          <a:xfrm flipH="1">
            <a:off x="9834562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EF4DA58A-966A-4E5B-A6F4-5C8D09688EB2}"/>
              </a:ext>
            </a:extLst>
          </xdr:cNvPr>
          <xdr:cNvCxnSpPr/>
        </xdr:nvCxnSpPr>
        <xdr:spPr>
          <a:xfrm>
            <a:off x="11820525" y="102774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0E4C61A1-70C6-46E5-8812-D2B668D7DF1B}"/>
              </a:ext>
            </a:extLst>
          </xdr:cNvPr>
          <xdr:cNvCxnSpPr/>
        </xdr:nvCxnSpPr>
        <xdr:spPr>
          <a:xfrm flipH="1">
            <a:off x="11777662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92C09924-B684-4E4D-84BA-8E44D86A77B8}"/>
              </a:ext>
            </a:extLst>
          </xdr:cNvPr>
          <xdr:cNvCxnSpPr/>
        </xdr:nvCxnSpPr>
        <xdr:spPr>
          <a:xfrm>
            <a:off x="13601700" y="102774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" name="Straight Connector 248">
            <a:extLst>
              <a:ext uri="{FF2B5EF4-FFF2-40B4-BE49-F238E27FC236}">
                <a16:creationId xmlns:a16="http://schemas.microsoft.com/office/drawing/2014/main" id="{34697CEC-9275-460A-88DF-7EA511CC9F62}"/>
              </a:ext>
            </a:extLst>
          </xdr:cNvPr>
          <xdr:cNvCxnSpPr/>
        </xdr:nvCxnSpPr>
        <xdr:spPr>
          <a:xfrm flipH="1">
            <a:off x="13558837" y="103822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A4D9E3D1-E3A9-46E6-81B2-02FE25C861DF}"/>
              </a:ext>
            </a:extLst>
          </xdr:cNvPr>
          <xdr:cNvCxnSpPr/>
        </xdr:nvCxnSpPr>
        <xdr:spPr>
          <a:xfrm>
            <a:off x="4286250" y="10715624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Straight Connector 356">
            <a:extLst>
              <a:ext uri="{FF2B5EF4-FFF2-40B4-BE49-F238E27FC236}">
                <a16:creationId xmlns:a16="http://schemas.microsoft.com/office/drawing/2014/main" id="{787D2954-7698-4130-9445-4CDE33AE30EC}"/>
              </a:ext>
            </a:extLst>
          </xdr:cNvPr>
          <xdr:cNvCxnSpPr/>
        </xdr:nvCxnSpPr>
        <xdr:spPr>
          <a:xfrm flipH="1">
            <a:off x="4329112" y="106679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ACD64D14-60A4-485B-A0EC-2C3587F88241}"/>
              </a:ext>
            </a:extLst>
          </xdr:cNvPr>
          <xdr:cNvCxnSpPr/>
        </xdr:nvCxnSpPr>
        <xdr:spPr>
          <a:xfrm flipH="1">
            <a:off x="13554075" y="106727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520</xdr:row>
      <xdr:rowOff>123825</xdr:rowOff>
    </xdr:from>
    <xdr:to>
      <xdr:col>70</xdr:col>
      <xdr:colOff>80963</xdr:colOff>
      <xdr:row>528</xdr:row>
      <xdr:rowOff>90488</xdr:rowOff>
    </xdr:to>
    <xdr:grpSp>
      <xdr:nvGrpSpPr>
        <xdr:cNvPr id="679" name="Group 678">
          <a:extLst>
            <a:ext uri="{FF2B5EF4-FFF2-40B4-BE49-F238E27FC236}">
              <a16:creationId xmlns:a16="http://schemas.microsoft.com/office/drawing/2014/main" id="{D488E029-82DE-984D-03E3-995DC9629ABC}"/>
            </a:ext>
          </a:extLst>
        </xdr:cNvPr>
        <xdr:cNvGrpSpPr/>
      </xdr:nvGrpSpPr>
      <xdr:grpSpPr>
        <a:xfrm>
          <a:off x="2014537" y="78181200"/>
          <a:ext cx="9401176" cy="1109663"/>
          <a:chOff x="4281487" y="10982325"/>
          <a:chExt cx="9401176" cy="1109663"/>
        </a:xfrm>
      </xdr:grpSpPr>
      <xdr:sp macro="" textlink="">
        <xdr:nvSpPr>
          <xdr:cNvPr id="251" name="Isosceles Triangle 250">
            <a:extLst>
              <a:ext uri="{FF2B5EF4-FFF2-40B4-BE49-F238E27FC236}">
                <a16:creationId xmlns:a16="http://schemas.microsoft.com/office/drawing/2014/main" id="{8F7EEEA3-3044-53D5-3C74-B92A52F79D3E}"/>
              </a:ext>
            </a:extLst>
          </xdr:cNvPr>
          <xdr:cNvSpPr/>
        </xdr:nvSpPr>
        <xdr:spPr>
          <a:xfrm>
            <a:off x="4291013" y="113014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2" name="Isosceles Triangle 251">
            <a:extLst>
              <a:ext uri="{FF2B5EF4-FFF2-40B4-BE49-F238E27FC236}">
                <a16:creationId xmlns:a16="http://schemas.microsoft.com/office/drawing/2014/main" id="{34EC85CB-63C0-44F4-8C7E-70DF9D813D46}"/>
              </a:ext>
            </a:extLst>
          </xdr:cNvPr>
          <xdr:cNvSpPr/>
        </xdr:nvSpPr>
        <xdr:spPr>
          <a:xfrm>
            <a:off x="6238876" y="112966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1D14B83F-8AEF-AA20-3CF2-9BBB31356F03}"/>
              </a:ext>
            </a:extLst>
          </xdr:cNvPr>
          <xdr:cNvCxnSpPr/>
        </xdr:nvCxnSpPr>
        <xdr:spPr>
          <a:xfrm>
            <a:off x="4367212" y="112871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6" name="Isosceles Triangle 255">
            <a:extLst>
              <a:ext uri="{FF2B5EF4-FFF2-40B4-BE49-F238E27FC236}">
                <a16:creationId xmlns:a16="http://schemas.microsoft.com/office/drawing/2014/main" id="{EB74EDF9-9FEF-4D3D-ACEF-94789D803905}"/>
              </a:ext>
            </a:extLst>
          </xdr:cNvPr>
          <xdr:cNvSpPr/>
        </xdr:nvSpPr>
        <xdr:spPr>
          <a:xfrm>
            <a:off x="8015288" y="112966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7" name="Isosceles Triangle 256">
            <a:extLst>
              <a:ext uri="{FF2B5EF4-FFF2-40B4-BE49-F238E27FC236}">
                <a16:creationId xmlns:a16="http://schemas.microsoft.com/office/drawing/2014/main" id="{CCAE23CE-0830-4891-A390-D153EDD3AA36}"/>
              </a:ext>
            </a:extLst>
          </xdr:cNvPr>
          <xdr:cNvSpPr/>
        </xdr:nvSpPr>
        <xdr:spPr>
          <a:xfrm>
            <a:off x="9801223" y="11291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9" name="Isosceles Triangle 258">
            <a:extLst>
              <a:ext uri="{FF2B5EF4-FFF2-40B4-BE49-F238E27FC236}">
                <a16:creationId xmlns:a16="http://schemas.microsoft.com/office/drawing/2014/main" id="{92760F91-1999-456F-8B16-2F6AE670FE2B}"/>
              </a:ext>
            </a:extLst>
          </xdr:cNvPr>
          <xdr:cNvSpPr/>
        </xdr:nvSpPr>
        <xdr:spPr>
          <a:xfrm>
            <a:off x="11572875" y="112966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" name="Isosceles Triangle 259">
            <a:extLst>
              <a:ext uri="{FF2B5EF4-FFF2-40B4-BE49-F238E27FC236}">
                <a16:creationId xmlns:a16="http://schemas.microsoft.com/office/drawing/2014/main" id="{C28B863D-016A-4731-9C4D-2343B94E63E8}"/>
              </a:ext>
            </a:extLst>
          </xdr:cNvPr>
          <xdr:cNvSpPr/>
        </xdr:nvSpPr>
        <xdr:spPr>
          <a:xfrm>
            <a:off x="13520738" y="11291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1" name="Oval 260">
            <a:extLst>
              <a:ext uri="{FF2B5EF4-FFF2-40B4-BE49-F238E27FC236}">
                <a16:creationId xmlns:a16="http://schemas.microsoft.com/office/drawing/2014/main" id="{DD49AD70-DAAD-48E2-9D14-0C50BD619BF2}"/>
              </a:ext>
            </a:extLst>
          </xdr:cNvPr>
          <xdr:cNvSpPr/>
        </xdr:nvSpPr>
        <xdr:spPr>
          <a:xfrm>
            <a:off x="6029325" y="11253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2" name="Oval 261">
            <a:extLst>
              <a:ext uri="{FF2B5EF4-FFF2-40B4-BE49-F238E27FC236}">
                <a16:creationId xmlns:a16="http://schemas.microsoft.com/office/drawing/2014/main" id="{1354434E-60C7-416A-9EA7-0EB036F5F45D}"/>
              </a:ext>
            </a:extLst>
          </xdr:cNvPr>
          <xdr:cNvSpPr/>
        </xdr:nvSpPr>
        <xdr:spPr>
          <a:xfrm>
            <a:off x="8315325" y="11253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3" name="Oval 262">
            <a:extLst>
              <a:ext uri="{FF2B5EF4-FFF2-40B4-BE49-F238E27FC236}">
                <a16:creationId xmlns:a16="http://schemas.microsoft.com/office/drawing/2014/main" id="{9FC3B329-981D-44CA-9365-19D911DE351B}"/>
              </a:ext>
            </a:extLst>
          </xdr:cNvPr>
          <xdr:cNvSpPr/>
        </xdr:nvSpPr>
        <xdr:spPr>
          <a:xfrm>
            <a:off x="9605963" y="11253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4" name="Oval 263">
            <a:extLst>
              <a:ext uri="{FF2B5EF4-FFF2-40B4-BE49-F238E27FC236}">
                <a16:creationId xmlns:a16="http://schemas.microsoft.com/office/drawing/2014/main" id="{6B070252-9D39-4FE4-A159-7756DC425CCF}"/>
              </a:ext>
            </a:extLst>
          </xdr:cNvPr>
          <xdr:cNvSpPr/>
        </xdr:nvSpPr>
        <xdr:spPr>
          <a:xfrm>
            <a:off x="11868151" y="11253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6" name="Straight Arrow Connector 265">
            <a:extLst>
              <a:ext uri="{FF2B5EF4-FFF2-40B4-BE49-F238E27FC236}">
                <a16:creationId xmlns:a16="http://schemas.microsoft.com/office/drawing/2014/main" id="{4B64B8DA-D7B3-C2D1-9C94-C1F3A36B1930}"/>
              </a:ext>
            </a:extLst>
          </xdr:cNvPr>
          <xdr:cNvCxnSpPr/>
        </xdr:nvCxnSpPr>
        <xdr:spPr>
          <a:xfrm>
            <a:off x="4371974" y="110537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" name="Straight Arrow Connector 266">
            <a:extLst>
              <a:ext uri="{FF2B5EF4-FFF2-40B4-BE49-F238E27FC236}">
                <a16:creationId xmlns:a16="http://schemas.microsoft.com/office/drawing/2014/main" id="{1F1C48E6-2C78-41C8-9D88-6F8F8C20F091}"/>
              </a:ext>
            </a:extLst>
          </xdr:cNvPr>
          <xdr:cNvCxnSpPr/>
        </xdr:nvCxnSpPr>
        <xdr:spPr>
          <a:xfrm>
            <a:off x="4533899" y="110585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Straight Arrow Connector 267">
            <a:extLst>
              <a:ext uri="{FF2B5EF4-FFF2-40B4-BE49-F238E27FC236}">
                <a16:creationId xmlns:a16="http://schemas.microsoft.com/office/drawing/2014/main" id="{12C093E6-4A0F-485E-9F0E-A243DE5FFF18}"/>
              </a:ext>
            </a:extLst>
          </xdr:cNvPr>
          <xdr:cNvCxnSpPr/>
        </xdr:nvCxnSpPr>
        <xdr:spPr>
          <a:xfrm>
            <a:off x="4695823" y="110537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Arrow Connector 268">
            <a:extLst>
              <a:ext uri="{FF2B5EF4-FFF2-40B4-BE49-F238E27FC236}">
                <a16:creationId xmlns:a16="http://schemas.microsoft.com/office/drawing/2014/main" id="{B060786B-A8BF-4D25-AC76-CBF77A6851E8}"/>
              </a:ext>
            </a:extLst>
          </xdr:cNvPr>
          <xdr:cNvCxnSpPr/>
        </xdr:nvCxnSpPr>
        <xdr:spPr>
          <a:xfrm>
            <a:off x="4857748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Arrow Connector 269">
            <a:extLst>
              <a:ext uri="{FF2B5EF4-FFF2-40B4-BE49-F238E27FC236}">
                <a16:creationId xmlns:a16="http://schemas.microsoft.com/office/drawing/2014/main" id="{E79452B9-207D-4EB1-8E92-A82335D811B3}"/>
              </a:ext>
            </a:extLst>
          </xdr:cNvPr>
          <xdr:cNvCxnSpPr/>
        </xdr:nvCxnSpPr>
        <xdr:spPr>
          <a:xfrm>
            <a:off x="5019673" y="110537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Arrow Connector 270">
            <a:extLst>
              <a:ext uri="{FF2B5EF4-FFF2-40B4-BE49-F238E27FC236}">
                <a16:creationId xmlns:a16="http://schemas.microsoft.com/office/drawing/2014/main" id="{09F65C68-1409-41A1-95CC-4195912BED50}"/>
              </a:ext>
            </a:extLst>
          </xdr:cNvPr>
          <xdr:cNvCxnSpPr/>
        </xdr:nvCxnSpPr>
        <xdr:spPr>
          <a:xfrm>
            <a:off x="5181598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Arrow Connector 271">
            <a:extLst>
              <a:ext uri="{FF2B5EF4-FFF2-40B4-BE49-F238E27FC236}">
                <a16:creationId xmlns:a16="http://schemas.microsoft.com/office/drawing/2014/main" id="{AEDB5F56-AA72-4ECD-B448-878859EA2EEF}"/>
              </a:ext>
            </a:extLst>
          </xdr:cNvPr>
          <xdr:cNvCxnSpPr/>
        </xdr:nvCxnSpPr>
        <xdr:spPr>
          <a:xfrm>
            <a:off x="5343522" y="11053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Arrow Connector 272">
            <a:extLst>
              <a:ext uri="{FF2B5EF4-FFF2-40B4-BE49-F238E27FC236}">
                <a16:creationId xmlns:a16="http://schemas.microsoft.com/office/drawing/2014/main" id="{D3521EA0-FA63-4F7F-8F2E-EAF6493E0270}"/>
              </a:ext>
            </a:extLst>
          </xdr:cNvPr>
          <xdr:cNvCxnSpPr/>
        </xdr:nvCxnSpPr>
        <xdr:spPr>
          <a:xfrm>
            <a:off x="5505447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Arrow Connector 273">
            <a:extLst>
              <a:ext uri="{FF2B5EF4-FFF2-40B4-BE49-F238E27FC236}">
                <a16:creationId xmlns:a16="http://schemas.microsoft.com/office/drawing/2014/main" id="{F34AD2C0-FD96-445D-83A3-28812FCBCF02}"/>
              </a:ext>
            </a:extLst>
          </xdr:cNvPr>
          <xdr:cNvCxnSpPr/>
        </xdr:nvCxnSpPr>
        <xdr:spPr>
          <a:xfrm>
            <a:off x="5667374" y="110537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Arrow Connector 274">
            <a:extLst>
              <a:ext uri="{FF2B5EF4-FFF2-40B4-BE49-F238E27FC236}">
                <a16:creationId xmlns:a16="http://schemas.microsoft.com/office/drawing/2014/main" id="{AB35FE95-5341-44CA-B898-616B67DBC200}"/>
              </a:ext>
            </a:extLst>
          </xdr:cNvPr>
          <xdr:cNvCxnSpPr/>
        </xdr:nvCxnSpPr>
        <xdr:spPr>
          <a:xfrm>
            <a:off x="5829299" y="110585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Arrow Connector 275">
            <a:extLst>
              <a:ext uri="{FF2B5EF4-FFF2-40B4-BE49-F238E27FC236}">
                <a16:creationId xmlns:a16="http://schemas.microsoft.com/office/drawing/2014/main" id="{CC3FCE9B-6519-4DEB-94E7-C9B7059C0D0F}"/>
              </a:ext>
            </a:extLst>
          </xdr:cNvPr>
          <xdr:cNvCxnSpPr/>
        </xdr:nvCxnSpPr>
        <xdr:spPr>
          <a:xfrm>
            <a:off x="5991223" y="110537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Arrow Connector 276">
            <a:extLst>
              <a:ext uri="{FF2B5EF4-FFF2-40B4-BE49-F238E27FC236}">
                <a16:creationId xmlns:a16="http://schemas.microsoft.com/office/drawing/2014/main" id="{2D352DDD-0B21-42C5-B04E-5DCD84615729}"/>
              </a:ext>
            </a:extLst>
          </xdr:cNvPr>
          <xdr:cNvCxnSpPr/>
        </xdr:nvCxnSpPr>
        <xdr:spPr>
          <a:xfrm>
            <a:off x="6153148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Straight Arrow Connector 277">
            <a:extLst>
              <a:ext uri="{FF2B5EF4-FFF2-40B4-BE49-F238E27FC236}">
                <a16:creationId xmlns:a16="http://schemas.microsoft.com/office/drawing/2014/main" id="{1E0226E3-5DB5-4220-B41E-2B49C4250437}"/>
              </a:ext>
            </a:extLst>
          </xdr:cNvPr>
          <xdr:cNvCxnSpPr/>
        </xdr:nvCxnSpPr>
        <xdr:spPr>
          <a:xfrm>
            <a:off x="6315073" y="110537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9" name="Straight Arrow Connector 278">
            <a:extLst>
              <a:ext uri="{FF2B5EF4-FFF2-40B4-BE49-F238E27FC236}">
                <a16:creationId xmlns:a16="http://schemas.microsoft.com/office/drawing/2014/main" id="{A6785392-6968-4B1D-9B7F-BDF26978A907}"/>
              </a:ext>
            </a:extLst>
          </xdr:cNvPr>
          <xdr:cNvCxnSpPr/>
        </xdr:nvCxnSpPr>
        <xdr:spPr>
          <a:xfrm>
            <a:off x="6476998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" name="Straight Arrow Connector 279">
            <a:extLst>
              <a:ext uri="{FF2B5EF4-FFF2-40B4-BE49-F238E27FC236}">
                <a16:creationId xmlns:a16="http://schemas.microsoft.com/office/drawing/2014/main" id="{4FA90577-10FF-49D7-BEDE-049FE02A8E71}"/>
              </a:ext>
            </a:extLst>
          </xdr:cNvPr>
          <xdr:cNvCxnSpPr/>
        </xdr:nvCxnSpPr>
        <xdr:spPr>
          <a:xfrm>
            <a:off x="6638922" y="11053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" name="Straight Arrow Connector 280">
            <a:extLst>
              <a:ext uri="{FF2B5EF4-FFF2-40B4-BE49-F238E27FC236}">
                <a16:creationId xmlns:a16="http://schemas.microsoft.com/office/drawing/2014/main" id="{BCA2B88D-B195-4536-8ED0-7B2FC3B41D9B}"/>
              </a:ext>
            </a:extLst>
          </xdr:cNvPr>
          <xdr:cNvCxnSpPr/>
        </xdr:nvCxnSpPr>
        <xdr:spPr>
          <a:xfrm>
            <a:off x="6800847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Straight Arrow Connector 281">
            <a:extLst>
              <a:ext uri="{FF2B5EF4-FFF2-40B4-BE49-F238E27FC236}">
                <a16:creationId xmlns:a16="http://schemas.microsoft.com/office/drawing/2014/main" id="{FDB80C17-874B-41C6-ABA6-0EEFE52EEBEE}"/>
              </a:ext>
            </a:extLst>
          </xdr:cNvPr>
          <xdr:cNvCxnSpPr/>
        </xdr:nvCxnSpPr>
        <xdr:spPr>
          <a:xfrm>
            <a:off x="6962773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" name="Straight Arrow Connector 282">
            <a:extLst>
              <a:ext uri="{FF2B5EF4-FFF2-40B4-BE49-F238E27FC236}">
                <a16:creationId xmlns:a16="http://schemas.microsoft.com/office/drawing/2014/main" id="{96E4A496-A2F8-4FFB-9DB1-BE7FDDED1A6A}"/>
              </a:ext>
            </a:extLst>
          </xdr:cNvPr>
          <xdr:cNvCxnSpPr/>
        </xdr:nvCxnSpPr>
        <xdr:spPr>
          <a:xfrm>
            <a:off x="7124698" y="110632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" name="Straight Arrow Connector 283">
            <a:extLst>
              <a:ext uri="{FF2B5EF4-FFF2-40B4-BE49-F238E27FC236}">
                <a16:creationId xmlns:a16="http://schemas.microsoft.com/office/drawing/2014/main" id="{EA85A081-2939-4889-A45E-51E19D8E5961}"/>
              </a:ext>
            </a:extLst>
          </xdr:cNvPr>
          <xdr:cNvCxnSpPr/>
        </xdr:nvCxnSpPr>
        <xdr:spPr>
          <a:xfrm>
            <a:off x="7286622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" name="Straight Arrow Connector 284">
            <a:extLst>
              <a:ext uri="{FF2B5EF4-FFF2-40B4-BE49-F238E27FC236}">
                <a16:creationId xmlns:a16="http://schemas.microsoft.com/office/drawing/2014/main" id="{4CD57BCC-D48A-4AB7-8499-6202D80D1FCB}"/>
              </a:ext>
            </a:extLst>
          </xdr:cNvPr>
          <xdr:cNvCxnSpPr/>
        </xdr:nvCxnSpPr>
        <xdr:spPr>
          <a:xfrm>
            <a:off x="7448547" y="110632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6" name="Straight Arrow Connector 285">
            <a:extLst>
              <a:ext uri="{FF2B5EF4-FFF2-40B4-BE49-F238E27FC236}">
                <a16:creationId xmlns:a16="http://schemas.microsoft.com/office/drawing/2014/main" id="{A7DCEC8C-BE98-448F-9EB9-A3A9E8C01379}"/>
              </a:ext>
            </a:extLst>
          </xdr:cNvPr>
          <xdr:cNvCxnSpPr/>
        </xdr:nvCxnSpPr>
        <xdr:spPr>
          <a:xfrm>
            <a:off x="7610472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" name="Straight Arrow Connector 286">
            <a:extLst>
              <a:ext uri="{FF2B5EF4-FFF2-40B4-BE49-F238E27FC236}">
                <a16:creationId xmlns:a16="http://schemas.microsoft.com/office/drawing/2014/main" id="{8EE2F714-35D8-48C0-A0CB-3BD9CE5C8E01}"/>
              </a:ext>
            </a:extLst>
          </xdr:cNvPr>
          <xdr:cNvCxnSpPr/>
        </xdr:nvCxnSpPr>
        <xdr:spPr>
          <a:xfrm>
            <a:off x="7772397" y="110632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Straight Arrow Connector 287">
            <a:extLst>
              <a:ext uri="{FF2B5EF4-FFF2-40B4-BE49-F238E27FC236}">
                <a16:creationId xmlns:a16="http://schemas.microsoft.com/office/drawing/2014/main" id="{2964E763-6429-47D6-8102-0534E49D4D8C}"/>
              </a:ext>
            </a:extLst>
          </xdr:cNvPr>
          <xdr:cNvCxnSpPr/>
        </xdr:nvCxnSpPr>
        <xdr:spPr>
          <a:xfrm>
            <a:off x="7934321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Arrow Connector 288">
            <a:extLst>
              <a:ext uri="{FF2B5EF4-FFF2-40B4-BE49-F238E27FC236}">
                <a16:creationId xmlns:a16="http://schemas.microsoft.com/office/drawing/2014/main" id="{6A3C9356-8042-4ABC-AC0A-5C5EB3174772}"/>
              </a:ext>
            </a:extLst>
          </xdr:cNvPr>
          <xdr:cNvCxnSpPr/>
        </xdr:nvCxnSpPr>
        <xdr:spPr>
          <a:xfrm>
            <a:off x="8096246" y="110632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0" name="Straight Arrow Connector 289">
            <a:extLst>
              <a:ext uri="{FF2B5EF4-FFF2-40B4-BE49-F238E27FC236}">
                <a16:creationId xmlns:a16="http://schemas.microsoft.com/office/drawing/2014/main" id="{A70BE82F-F432-4973-8BCA-DD3FEDC4F2AA}"/>
              </a:ext>
            </a:extLst>
          </xdr:cNvPr>
          <xdr:cNvCxnSpPr/>
        </xdr:nvCxnSpPr>
        <xdr:spPr>
          <a:xfrm>
            <a:off x="8258173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" name="Straight Arrow Connector 290">
            <a:extLst>
              <a:ext uri="{FF2B5EF4-FFF2-40B4-BE49-F238E27FC236}">
                <a16:creationId xmlns:a16="http://schemas.microsoft.com/office/drawing/2014/main" id="{25DA66B8-6031-408B-A581-9C59F54651F1}"/>
              </a:ext>
            </a:extLst>
          </xdr:cNvPr>
          <xdr:cNvCxnSpPr/>
        </xdr:nvCxnSpPr>
        <xdr:spPr>
          <a:xfrm>
            <a:off x="8420098" y="110632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Arrow Connector 291">
            <a:extLst>
              <a:ext uri="{FF2B5EF4-FFF2-40B4-BE49-F238E27FC236}">
                <a16:creationId xmlns:a16="http://schemas.microsoft.com/office/drawing/2014/main" id="{35BE66C7-0607-49AA-8B12-F7E083698944}"/>
              </a:ext>
            </a:extLst>
          </xdr:cNvPr>
          <xdr:cNvCxnSpPr/>
        </xdr:nvCxnSpPr>
        <xdr:spPr>
          <a:xfrm>
            <a:off x="8582022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" name="Straight Arrow Connector 292">
            <a:extLst>
              <a:ext uri="{FF2B5EF4-FFF2-40B4-BE49-F238E27FC236}">
                <a16:creationId xmlns:a16="http://schemas.microsoft.com/office/drawing/2014/main" id="{47E53E44-0014-425E-AD0E-EB1DF713D4CA}"/>
              </a:ext>
            </a:extLst>
          </xdr:cNvPr>
          <xdr:cNvCxnSpPr/>
        </xdr:nvCxnSpPr>
        <xdr:spPr>
          <a:xfrm>
            <a:off x="8743947" y="110632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" name="Straight Arrow Connector 293">
            <a:extLst>
              <a:ext uri="{FF2B5EF4-FFF2-40B4-BE49-F238E27FC236}">
                <a16:creationId xmlns:a16="http://schemas.microsoft.com/office/drawing/2014/main" id="{CCB61EE4-6BFE-4F7E-84C8-429D245D73F2}"/>
              </a:ext>
            </a:extLst>
          </xdr:cNvPr>
          <xdr:cNvCxnSpPr/>
        </xdr:nvCxnSpPr>
        <xdr:spPr>
          <a:xfrm>
            <a:off x="8905872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" name="Straight Arrow Connector 294">
            <a:extLst>
              <a:ext uri="{FF2B5EF4-FFF2-40B4-BE49-F238E27FC236}">
                <a16:creationId xmlns:a16="http://schemas.microsoft.com/office/drawing/2014/main" id="{66FCEEE3-FFE4-481D-B209-ED89C92D7D65}"/>
              </a:ext>
            </a:extLst>
          </xdr:cNvPr>
          <xdr:cNvCxnSpPr/>
        </xdr:nvCxnSpPr>
        <xdr:spPr>
          <a:xfrm>
            <a:off x="9067797" y="110632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" name="Straight Arrow Connector 295">
            <a:extLst>
              <a:ext uri="{FF2B5EF4-FFF2-40B4-BE49-F238E27FC236}">
                <a16:creationId xmlns:a16="http://schemas.microsoft.com/office/drawing/2014/main" id="{DE1A7D6A-62F2-4AA7-9BCF-074436906BF3}"/>
              </a:ext>
            </a:extLst>
          </xdr:cNvPr>
          <xdr:cNvCxnSpPr/>
        </xdr:nvCxnSpPr>
        <xdr:spPr>
          <a:xfrm>
            <a:off x="9229721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7" name="Straight Arrow Connector 296">
            <a:extLst>
              <a:ext uri="{FF2B5EF4-FFF2-40B4-BE49-F238E27FC236}">
                <a16:creationId xmlns:a16="http://schemas.microsoft.com/office/drawing/2014/main" id="{A052A2C6-AEB6-4ABB-8EF7-26CAF759CC5F}"/>
              </a:ext>
            </a:extLst>
          </xdr:cNvPr>
          <xdr:cNvCxnSpPr/>
        </xdr:nvCxnSpPr>
        <xdr:spPr>
          <a:xfrm>
            <a:off x="9391646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Straight Arrow Connector 297">
            <a:extLst>
              <a:ext uri="{FF2B5EF4-FFF2-40B4-BE49-F238E27FC236}">
                <a16:creationId xmlns:a16="http://schemas.microsoft.com/office/drawing/2014/main" id="{94742F77-2E11-40F1-B2FA-B78DD671A86D}"/>
              </a:ext>
            </a:extLst>
          </xdr:cNvPr>
          <xdr:cNvCxnSpPr/>
        </xdr:nvCxnSpPr>
        <xdr:spPr>
          <a:xfrm>
            <a:off x="9553573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Arrow Connector 298">
            <a:extLst>
              <a:ext uri="{FF2B5EF4-FFF2-40B4-BE49-F238E27FC236}">
                <a16:creationId xmlns:a16="http://schemas.microsoft.com/office/drawing/2014/main" id="{503ABF74-1C03-48B6-B6C4-C3413FE0B5F0}"/>
              </a:ext>
            </a:extLst>
          </xdr:cNvPr>
          <xdr:cNvCxnSpPr/>
        </xdr:nvCxnSpPr>
        <xdr:spPr>
          <a:xfrm>
            <a:off x="9715498" y="110632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Arrow Connector 299">
            <a:extLst>
              <a:ext uri="{FF2B5EF4-FFF2-40B4-BE49-F238E27FC236}">
                <a16:creationId xmlns:a16="http://schemas.microsoft.com/office/drawing/2014/main" id="{882DCD4C-7C1D-432D-A06C-C3C7BD878FFE}"/>
              </a:ext>
            </a:extLst>
          </xdr:cNvPr>
          <xdr:cNvCxnSpPr/>
        </xdr:nvCxnSpPr>
        <xdr:spPr>
          <a:xfrm>
            <a:off x="9877422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Arrow Connector 300">
            <a:extLst>
              <a:ext uri="{FF2B5EF4-FFF2-40B4-BE49-F238E27FC236}">
                <a16:creationId xmlns:a16="http://schemas.microsoft.com/office/drawing/2014/main" id="{64E7EC09-01E1-4601-A8D4-FD41E952A453}"/>
              </a:ext>
            </a:extLst>
          </xdr:cNvPr>
          <xdr:cNvCxnSpPr/>
        </xdr:nvCxnSpPr>
        <xdr:spPr>
          <a:xfrm>
            <a:off x="10039347" y="110632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Arrow Connector 301">
            <a:extLst>
              <a:ext uri="{FF2B5EF4-FFF2-40B4-BE49-F238E27FC236}">
                <a16:creationId xmlns:a16="http://schemas.microsoft.com/office/drawing/2014/main" id="{810690AE-6AD9-4D72-819A-41ED0E34D04E}"/>
              </a:ext>
            </a:extLst>
          </xdr:cNvPr>
          <xdr:cNvCxnSpPr/>
        </xdr:nvCxnSpPr>
        <xdr:spPr>
          <a:xfrm>
            <a:off x="10201272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Arrow Connector 302">
            <a:extLst>
              <a:ext uri="{FF2B5EF4-FFF2-40B4-BE49-F238E27FC236}">
                <a16:creationId xmlns:a16="http://schemas.microsoft.com/office/drawing/2014/main" id="{026E5030-570A-4A9F-B336-7E32035BB2DA}"/>
              </a:ext>
            </a:extLst>
          </xdr:cNvPr>
          <xdr:cNvCxnSpPr/>
        </xdr:nvCxnSpPr>
        <xdr:spPr>
          <a:xfrm>
            <a:off x="10363197" y="110632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" name="Straight Arrow Connector 303">
            <a:extLst>
              <a:ext uri="{FF2B5EF4-FFF2-40B4-BE49-F238E27FC236}">
                <a16:creationId xmlns:a16="http://schemas.microsoft.com/office/drawing/2014/main" id="{873D1EC3-2367-45CA-9B2D-545F06F8DFDA}"/>
              </a:ext>
            </a:extLst>
          </xdr:cNvPr>
          <xdr:cNvCxnSpPr/>
        </xdr:nvCxnSpPr>
        <xdr:spPr>
          <a:xfrm>
            <a:off x="10525121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Arrow Connector 304">
            <a:extLst>
              <a:ext uri="{FF2B5EF4-FFF2-40B4-BE49-F238E27FC236}">
                <a16:creationId xmlns:a16="http://schemas.microsoft.com/office/drawing/2014/main" id="{E9E44C2E-22F2-4C80-BEDC-DFF6446EF740}"/>
              </a:ext>
            </a:extLst>
          </xdr:cNvPr>
          <xdr:cNvCxnSpPr/>
        </xdr:nvCxnSpPr>
        <xdr:spPr>
          <a:xfrm>
            <a:off x="10687046" y="110632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" name="Straight Arrow Connector 305">
            <a:extLst>
              <a:ext uri="{FF2B5EF4-FFF2-40B4-BE49-F238E27FC236}">
                <a16:creationId xmlns:a16="http://schemas.microsoft.com/office/drawing/2014/main" id="{494ABA07-8689-4718-ABAC-F9EB22DF4DC3}"/>
              </a:ext>
            </a:extLst>
          </xdr:cNvPr>
          <xdr:cNvCxnSpPr/>
        </xdr:nvCxnSpPr>
        <xdr:spPr>
          <a:xfrm>
            <a:off x="10848973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" name="Straight Arrow Connector 306">
            <a:extLst>
              <a:ext uri="{FF2B5EF4-FFF2-40B4-BE49-F238E27FC236}">
                <a16:creationId xmlns:a16="http://schemas.microsoft.com/office/drawing/2014/main" id="{7EB50191-7A4F-465B-A3A1-5E21D12E908F}"/>
              </a:ext>
            </a:extLst>
          </xdr:cNvPr>
          <xdr:cNvCxnSpPr/>
        </xdr:nvCxnSpPr>
        <xdr:spPr>
          <a:xfrm>
            <a:off x="11010898" y="110632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Straight Arrow Connector 307">
            <a:extLst>
              <a:ext uri="{FF2B5EF4-FFF2-40B4-BE49-F238E27FC236}">
                <a16:creationId xmlns:a16="http://schemas.microsoft.com/office/drawing/2014/main" id="{D1689324-78DA-4A59-9AD1-DB5D24E43309}"/>
              </a:ext>
            </a:extLst>
          </xdr:cNvPr>
          <xdr:cNvCxnSpPr/>
        </xdr:nvCxnSpPr>
        <xdr:spPr>
          <a:xfrm>
            <a:off x="11172822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" name="Straight Arrow Connector 308">
            <a:extLst>
              <a:ext uri="{FF2B5EF4-FFF2-40B4-BE49-F238E27FC236}">
                <a16:creationId xmlns:a16="http://schemas.microsoft.com/office/drawing/2014/main" id="{D12A4709-D14E-4DDF-939C-77BCD6BEDF00}"/>
              </a:ext>
            </a:extLst>
          </xdr:cNvPr>
          <xdr:cNvCxnSpPr/>
        </xdr:nvCxnSpPr>
        <xdr:spPr>
          <a:xfrm>
            <a:off x="11334747" y="110632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0" name="Straight Arrow Connector 309">
            <a:extLst>
              <a:ext uri="{FF2B5EF4-FFF2-40B4-BE49-F238E27FC236}">
                <a16:creationId xmlns:a16="http://schemas.microsoft.com/office/drawing/2014/main" id="{F162BC6E-8B6E-4065-BB3C-F363EFCB1093}"/>
              </a:ext>
            </a:extLst>
          </xdr:cNvPr>
          <xdr:cNvCxnSpPr/>
        </xdr:nvCxnSpPr>
        <xdr:spPr>
          <a:xfrm>
            <a:off x="11496672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" name="Straight Arrow Connector 310">
            <a:extLst>
              <a:ext uri="{FF2B5EF4-FFF2-40B4-BE49-F238E27FC236}">
                <a16:creationId xmlns:a16="http://schemas.microsoft.com/office/drawing/2014/main" id="{DA8CEDB5-27B3-4C05-8170-927C4991871D}"/>
              </a:ext>
            </a:extLst>
          </xdr:cNvPr>
          <xdr:cNvCxnSpPr/>
        </xdr:nvCxnSpPr>
        <xdr:spPr>
          <a:xfrm>
            <a:off x="11658597" y="110632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Straight Arrow Connector 311">
            <a:extLst>
              <a:ext uri="{FF2B5EF4-FFF2-40B4-BE49-F238E27FC236}">
                <a16:creationId xmlns:a16="http://schemas.microsoft.com/office/drawing/2014/main" id="{40287883-A348-4F3B-BAF1-AE15C86F5A30}"/>
              </a:ext>
            </a:extLst>
          </xdr:cNvPr>
          <xdr:cNvCxnSpPr/>
        </xdr:nvCxnSpPr>
        <xdr:spPr>
          <a:xfrm>
            <a:off x="11820521" y="110585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Arrow Connector 312">
            <a:extLst>
              <a:ext uri="{FF2B5EF4-FFF2-40B4-BE49-F238E27FC236}">
                <a16:creationId xmlns:a16="http://schemas.microsoft.com/office/drawing/2014/main" id="{49B28A59-9575-4413-8E6B-411A377FB8E9}"/>
              </a:ext>
            </a:extLst>
          </xdr:cNvPr>
          <xdr:cNvCxnSpPr/>
        </xdr:nvCxnSpPr>
        <xdr:spPr>
          <a:xfrm>
            <a:off x="11982446" y="110632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Arrow Connector 313">
            <a:extLst>
              <a:ext uri="{FF2B5EF4-FFF2-40B4-BE49-F238E27FC236}">
                <a16:creationId xmlns:a16="http://schemas.microsoft.com/office/drawing/2014/main" id="{6A600D1E-D33B-48D4-B561-F1A96F857F54}"/>
              </a:ext>
            </a:extLst>
          </xdr:cNvPr>
          <xdr:cNvCxnSpPr/>
        </xdr:nvCxnSpPr>
        <xdr:spPr>
          <a:xfrm>
            <a:off x="12144373" y="110537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Straight Arrow Connector 314">
            <a:extLst>
              <a:ext uri="{FF2B5EF4-FFF2-40B4-BE49-F238E27FC236}">
                <a16:creationId xmlns:a16="http://schemas.microsoft.com/office/drawing/2014/main" id="{ACE95803-5BEA-45EB-A8A8-2B7B52A9D806}"/>
              </a:ext>
            </a:extLst>
          </xdr:cNvPr>
          <xdr:cNvCxnSpPr/>
        </xdr:nvCxnSpPr>
        <xdr:spPr>
          <a:xfrm>
            <a:off x="12306298" y="110585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Arrow Connector 315">
            <a:extLst>
              <a:ext uri="{FF2B5EF4-FFF2-40B4-BE49-F238E27FC236}">
                <a16:creationId xmlns:a16="http://schemas.microsoft.com/office/drawing/2014/main" id="{9B545C89-B579-459E-BC22-791D70BA46CA}"/>
              </a:ext>
            </a:extLst>
          </xdr:cNvPr>
          <xdr:cNvCxnSpPr/>
        </xdr:nvCxnSpPr>
        <xdr:spPr>
          <a:xfrm>
            <a:off x="12468222" y="110537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Arrow Connector 316">
            <a:extLst>
              <a:ext uri="{FF2B5EF4-FFF2-40B4-BE49-F238E27FC236}">
                <a16:creationId xmlns:a16="http://schemas.microsoft.com/office/drawing/2014/main" id="{AB514BA0-10F5-447F-A917-FD74F9E2E2B2}"/>
              </a:ext>
            </a:extLst>
          </xdr:cNvPr>
          <xdr:cNvCxnSpPr/>
        </xdr:nvCxnSpPr>
        <xdr:spPr>
          <a:xfrm>
            <a:off x="12630147" y="110585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Arrow Connector 317">
            <a:extLst>
              <a:ext uri="{FF2B5EF4-FFF2-40B4-BE49-F238E27FC236}">
                <a16:creationId xmlns:a16="http://schemas.microsoft.com/office/drawing/2014/main" id="{7E746ACD-43A5-4A50-B035-20C5D7F8E9DD}"/>
              </a:ext>
            </a:extLst>
          </xdr:cNvPr>
          <xdr:cNvCxnSpPr/>
        </xdr:nvCxnSpPr>
        <xdr:spPr>
          <a:xfrm>
            <a:off x="12792072" y="110537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Straight Arrow Connector 318">
            <a:extLst>
              <a:ext uri="{FF2B5EF4-FFF2-40B4-BE49-F238E27FC236}">
                <a16:creationId xmlns:a16="http://schemas.microsoft.com/office/drawing/2014/main" id="{238BB999-3FFF-4E0F-BEF7-28A1F276AD4C}"/>
              </a:ext>
            </a:extLst>
          </xdr:cNvPr>
          <xdr:cNvCxnSpPr/>
        </xdr:nvCxnSpPr>
        <xdr:spPr>
          <a:xfrm>
            <a:off x="12953997" y="110585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Arrow Connector 319">
            <a:extLst>
              <a:ext uri="{FF2B5EF4-FFF2-40B4-BE49-F238E27FC236}">
                <a16:creationId xmlns:a16="http://schemas.microsoft.com/office/drawing/2014/main" id="{0060EF26-68E5-4788-9CA0-0E1D8D4C2B33}"/>
              </a:ext>
            </a:extLst>
          </xdr:cNvPr>
          <xdr:cNvCxnSpPr/>
        </xdr:nvCxnSpPr>
        <xdr:spPr>
          <a:xfrm>
            <a:off x="13115921" y="11053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" name="Straight Arrow Connector 320">
            <a:extLst>
              <a:ext uri="{FF2B5EF4-FFF2-40B4-BE49-F238E27FC236}">
                <a16:creationId xmlns:a16="http://schemas.microsoft.com/office/drawing/2014/main" id="{D27FAD77-DDDF-4B53-972C-0FF9B790F3ED}"/>
              </a:ext>
            </a:extLst>
          </xdr:cNvPr>
          <xdr:cNvCxnSpPr/>
        </xdr:nvCxnSpPr>
        <xdr:spPr>
          <a:xfrm>
            <a:off x="13277846" y="110585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Straight Arrow Connector 321">
            <a:extLst>
              <a:ext uri="{FF2B5EF4-FFF2-40B4-BE49-F238E27FC236}">
                <a16:creationId xmlns:a16="http://schemas.microsoft.com/office/drawing/2014/main" id="{4373A767-DDFF-4A95-A175-56D9E6A17710}"/>
              </a:ext>
            </a:extLst>
          </xdr:cNvPr>
          <xdr:cNvCxnSpPr/>
        </xdr:nvCxnSpPr>
        <xdr:spPr>
          <a:xfrm>
            <a:off x="13439773" y="110537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Straight Arrow Connector 322">
            <a:extLst>
              <a:ext uri="{FF2B5EF4-FFF2-40B4-BE49-F238E27FC236}">
                <a16:creationId xmlns:a16="http://schemas.microsoft.com/office/drawing/2014/main" id="{FB546C41-4240-4CC0-B5CC-816F6E2B3F60}"/>
              </a:ext>
            </a:extLst>
          </xdr:cNvPr>
          <xdr:cNvCxnSpPr/>
        </xdr:nvCxnSpPr>
        <xdr:spPr>
          <a:xfrm>
            <a:off x="13601698" y="110585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E4F650EF-EEAF-4DB6-BA61-54F9A8C901F0}"/>
              </a:ext>
            </a:extLst>
          </xdr:cNvPr>
          <xdr:cNvCxnSpPr/>
        </xdr:nvCxnSpPr>
        <xdr:spPr>
          <a:xfrm>
            <a:off x="4376738" y="11053762"/>
            <a:ext cx="92249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0269DE01-F41A-4B5E-B6C8-5AEDAD9E6859}"/>
              </a:ext>
            </a:extLst>
          </xdr:cNvPr>
          <xdr:cNvCxnSpPr/>
        </xdr:nvCxnSpPr>
        <xdr:spPr>
          <a:xfrm>
            <a:off x="4371975" y="11563350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FC598C55-AB62-466A-AE24-9074C5AC8C25}"/>
              </a:ext>
            </a:extLst>
          </xdr:cNvPr>
          <xdr:cNvCxnSpPr/>
        </xdr:nvCxnSpPr>
        <xdr:spPr>
          <a:xfrm>
            <a:off x="4286250" y="1171575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06EA2127-B8C1-40C4-A3CC-55202B90B581}"/>
              </a:ext>
            </a:extLst>
          </xdr:cNvPr>
          <xdr:cNvCxnSpPr/>
        </xdr:nvCxnSpPr>
        <xdr:spPr>
          <a:xfrm flipH="1">
            <a:off x="4329112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963AA1D1-55E9-4D79-8F49-5D1D25FFCB2F}"/>
              </a:ext>
            </a:extLst>
          </xdr:cNvPr>
          <xdr:cNvCxnSpPr/>
        </xdr:nvCxnSpPr>
        <xdr:spPr>
          <a:xfrm>
            <a:off x="6315075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BF5017FF-1E0A-4B90-AC91-CAB28857BC1C}"/>
              </a:ext>
            </a:extLst>
          </xdr:cNvPr>
          <xdr:cNvCxnSpPr/>
        </xdr:nvCxnSpPr>
        <xdr:spPr>
          <a:xfrm flipH="1">
            <a:off x="6272212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61ACDDCF-632D-405E-A838-D1257C0485E6}"/>
              </a:ext>
            </a:extLst>
          </xdr:cNvPr>
          <xdr:cNvCxnSpPr/>
        </xdr:nvCxnSpPr>
        <xdr:spPr>
          <a:xfrm>
            <a:off x="6057900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05164560-8599-4537-B89B-6255EFCB57F2}"/>
              </a:ext>
            </a:extLst>
          </xdr:cNvPr>
          <xdr:cNvCxnSpPr/>
        </xdr:nvCxnSpPr>
        <xdr:spPr>
          <a:xfrm flipH="1">
            <a:off x="6015037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B6E14FB6-9C34-43B6-BA01-F6B0DC5E2C64}"/>
              </a:ext>
            </a:extLst>
          </xdr:cNvPr>
          <xdr:cNvCxnSpPr/>
        </xdr:nvCxnSpPr>
        <xdr:spPr>
          <a:xfrm>
            <a:off x="8096251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13A8A103-4AE1-45B4-AC04-B9D8ADB807C7}"/>
              </a:ext>
            </a:extLst>
          </xdr:cNvPr>
          <xdr:cNvCxnSpPr/>
        </xdr:nvCxnSpPr>
        <xdr:spPr>
          <a:xfrm flipH="1">
            <a:off x="8053388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F3C3D043-A5B0-4EC8-84B7-34C2776D5402}"/>
              </a:ext>
            </a:extLst>
          </xdr:cNvPr>
          <xdr:cNvCxnSpPr/>
        </xdr:nvCxnSpPr>
        <xdr:spPr>
          <a:xfrm>
            <a:off x="8343901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B921A6C2-1DA0-4EE1-A482-FA775200E473}"/>
              </a:ext>
            </a:extLst>
          </xdr:cNvPr>
          <xdr:cNvCxnSpPr/>
        </xdr:nvCxnSpPr>
        <xdr:spPr>
          <a:xfrm flipH="1">
            <a:off x="8301038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7FD05F7B-61EA-4BF4-BF48-A57E2AA4B248}"/>
              </a:ext>
            </a:extLst>
          </xdr:cNvPr>
          <xdr:cNvCxnSpPr/>
        </xdr:nvCxnSpPr>
        <xdr:spPr>
          <a:xfrm>
            <a:off x="9639300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Connector 345">
            <a:extLst>
              <a:ext uri="{FF2B5EF4-FFF2-40B4-BE49-F238E27FC236}">
                <a16:creationId xmlns:a16="http://schemas.microsoft.com/office/drawing/2014/main" id="{52794AA6-24A5-40CD-A163-2B0ED0718C15}"/>
              </a:ext>
            </a:extLst>
          </xdr:cNvPr>
          <xdr:cNvCxnSpPr/>
        </xdr:nvCxnSpPr>
        <xdr:spPr>
          <a:xfrm flipH="1">
            <a:off x="9596437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Connector 346">
            <a:extLst>
              <a:ext uri="{FF2B5EF4-FFF2-40B4-BE49-F238E27FC236}">
                <a16:creationId xmlns:a16="http://schemas.microsoft.com/office/drawing/2014/main" id="{DE1DE97D-1A23-44F5-9C6C-E03302C10899}"/>
              </a:ext>
            </a:extLst>
          </xdr:cNvPr>
          <xdr:cNvCxnSpPr/>
        </xdr:nvCxnSpPr>
        <xdr:spPr>
          <a:xfrm>
            <a:off x="9877421" y="11563349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Straight Connector 347">
            <a:extLst>
              <a:ext uri="{FF2B5EF4-FFF2-40B4-BE49-F238E27FC236}">
                <a16:creationId xmlns:a16="http://schemas.microsoft.com/office/drawing/2014/main" id="{E4B5093C-74CA-4057-BFA6-ECC9412007E7}"/>
              </a:ext>
            </a:extLst>
          </xdr:cNvPr>
          <xdr:cNvCxnSpPr/>
        </xdr:nvCxnSpPr>
        <xdr:spPr>
          <a:xfrm flipH="1">
            <a:off x="9834558" y="116681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" name="Straight Connector 348">
            <a:extLst>
              <a:ext uri="{FF2B5EF4-FFF2-40B4-BE49-F238E27FC236}">
                <a16:creationId xmlns:a16="http://schemas.microsoft.com/office/drawing/2014/main" id="{342BA4C7-7504-4BE5-AA39-B6EA2980DD0A}"/>
              </a:ext>
            </a:extLst>
          </xdr:cNvPr>
          <xdr:cNvCxnSpPr/>
        </xdr:nvCxnSpPr>
        <xdr:spPr>
          <a:xfrm>
            <a:off x="11658596" y="115633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FC0C12D6-FEF6-4339-92BF-D5E695B91AF7}"/>
              </a:ext>
            </a:extLst>
          </xdr:cNvPr>
          <xdr:cNvCxnSpPr/>
        </xdr:nvCxnSpPr>
        <xdr:spPr>
          <a:xfrm flipH="1">
            <a:off x="11615733" y="116681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1260BD46-F1CB-41B3-AC57-7605A79A7B1D}"/>
              </a:ext>
            </a:extLst>
          </xdr:cNvPr>
          <xdr:cNvCxnSpPr/>
        </xdr:nvCxnSpPr>
        <xdr:spPr>
          <a:xfrm>
            <a:off x="11891959" y="11563348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58939C99-1DC9-4353-820B-3C840422203A}"/>
              </a:ext>
            </a:extLst>
          </xdr:cNvPr>
          <xdr:cNvCxnSpPr/>
        </xdr:nvCxnSpPr>
        <xdr:spPr>
          <a:xfrm flipH="1">
            <a:off x="11849096" y="1166812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EA68648A-604B-42CF-81F8-FF0298A874C8}"/>
              </a:ext>
            </a:extLst>
          </xdr:cNvPr>
          <xdr:cNvCxnSpPr/>
        </xdr:nvCxnSpPr>
        <xdr:spPr>
          <a:xfrm>
            <a:off x="13601696" y="11568111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E853AF19-D755-42D7-A9C0-ED14F6DD1985}"/>
              </a:ext>
            </a:extLst>
          </xdr:cNvPr>
          <xdr:cNvCxnSpPr/>
        </xdr:nvCxnSpPr>
        <xdr:spPr>
          <a:xfrm flipH="1">
            <a:off x="13558833" y="1167288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0C906E63-915A-4BA8-947E-C27857AE615D}"/>
              </a:ext>
            </a:extLst>
          </xdr:cNvPr>
          <xdr:cNvCxnSpPr/>
        </xdr:nvCxnSpPr>
        <xdr:spPr>
          <a:xfrm>
            <a:off x="4281487" y="1200150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AAD8CB1A-6292-460D-8E4B-FB31AE39B37F}"/>
              </a:ext>
            </a:extLst>
          </xdr:cNvPr>
          <xdr:cNvCxnSpPr/>
        </xdr:nvCxnSpPr>
        <xdr:spPr>
          <a:xfrm flipH="1">
            <a:off x="4324349" y="11953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D6657EA3-5AA0-4C27-8A1D-4C3862BD9DC0}"/>
              </a:ext>
            </a:extLst>
          </xdr:cNvPr>
          <xdr:cNvCxnSpPr/>
        </xdr:nvCxnSpPr>
        <xdr:spPr>
          <a:xfrm flipH="1">
            <a:off x="13554074" y="1195863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Connector 456">
            <a:extLst>
              <a:ext uri="{FF2B5EF4-FFF2-40B4-BE49-F238E27FC236}">
                <a16:creationId xmlns:a16="http://schemas.microsoft.com/office/drawing/2014/main" id="{12A00AC2-435F-3CB8-C419-9E31235C49E7}"/>
              </a:ext>
            </a:extLst>
          </xdr:cNvPr>
          <xdr:cNvCxnSpPr/>
        </xdr:nvCxnSpPr>
        <xdr:spPr>
          <a:xfrm flipH="1" flipV="1">
            <a:off x="8620125" y="109823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0</xdr:colOff>
      <xdr:row>529</xdr:row>
      <xdr:rowOff>133350</xdr:rowOff>
    </xdr:from>
    <xdr:to>
      <xdr:col>45</xdr:col>
      <xdr:colOff>147635</xdr:colOff>
      <xdr:row>535</xdr:row>
      <xdr:rowOff>9525</xdr:rowOff>
    </xdr:to>
    <xdr:grpSp>
      <xdr:nvGrpSpPr>
        <xdr:cNvPr id="681" name="Group 680">
          <a:extLst>
            <a:ext uri="{FF2B5EF4-FFF2-40B4-BE49-F238E27FC236}">
              <a16:creationId xmlns:a16="http://schemas.microsoft.com/office/drawing/2014/main" id="{91974C8F-C444-BA47-F529-C98724C99E06}"/>
            </a:ext>
          </a:extLst>
        </xdr:cNvPr>
        <xdr:cNvGrpSpPr/>
      </xdr:nvGrpSpPr>
      <xdr:grpSpPr>
        <a:xfrm>
          <a:off x="5991225" y="79476600"/>
          <a:ext cx="1443035" cy="733425"/>
          <a:chOff x="8258175" y="12277725"/>
          <a:chExt cx="1443035" cy="733425"/>
        </a:xfrm>
      </xdr:grpSpPr>
      <xdr:sp macro="" textlink="">
        <xdr:nvSpPr>
          <xdr:cNvPr id="458" name="Isosceles Triangle 457">
            <a:extLst>
              <a:ext uri="{FF2B5EF4-FFF2-40B4-BE49-F238E27FC236}">
                <a16:creationId xmlns:a16="http://schemas.microsoft.com/office/drawing/2014/main" id="{D5A7D578-D9B9-430E-B096-8010E2922C9C}"/>
              </a:ext>
            </a:extLst>
          </xdr:cNvPr>
          <xdr:cNvSpPr/>
        </xdr:nvSpPr>
        <xdr:spPr>
          <a:xfrm>
            <a:off x="8258175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9" name="Isosceles Triangle 458">
            <a:extLst>
              <a:ext uri="{FF2B5EF4-FFF2-40B4-BE49-F238E27FC236}">
                <a16:creationId xmlns:a16="http://schemas.microsoft.com/office/drawing/2014/main" id="{1BCDD6D9-C2A9-485F-BAC6-90E1EEDAAB45}"/>
              </a:ext>
            </a:extLst>
          </xdr:cNvPr>
          <xdr:cNvSpPr/>
        </xdr:nvSpPr>
        <xdr:spPr>
          <a:xfrm>
            <a:off x="953928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60" name="Straight Connector 459">
            <a:extLst>
              <a:ext uri="{FF2B5EF4-FFF2-40B4-BE49-F238E27FC236}">
                <a16:creationId xmlns:a16="http://schemas.microsoft.com/office/drawing/2014/main" id="{EE79D03C-76E6-4BA2-8B27-CB2960105DEB}"/>
              </a:ext>
            </a:extLst>
          </xdr:cNvPr>
          <xdr:cNvCxnSpPr/>
        </xdr:nvCxnSpPr>
        <xdr:spPr>
          <a:xfrm>
            <a:off x="8334376" y="12572999"/>
            <a:ext cx="128587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Arrow Connector 463">
            <a:extLst>
              <a:ext uri="{FF2B5EF4-FFF2-40B4-BE49-F238E27FC236}">
                <a16:creationId xmlns:a16="http://schemas.microsoft.com/office/drawing/2014/main" id="{07BD767C-FEF3-4C0E-B2BF-F1B368B4B91E}"/>
              </a:ext>
            </a:extLst>
          </xdr:cNvPr>
          <xdr:cNvCxnSpPr/>
        </xdr:nvCxnSpPr>
        <xdr:spPr>
          <a:xfrm>
            <a:off x="83296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Arrow Connector 464">
            <a:extLst>
              <a:ext uri="{FF2B5EF4-FFF2-40B4-BE49-F238E27FC236}">
                <a16:creationId xmlns:a16="http://schemas.microsoft.com/office/drawing/2014/main" id="{B2A95C15-B8AD-4BFC-AE73-5B44B1D89189}"/>
              </a:ext>
            </a:extLst>
          </xdr:cNvPr>
          <xdr:cNvCxnSpPr/>
        </xdr:nvCxnSpPr>
        <xdr:spPr>
          <a:xfrm>
            <a:off x="8491536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Arrow Connector 465">
            <a:extLst>
              <a:ext uri="{FF2B5EF4-FFF2-40B4-BE49-F238E27FC236}">
                <a16:creationId xmlns:a16="http://schemas.microsoft.com/office/drawing/2014/main" id="{B99BEDDE-777F-4B2A-90B4-365E7E204AC7}"/>
              </a:ext>
            </a:extLst>
          </xdr:cNvPr>
          <xdr:cNvCxnSpPr/>
        </xdr:nvCxnSpPr>
        <xdr:spPr>
          <a:xfrm>
            <a:off x="8653460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Arrow Connector 466">
            <a:extLst>
              <a:ext uri="{FF2B5EF4-FFF2-40B4-BE49-F238E27FC236}">
                <a16:creationId xmlns:a16="http://schemas.microsoft.com/office/drawing/2014/main" id="{D249A7BF-B6FC-467E-B498-1811990D6847}"/>
              </a:ext>
            </a:extLst>
          </xdr:cNvPr>
          <xdr:cNvCxnSpPr/>
        </xdr:nvCxnSpPr>
        <xdr:spPr>
          <a:xfrm>
            <a:off x="8815385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Arrow Connector 467">
            <a:extLst>
              <a:ext uri="{FF2B5EF4-FFF2-40B4-BE49-F238E27FC236}">
                <a16:creationId xmlns:a16="http://schemas.microsoft.com/office/drawing/2014/main" id="{D239AF6A-4979-4741-8F2A-9A38E1D2AB60}"/>
              </a:ext>
            </a:extLst>
          </xdr:cNvPr>
          <xdr:cNvCxnSpPr/>
        </xdr:nvCxnSpPr>
        <xdr:spPr>
          <a:xfrm>
            <a:off x="8977310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Arrow Connector 468">
            <a:extLst>
              <a:ext uri="{FF2B5EF4-FFF2-40B4-BE49-F238E27FC236}">
                <a16:creationId xmlns:a16="http://schemas.microsoft.com/office/drawing/2014/main" id="{2FC3C883-30DA-4359-8479-6BAADF665C6F}"/>
              </a:ext>
            </a:extLst>
          </xdr:cNvPr>
          <xdr:cNvCxnSpPr/>
        </xdr:nvCxnSpPr>
        <xdr:spPr>
          <a:xfrm>
            <a:off x="9139235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Arrow Connector 469">
            <a:extLst>
              <a:ext uri="{FF2B5EF4-FFF2-40B4-BE49-F238E27FC236}">
                <a16:creationId xmlns:a16="http://schemas.microsoft.com/office/drawing/2014/main" id="{3BD213AB-B93C-4CD8-BF4E-769F018CDB42}"/>
              </a:ext>
            </a:extLst>
          </xdr:cNvPr>
          <xdr:cNvCxnSpPr/>
        </xdr:nvCxnSpPr>
        <xdr:spPr>
          <a:xfrm>
            <a:off x="9301159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Arrow Connector 470">
            <a:extLst>
              <a:ext uri="{FF2B5EF4-FFF2-40B4-BE49-F238E27FC236}">
                <a16:creationId xmlns:a16="http://schemas.microsoft.com/office/drawing/2014/main" id="{5A91A855-1DDB-4A56-A25F-AF1B7C10CBC2}"/>
              </a:ext>
            </a:extLst>
          </xdr:cNvPr>
          <xdr:cNvCxnSpPr/>
        </xdr:nvCxnSpPr>
        <xdr:spPr>
          <a:xfrm>
            <a:off x="9463084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Arrow Connector 471">
            <a:extLst>
              <a:ext uri="{FF2B5EF4-FFF2-40B4-BE49-F238E27FC236}">
                <a16:creationId xmlns:a16="http://schemas.microsoft.com/office/drawing/2014/main" id="{9D0CE5A2-0FC3-47D3-A484-F371DCB430B6}"/>
              </a:ext>
            </a:extLst>
          </xdr:cNvPr>
          <xdr:cNvCxnSpPr/>
        </xdr:nvCxnSpPr>
        <xdr:spPr>
          <a:xfrm>
            <a:off x="96250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Connector 472">
            <a:extLst>
              <a:ext uri="{FF2B5EF4-FFF2-40B4-BE49-F238E27FC236}">
                <a16:creationId xmlns:a16="http://schemas.microsoft.com/office/drawing/2014/main" id="{4B4525BB-D586-4AE1-8499-57320E6B6F52}"/>
              </a:ext>
            </a:extLst>
          </xdr:cNvPr>
          <xdr:cNvCxnSpPr/>
        </xdr:nvCxnSpPr>
        <xdr:spPr>
          <a:xfrm>
            <a:off x="8329613" y="1234440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Arrow Connector 476">
            <a:extLst>
              <a:ext uri="{FF2B5EF4-FFF2-40B4-BE49-F238E27FC236}">
                <a16:creationId xmlns:a16="http://schemas.microsoft.com/office/drawing/2014/main" id="{FC0355FA-0CAE-2D77-9BCF-0A6A7D1C5337}"/>
              </a:ext>
            </a:extLst>
          </xdr:cNvPr>
          <xdr:cNvCxnSpPr/>
        </xdr:nvCxnSpPr>
        <xdr:spPr>
          <a:xfrm flipV="1">
            <a:off x="8334375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Arrow Connector 477">
            <a:extLst>
              <a:ext uri="{FF2B5EF4-FFF2-40B4-BE49-F238E27FC236}">
                <a16:creationId xmlns:a16="http://schemas.microsoft.com/office/drawing/2014/main" id="{80EFA293-8AF1-4470-B2DD-69087EDFD1CB}"/>
              </a:ext>
            </a:extLst>
          </xdr:cNvPr>
          <xdr:cNvCxnSpPr/>
        </xdr:nvCxnSpPr>
        <xdr:spPr>
          <a:xfrm flipV="1">
            <a:off x="9620250" y="127206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Connector 479">
            <a:extLst>
              <a:ext uri="{FF2B5EF4-FFF2-40B4-BE49-F238E27FC236}">
                <a16:creationId xmlns:a16="http://schemas.microsoft.com/office/drawing/2014/main" id="{7D686A9E-5BB4-6ACE-2C7E-8530660018A5}"/>
              </a:ext>
            </a:extLst>
          </xdr:cNvPr>
          <xdr:cNvCxnSpPr/>
        </xdr:nvCxnSpPr>
        <xdr:spPr>
          <a:xfrm>
            <a:off x="8262938" y="128587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Straight Connector 481">
            <a:extLst>
              <a:ext uri="{FF2B5EF4-FFF2-40B4-BE49-F238E27FC236}">
                <a16:creationId xmlns:a16="http://schemas.microsoft.com/office/drawing/2014/main" id="{8F0F2B77-F0F4-489C-A8CF-5FED4E8C7D96}"/>
              </a:ext>
            </a:extLst>
          </xdr:cNvPr>
          <xdr:cNvCxnSpPr/>
        </xdr:nvCxnSpPr>
        <xdr:spPr>
          <a:xfrm flipH="1">
            <a:off x="8272462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Straight Connector 483">
            <a:extLst>
              <a:ext uri="{FF2B5EF4-FFF2-40B4-BE49-F238E27FC236}">
                <a16:creationId xmlns:a16="http://schemas.microsoft.com/office/drawing/2014/main" id="{CB9046D3-0B9E-4F44-9C2A-1DD41EA758C4}"/>
              </a:ext>
            </a:extLst>
          </xdr:cNvPr>
          <xdr:cNvCxnSpPr/>
        </xdr:nvCxnSpPr>
        <xdr:spPr>
          <a:xfrm flipH="1">
            <a:off x="9563099" y="12815887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Connector 484">
            <a:extLst>
              <a:ext uri="{FF2B5EF4-FFF2-40B4-BE49-F238E27FC236}">
                <a16:creationId xmlns:a16="http://schemas.microsoft.com/office/drawing/2014/main" id="{2139A110-15F9-4027-B3AA-B5B3E731C782}"/>
              </a:ext>
            </a:extLst>
          </xdr:cNvPr>
          <xdr:cNvCxnSpPr/>
        </xdr:nvCxnSpPr>
        <xdr:spPr>
          <a:xfrm flipH="1" flipV="1">
            <a:off x="8848725" y="122777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90488</xdr:colOff>
      <xdr:row>529</xdr:row>
      <xdr:rowOff>123825</xdr:rowOff>
    </xdr:from>
    <xdr:to>
      <xdr:col>23</xdr:col>
      <xdr:colOff>147638</xdr:colOff>
      <xdr:row>535</xdr:row>
      <xdr:rowOff>4762</xdr:rowOff>
    </xdr:to>
    <xdr:grpSp>
      <xdr:nvGrpSpPr>
        <xdr:cNvPr id="680" name="Group 679">
          <a:extLst>
            <a:ext uri="{FF2B5EF4-FFF2-40B4-BE49-F238E27FC236}">
              <a16:creationId xmlns:a16="http://schemas.microsoft.com/office/drawing/2014/main" id="{44317C77-F919-64FA-089B-AFA78FF4176E}"/>
            </a:ext>
          </a:extLst>
        </xdr:cNvPr>
        <xdr:cNvGrpSpPr/>
      </xdr:nvGrpSpPr>
      <xdr:grpSpPr>
        <a:xfrm>
          <a:off x="2033588" y="79467075"/>
          <a:ext cx="1838325" cy="738187"/>
          <a:chOff x="4300538" y="12268200"/>
          <a:chExt cx="1838325" cy="738187"/>
        </a:xfrm>
      </xdr:grpSpPr>
      <xdr:sp macro="" textlink="">
        <xdr:nvSpPr>
          <xdr:cNvPr id="486" name="Isosceles Triangle 485">
            <a:extLst>
              <a:ext uri="{FF2B5EF4-FFF2-40B4-BE49-F238E27FC236}">
                <a16:creationId xmlns:a16="http://schemas.microsoft.com/office/drawing/2014/main" id="{414DE9A9-A449-434F-B89D-1162559AC564}"/>
              </a:ext>
            </a:extLst>
          </xdr:cNvPr>
          <xdr:cNvSpPr/>
        </xdr:nvSpPr>
        <xdr:spPr>
          <a:xfrm>
            <a:off x="4300538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7" name="Isosceles Triangle 486">
            <a:extLst>
              <a:ext uri="{FF2B5EF4-FFF2-40B4-BE49-F238E27FC236}">
                <a16:creationId xmlns:a16="http://schemas.microsoft.com/office/drawing/2014/main" id="{67B4CB86-022B-46B3-8F72-209CE750A239}"/>
              </a:ext>
            </a:extLst>
          </xdr:cNvPr>
          <xdr:cNvSpPr/>
        </xdr:nvSpPr>
        <xdr:spPr>
          <a:xfrm>
            <a:off x="597693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88" name="Straight Connector 487">
            <a:extLst>
              <a:ext uri="{FF2B5EF4-FFF2-40B4-BE49-F238E27FC236}">
                <a16:creationId xmlns:a16="http://schemas.microsoft.com/office/drawing/2014/main" id="{D39467F5-73CA-4AA9-B8BF-CFE88AEF9627}"/>
              </a:ext>
            </a:extLst>
          </xdr:cNvPr>
          <xdr:cNvCxnSpPr/>
        </xdr:nvCxnSpPr>
        <xdr:spPr>
          <a:xfrm>
            <a:off x="4376739" y="12572999"/>
            <a:ext cx="167639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Arrow Connector 488">
            <a:extLst>
              <a:ext uri="{FF2B5EF4-FFF2-40B4-BE49-F238E27FC236}">
                <a16:creationId xmlns:a16="http://schemas.microsoft.com/office/drawing/2014/main" id="{4173CC46-C539-4E92-AFF4-1C2218385FD7}"/>
              </a:ext>
            </a:extLst>
          </xdr:cNvPr>
          <xdr:cNvCxnSpPr/>
        </xdr:nvCxnSpPr>
        <xdr:spPr>
          <a:xfrm>
            <a:off x="43719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Straight Arrow Connector 489">
            <a:extLst>
              <a:ext uri="{FF2B5EF4-FFF2-40B4-BE49-F238E27FC236}">
                <a16:creationId xmlns:a16="http://schemas.microsoft.com/office/drawing/2014/main" id="{7FB388FA-D07A-4C31-ABBD-401784926160}"/>
              </a:ext>
            </a:extLst>
          </xdr:cNvPr>
          <xdr:cNvCxnSpPr/>
        </xdr:nvCxnSpPr>
        <xdr:spPr>
          <a:xfrm>
            <a:off x="4533899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Arrow Connector 490">
            <a:extLst>
              <a:ext uri="{FF2B5EF4-FFF2-40B4-BE49-F238E27FC236}">
                <a16:creationId xmlns:a16="http://schemas.microsoft.com/office/drawing/2014/main" id="{04213F0A-6A20-4E62-AF33-8D2E51CA2F3F}"/>
              </a:ext>
            </a:extLst>
          </xdr:cNvPr>
          <xdr:cNvCxnSpPr/>
        </xdr:nvCxnSpPr>
        <xdr:spPr>
          <a:xfrm>
            <a:off x="4695823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Arrow Connector 491">
            <a:extLst>
              <a:ext uri="{FF2B5EF4-FFF2-40B4-BE49-F238E27FC236}">
                <a16:creationId xmlns:a16="http://schemas.microsoft.com/office/drawing/2014/main" id="{44667E23-6504-4C90-9088-5F34BCB62163}"/>
              </a:ext>
            </a:extLst>
          </xdr:cNvPr>
          <xdr:cNvCxnSpPr/>
        </xdr:nvCxnSpPr>
        <xdr:spPr>
          <a:xfrm>
            <a:off x="4857748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Arrow Connector 492">
            <a:extLst>
              <a:ext uri="{FF2B5EF4-FFF2-40B4-BE49-F238E27FC236}">
                <a16:creationId xmlns:a16="http://schemas.microsoft.com/office/drawing/2014/main" id="{DA9008B4-EA2E-49E4-B898-709561BC1236}"/>
              </a:ext>
            </a:extLst>
          </xdr:cNvPr>
          <xdr:cNvCxnSpPr/>
        </xdr:nvCxnSpPr>
        <xdr:spPr>
          <a:xfrm>
            <a:off x="5019673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4" name="Straight Arrow Connector 493">
            <a:extLst>
              <a:ext uri="{FF2B5EF4-FFF2-40B4-BE49-F238E27FC236}">
                <a16:creationId xmlns:a16="http://schemas.microsoft.com/office/drawing/2014/main" id="{CC1432E2-B030-4838-BFC7-F0EE91ACBFCD}"/>
              </a:ext>
            </a:extLst>
          </xdr:cNvPr>
          <xdr:cNvCxnSpPr/>
        </xdr:nvCxnSpPr>
        <xdr:spPr>
          <a:xfrm>
            <a:off x="5181598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5" name="Straight Arrow Connector 494">
            <a:extLst>
              <a:ext uri="{FF2B5EF4-FFF2-40B4-BE49-F238E27FC236}">
                <a16:creationId xmlns:a16="http://schemas.microsoft.com/office/drawing/2014/main" id="{C177D867-6F20-44FF-A1F4-BB37E6F584CF}"/>
              </a:ext>
            </a:extLst>
          </xdr:cNvPr>
          <xdr:cNvCxnSpPr/>
        </xdr:nvCxnSpPr>
        <xdr:spPr>
          <a:xfrm>
            <a:off x="5343522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Straight Arrow Connector 495">
            <a:extLst>
              <a:ext uri="{FF2B5EF4-FFF2-40B4-BE49-F238E27FC236}">
                <a16:creationId xmlns:a16="http://schemas.microsoft.com/office/drawing/2014/main" id="{D3059844-4B4D-417F-BE16-9E158655266D}"/>
              </a:ext>
            </a:extLst>
          </xdr:cNvPr>
          <xdr:cNvCxnSpPr/>
        </xdr:nvCxnSpPr>
        <xdr:spPr>
          <a:xfrm>
            <a:off x="5505447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Arrow Connector 496">
            <a:extLst>
              <a:ext uri="{FF2B5EF4-FFF2-40B4-BE49-F238E27FC236}">
                <a16:creationId xmlns:a16="http://schemas.microsoft.com/office/drawing/2014/main" id="{A2B0986C-3E65-4EF9-9F88-A8C6A2618797}"/>
              </a:ext>
            </a:extLst>
          </xdr:cNvPr>
          <xdr:cNvCxnSpPr/>
        </xdr:nvCxnSpPr>
        <xdr:spPr>
          <a:xfrm>
            <a:off x="56673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Connector 497">
            <a:extLst>
              <a:ext uri="{FF2B5EF4-FFF2-40B4-BE49-F238E27FC236}">
                <a16:creationId xmlns:a16="http://schemas.microsoft.com/office/drawing/2014/main" id="{AB5491BE-DBB1-4E12-922F-5C19577F383B}"/>
              </a:ext>
            </a:extLst>
          </xdr:cNvPr>
          <xdr:cNvCxnSpPr/>
        </xdr:nvCxnSpPr>
        <xdr:spPr>
          <a:xfrm>
            <a:off x="4371976" y="12344400"/>
            <a:ext cx="1681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Straight Arrow Connector 498">
            <a:extLst>
              <a:ext uri="{FF2B5EF4-FFF2-40B4-BE49-F238E27FC236}">
                <a16:creationId xmlns:a16="http://schemas.microsoft.com/office/drawing/2014/main" id="{2B067B80-7AB1-4B8C-9757-63B26559223B}"/>
              </a:ext>
            </a:extLst>
          </xdr:cNvPr>
          <xdr:cNvCxnSpPr/>
        </xdr:nvCxnSpPr>
        <xdr:spPr>
          <a:xfrm flipV="1">
            <a:off x="4376738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Connector 499">
            <a:extLst>
              <a:ext uri="{FF2B5EF4-FFF2-40B4-BE49-F238E27FC236}">
                <a16:creationId xmlns:a16="http://schemas.microsoft.com/office/drawing/2014/main" id="{81A8F9EC-F2B5-4917-8CEE-A9B261B65647}"/>
              </a:ext>
            </a:extLst>
          </xdr:cNvPr>
          <xdr:cNvCxnSpPr/>
        </xdr:nvCxnSpPr>
        <xdr:spPr>
          <a:xfrm>
            <a:off x="4305301" y="12858750"/>
            <a:ext cx="1833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9FDDBBA9-DBA2-4F2B-AE3B-67ED6DC160E1}"/>
              </a:ext>
            </a:extLst>
          </xdr:cNvPr>
          <xdr:cNvCxnSpPr/>
        </xdr:nvCxnSpPr>
        <xdr:spPr>
          <a:xfrm flipH="1">
            <a:off x="4314825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Arrow Connector 503">
            <a:extLst>
              <a:ext uri="{FF2B5EF4-FFF2-40B4-BE49-F238E27FC236}">
                <a16:creationId xmlns:a16="http://schemas.microsoft.com/office/drawing/2014/main" id="{E0F22BF6-2DA6-4AE0-A1F3-C48AEF253910}"/>
              </a:ext>
            </a:extLst>
          </xdr:cNvPr>
          <xdr:cNvCxnSpPr/>
        </xdr:nvCxnSpPr>
        <xdr:spPr>
          <a:xfrm flipV="1">
            <a:off x="6062663" y="12715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Straight Connector 505">
            <a:extLst>
              <a:ext uri="{FF2B5EF4-FFF2-40B4-BE49-F238E27FC236}">
                <a16:creationId xmlns:a16="http://schemas.microsoft.com/office/drawing/2014/main" id="{C0517010-7D76-475F-9A79-FEBDC08C1E85}"/>
              </a:ext>
            </a:extLst>
          </xdr:cNvPr>
          <xdr:cNvCxnSpPr/>
        </xdr:nvCxnSpPr>
        <xdr:spPr>
          <a:xfrm flipH="1">
            <a:off x="6015037" y="128158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7" name="Straight Arrow Connector 506">
            <a:extLst>
              <a:ext uri="{FF2B5EF4-FFF2-40B4-BE49-F238E27FC236}">
                <a16:creationId xmlns:a16="http://schemas.microsoft.com/office/drawing/2014/main" id="{ACBE55B5-945C-428C-9C4E-8E2A30545FBD}"/>
              </a:ext>
            </a:extLst>
          </xdr:cNvPr>
          <xdr:cNvCxnSpPr/>
        </xdr:nvCxnSpPr>
        <xdr:spPr>
          <a:xfrm>
            <a:off x="5862639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Straight Arrow Connector 507">
            <a:extLst>
              <a:ext uri="{FF2B5EF4-FFF2-40B4-BE49-F238E27FC236}">
                <a16:creationId xmlns:a16="http://schemas.microsoft.com/office/drawing/2014/main" id="{E9032BE0-AAA8-437F-A4C4-2F9A13755D60}"/>
              </a:ext>
            </a:extLst>
          </xdr:cNvPr>
          <xdr:cNvCxnSpPr/>
        </xdr:nvCxnSpPr>
        <xdr:spPr>
          <a:xfrm>
            <a:off x="6057900" y="1233487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Connector 511">
            <a:extLst>
              <a:ext uri="{FF2B5EF4-FFF2-40B4-BE49-F238E27FC236}">
                <a16:creationId xmlns:a16="http://schemas.microsoft.com/office/drawing/2014/main" id="{4FEB9551-0A68-4790-8ECE-A5B22A486C4B}"/>
              </a:ext>
            </a:extLst>
          </xdr:cNvPr>
          <xdr:cNvCxnSpPr/>
        </xdr:nvCxnSpPr>
        <xdr:spPr>
          <a:xfrm flipH="1" flipV="1">
            <a:off x="5214937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0</xdr:colOff>
      <xdr:row>529</xdr:row>
      <xdr:rowOff>123825</xdr:rowOff>
    </xdr:from>
    <xdr:to>
      <xdr:col>70</xdr:col>
      <xdr:colOff>85725</xdr:colOff>
      <xdr:row>535</xdr:row>
      <xdr:rowOff>9524</xdr:rowOff>
    </xdr:to>
    <xdr:grpSp>
      <xdr:nvGrpSpPr>
        <xdr:cNvPr id="682" name="Group 681">
          <a:extLst>
            <a:ext uri="{FF2B5EF4-FFF2-40B4-BE49-F238E27FC236}">
              <a16:creationId xmlns:a16="http://schemas.microsoft.com/office/drawing/2014/main" id="{E9A11191-376C-99A4-D165-C73DC579EC3E}"/>
            </a:ext>
          </a:extLst>
        </xdr:cNvPr>
        <xdr:cNvGrpSpPr/>
      </xdr:nvGrpSpPr>
      <xdr:grpSpPr>
        <a:xfrm>
          <a:off x="9553575" y="79467075"/>
          <a:ext cx="1866900" cy="742949"/>
          <a:chOff x="11820525" y="12268200"/>
          <a:chExt cx="1866900" cy="742949"/>
        </a:xfrm>
      </xdr:grpSpPr>
      <xdr:cxnSp macro="">
        <xdr:nvCxnSpPr>
          <xdr:cNvPr id="514" name="Straight Connector 513">
            <a:extLst>
              <a:ext uri="{FF2B5EF4-FFF2-40B4-BE49-F238E27FC236}">
                <a16:creationId xmlns:a16="http://schemas.microsoft.com/office/drawing/2014/main" id="{46F17F1E-E9A2-7E0E-7FB0-9C232762188E}"/>
              </a:ext>
            </a:extLst>
          </xdr:cNvPr>
          <xdr:cNvCxnSpPr/>
        </xdr:nvCxnSpPr>
        <xdr:spPr>
          <a:xfrm flipH="1">
            <a:off x="11896725" y="125730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5" name="Isosceles Triangle 514">
            <a:extLst>
              <a:ext uri="{FF2B5EF4-FFF2-40B4-BE49-F238E27FC236}">
                <a16:creationId xmlns:a16="http://schemas.microsoft.com/office/drawing/2014/main" id="{6A821F82-38AE-4F17-941D-B5A4405387FD}"/>
              </a:ext>
            </a:extLst>
          </xdr:cNvPr>
          <xdr:cNvSpPr/>
        </xdr:nvSpPr>
        <xdr:spPr>
          <a:xfrm>
            <a:off x="11825286" y="125920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6" name="Isosceles Triangle 515">
            <a:extLst>
              <a:ext uri="{FF2B5EF4-FFF2-40B4-BE49-F238E27FC236}">
                <a16:creationId xmlns:a16="http://schemas.microsoft.com/office/drawing/2014/main" id="{A90C2B93-7119-4ADF-A6B9-6CF93D83C5C3}"/>
              </a:ext>
            </a:extLst>
          </xdr:cNvPr>
          <xdr:cNvSpPr/>
        </xdr:nvSpPr>
        <xdr:spPr>
          <a:xfrm>
            <a:off x="13525500" y="1258728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17" name="Straight Arrow Connector 516">
            <a:extLst>
              <a:ext uri="{FF2B5EF4-FFF2-40B4-BE49-F238E27FC236}">
                <a16:creationId xmlns:a16="http://schemas.microsoft.com/office/drawing/2014/main" id="{49D4443D-3379-44C2-B9F0-552C30FB4A8F}"/>
              </a:ext>
            </a:extLst>
          </xdr:cNvPr>
          <xdr:cNvCxnSpPr/>
        </xdr:nvCxnSpPr>
        <xdr:spPr>
          <a:xfrm>
            <a:off x="11906246" y="123491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Straight Arrow Connector 517">
            <a:extLst>
              <a:ext uri="{FF2B5EF4-FFF2-40B4-BE49-F238E27FC236}">
                <a16:creationId xmlns:a16="http://schemas.microsoft.com/office/drawing/2014/main" id="{EC8DA2EA-431E-4ECB-ABB4-6D0FB109BCE6}"/>
              </a:ext>
            </a:extLst>
          </xdr:cNvPr>
          <xdr:cNvCxnSpPr/>
        </xdr:nvCxnSpPr>
        <xdr:spPr>
          <a:xfrm>
            <a:off x="12106273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9" name="Straight Arrow Connector 518">
            <a:extLst>
              <a:ext uri="{FF2B5EF4-FFF2-40B4-BE49-F238E27FC236}">
                <a16:creationId xmlns:a16="http://schemas.microsoft.com/office/drawing/2014/main" id="{4464BEB0-F7BB-4494-A2B0-24EC3E3296AE}"/>
              </a:ext>
            </a:extLst>
          </xdr:cNvPr>
          <xdr:cNvCxnSpPr/>
        </xdr:nvCxnSpPr>
        <xdr:spPr>
          <a:xfrm>
            <a:off x="123063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Straight Arrow Connector 519">
            <a:extLst>
              <a:ext uri="{FF2B5EF4-FFF2-40B4-BE49-F238E27FC236}">
                <a16:creationId xmlns:a16="http://schemas.microsoft.com/office/drawing/2014/main" id="{10BBFF80-18EB-48B7-A25B-981EDDFC9D21}"/>
              </a:ext>
            </a:extLst>
          </xdr:cNvPr>
          <xdr:cNvCxnSpPr/>
        </xdr:nvCxnSpPr>
        <xdr:spPr>
          <a:xfrm>
            <a:off x="12468226" y="1233963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Straight Arrow Connector 520">
            <a:extLst>
              <a:ext uri="{FF2B5EF4-FFF2-40B4-BE49-F238E27FC236}">
                <a16:creationId xmlns:a16="http://schemas.microsoft.com/office/drawing/2014/main" id="{AA0B17B6-3130-4111-828C-099CB598CE62}"/>
              </a:ext>
            </a:extLst>
          </xdr:cNvPr>
          <xdr:cNvCxnSpPr/>
        </xdr:nvCxnSpPr>
        <xdr:spPr>
          <a:xfrm>
            <a:off x="12630151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2" name="Straight Arrow Connector 521">
            <a:extLst>
              <a:ext uri="{FF2B5EF4-FFF2-40B4-BE49-F238E27FC236}">
                <a16:creationId xmlns:a16="http://schemas.microsoft.com/office/drawing/2014/main" id="{365E7A36-70D8-4B2D-88CC-DCD823E45B7A}"/>
              </a:ext>
            </a:extLst>
          </xdr:cNvPr>
          <xdr:cNvCxnSpPr/>
        </xdr:nvCxnSpPr>
        <xdr:spPr>
          <a:xfrm>
            <a:off x="12792076" y="1233963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3" name="Straight Arrow Connector 522">
            <a:extLst>
              <a:ext uri="{FF2B5EF4-FFF2-40B4-BE49-F238E27FC236}">
                <a16:creationId xmlns:a16="http://schemas.microsoft.com/office/drawing/2014/main" id="{60A0B97B-40C4-4F7F-8CD1-FE42CD718192}"/>
              </a:ext>
            </a:extLst>
          </xdr:cNvPr>
          <xdr:cNvCxnSpPr/>
        </xdr:nvCxnSpPr>
        <xdr:spPr>
          <a:xfrm>
            <a:off x="12954001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4" name="Straight Arrow Connector 523">
            <a:extLst>
              <a:ext uri="{FF2B5EF4-FFF2-40B4-BE49-F238E27FC236}">
                <a16:creationId xmlns:a16="http://schemas.microsoft.com/office/drawing/2014/main" id="{9D6DCB13-67DF-4646-9C41-5FE310810B35}"/>
              </a:ext>
            </a:extLst>
          </xdr:cNvPr>
          <xdr:cNvCxnSpPr/>
        </xdr:nvCxnSpPr>
        <xdr:spPr>
          <a:xfrm>
            <a:off x="13115925" y="123396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Straight Arrow Connector 524">
            <a:extLst>
              <a:ext uri="{FF2B5EF4-FFF2-40B4-BE49-F238E27FC236}">
                <a16:creationId xmlns:a16="http://schemas.microsoft.com/office/drawing/2014/main" id="{965B410A-88BC-4569-8010-65E89A33083C}"/>
              </a:ext>
            </a:extLst>
          </xdr:cNvPr>
          <xdr:cNvCxnSpPr/>
        </xdr:nvCxnSpPr>
        <xdr:spPr>
          <a:xfrm>
            <a:off x="13277850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6" name="Straight Arrow Connector 525">
            <a:extLst>
              <a:ext uri="{FF2B5EF4-FFF2-40B4-BE49-F238E27FC236}">
                <a16:creationId xmlns:a16="http://schemas.microsoft.com/office/drawing/2014/main" id="{3F7F2609-F146-4739-AF46-FAFB3A372199}"/>
              </a:ext>
            </a:extLst>
          </xdr:cNvPr>
          <xdr:cNvCxnSpPr/>
        </xdr:nvCxnSpPr>
        <xdr:spPr>
          <a:xfrm>
            <a:off x="13439777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7" name="Straight Arrow Connector 526">
            <a:extLst>
              <a:ext uri="{FF2B5EF4-FFF2-40B4-BE49-F238E27FC236}">
                <a16:creationId xmlns:a16="http://schemas.microsoft.com/office/drawing/2014/main" id="{F8E760CD-1910-4BE2-A030-6DC2E5E8E78F}"/>
              </a:ext>
            </a:extLst>
          </xdr:cNvPr>
          <xdr:cNvCxnSpPr/>
        </xdr:nvCxnSpPr>
        <xdr:spPr>
          <a:xfrm>
            <a:off x="136017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Straight Connector 528">
            <a:extLst>
              <a:ext uri="{FF2B5EF4-FFF2-40B4-BE49-F238E27FC236}">
                <a16:creationId xmlns:a16="http://schemas.microsoft.com/office/drawing/2014/main" id="{3A9F2666-8430-4433-A4F4-6D7126A19205}"/>
              </a:ext>
            </a:extLst>
          </xdr:cNvPr>
          <xdr:cNvCxnSpPr/>
        </xdr:nvCxnSpPr>
        <xdr:spPr>
          <a:xfrm>
            <a:off x="11906250" y="12344399"/>
            <a:ext cx="1690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" name="Straight Connector 530">
            <a:extLst>
              <a:ext uri="{FF2B5EF4-FFF2-40B4-BE49-F238E27FC236}">
                <a16:creationId xmlns:a16="http://schemas.microsoft.com/office/drawing/2014/main" id="{B3BE1C89-5DCA-48B2-A4D3-2B72FFEC4C60}"/>
              </a:ext>
            </a:extLst>
          </xdr:cNvPr>
          <xdr:cNvCxnSpPr/>
        </xdr:nvCxnSpPr>
        <xdr:spPr>
          <a:xfrm flipH="1" flipV="1">
            <a:off x="12496800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Straight Arrow Connector 531">
            <a:extLst>
              <a:ext uri="{FF2B5EF4-FFF2-40B4-BE49-F238E27FC236}">
                <a16:creationId xmlns:a16="http://schemas.microsoft.com/office/drawing/2014/main" id="{567A297D-341F-4940-BADD-93FBBECAD25D}"/>
              </a:ext>
            </a:extLst>
          </xdr:cNvPr>
          <xdr:cNvCxnSpPr/>
        </xdr:nvCxnSpPr>
        <xdr:spPr>
          <a:xfrm flipV="1">
            <a:off x="11906243" y="1271111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3" name="Straight Arrow Connector 532">
            <a:extLst>
              <a:ext uri="{FF2B5EF4-FFF2-40B4-BE49-F238E27FC236}">
                <a16:creationId xmlns:a16="http://schemas.microsoft.com/office/drawing/2014/main" id="{CEC9392E-D9FF-4619-B80F-819DF2832DE3}"/>
              </a:ext>
            </a:extLst>
          </xdr:cNvPr>
          <xdr:cNvCxnSpPr/>
        </xdr:nvCxnSpPr>
        <xdr:spPr>
          <a:xfrm flipV="1">
            <a:off x="13601699" y="127206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4" name="Straight Connector 533">
            <a:extLst>
              <a:ext uri="{FF2B5EF4-FFF2-40B4-BE49-F238E27FC236}">
                <a16:creationId xmlns:a16="http://schemas.microsoft.com/office/drawing/2014/main" id="{53FA2850-8A7B-484E-9AB3-4E21B042A9BD}"/>
              </a:ext>
            </a:extLst>
          </xdr:cNvPr>
          <xdr:cNvCxnSpPr/>
        </xdr:nvCxnSpPr>
        <xdr:spPr>
          <a:xfrm>
            <a:off x="11820525" y="12858749"/>
            <a:ext cx="185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Straight Connector 534">
            <a:extLst>
              <a:ext uri="{FF2B5EF4-FFF2-40B4-BE49-F238E27FC236}">
                <a16:creationId xmlns:a16="http://schemas.microsoft.com/office/drawing/2014/main" id="{211A04A3-4C7B-4920-9F6E-060E92FE04D5}"/>
              </a:ext>
            </a:extLst>
          </xdr:cNvPr>
          <xdr:cNvCxnSpPr/>
        </xdr:nvCxnSpPr>
        <xdr:spPr>
          <a:xfrm flipH="1">
            <a:off x="11844330" y="12820649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Straight Connector 535">
            <a:extLst>
              <a:ext uri="{FF2B5EF4-FFF2-40B4-BE49-F238E27FC236}">
                <a16:creationId xmlns:a16="http://schemas.microsoft.com/office/drawing/2014/main" id="{A2A23A5A-963E-4115-A9D4-E676088FA1A6}"/>
              </a:ext>
            </a:extLst>
          </xdr:cNvPr>
          <xdr:cNvCxnSpPr/>
        </xdr:nvCxnSpPr>
        <xdr:spPr>
          <a:xfrm flipH="1">
            <a:off x="13544548" y="1281588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45</xdr:col>
      <xdr:colOff>14288</xdr:colOff>
      <xdr:row>538</xdr:row>
      <xdr:rowOff>0</xdr:rowOff>
    </xdr:from>
    <xdr:to>
      <xdr:col>59</xdr:col>
      <xdr:colOff>157163</xdr:colOff>
      <xdr:row>544</xdr:row>
      <xdr:rowOff>14289</xdr:rowOff>
    </xdr:to>
    <xdr:grpSp>
      <xdr:nvGrpSpPr>
        <xdr:cNvPr id="684" name="Group 683">
          <a:extLst>
            <a:ext uri="{FF2B5EF4-FFF2-40B4-BE49-F238E27FC236}">
              <a16:creationId xmlns:a16="http://schemas.microsoft.com/office/drawing/2014/main" id="{41A96A79-2177-012E-D20A-B1FC90EF29E6}"/>
            </a:ext>
          </a:extLst>
        </xdr:cNvPr>
        <xdr:cNvGrpSpPr/>
      </xdr:nvGrpSpPr>
      <xdr:grpSpPr>
        <a:xfrm>
          <a:off x="7300913" y="80629125"/>
          <a:ext cx="2409825" cy="871539"/>
          <a:chOff x="9567863" y="13430250"/>
          <a:chExt cx="2409825" cy="871539"/>
        </a:xfrm>
      </xdr:grpSpPr>
      <xdr:cxnSp macro="">
        <xdr:nvCxnSpPr>
          <xdr:cNvPr id="538" name="Straight Connector 537">
            <a:extLst>
              <a:ext uri="{FF2B5EF4-FFF2-40B4-BE49-F238E27FC236}">
                <a16:creationId xmlns:a16="http://schemas.microsoft.com/office/drawing/2014/main" id="{0F3F473E-947F-4BA6-8F41-4F810E6C114B}"/>
              </a:ext>
            </a:extLst>
          </xdr:cNvPr>
          <xdr:cNvCxnSpPr/>
        </xdr:nvCxnSpPr>
        <xdr:spPr>
          <a:xfrm>
            <a:off x="9634538" y="13858875"/>
            <a:ext cx="22717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0" name="Isosceles Triangle 539">
            <a:extLst>
              <a:ext uri="{FF2B5EF4-FFF2-40B4-BE49-F238E27FC236}">
                <a16:creationId xmlns:a16="http://schemas.microsoft.com/office/drawing/2014/main" id="{EFA3199E-A6AF-41A5-80CC-3DE1F6F3E980}"/>
              </a:ext>
            </a:extLst>
          </xdr:cNvPr>
          <xdr:cNvSpPr/>
        </xdr:nvSpPr>
        <xdr:spPr>
          <a:xfrm>
            <a:off x="9796462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1" name="Straight Arrow Connector 540">
            <a:extLst>
              <a:ext uri="{FF2B5EF4-FFF2-40B4-BE49-F238E27FC236}">
                <a16:creationId xmlns:a16="http://schemas.microsoft.com/office/drawing/2014/main" id="{BC92284E-A571-4BF1-A33B-8453161417C7}"/>
              </a:ext>
            </a:extLst>
          </xdr:cNvPr>
          <xdr:cNvCxnSpPr/>
        </xdr:nvCxnSpPr>
        <xdr:spPr>
          <a:xfrm flipV="1">
            <a:off x="9877427" y="140112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2" name="Isosceles Triangle 541">
            <a:extLst>
              <a:ext uri="{FF2B5EF4-FFF2-40B4-BE49-F238E27FC236}">
                <a16:creationId xmlns:a16="http://schemas.microsoft.com/office/drawing/2014/main" id="{D3C43483-D94F-483A-93E3-7CFC7C149FF7}"/>
              </a:ext>
            </a:extLst>
          </xdr:cNvPr>
          <xdr:cNvSpPr/>
        </xdr:nvSpPr>
        <xdr:spPr>
          <a:xfrm>
            <a:off x="11582388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3" name="Straight Arrow Connector 542">
            <a:extLst>
              <a:ext uri="{FF2B5EF4-FFF2-40B4-BE49-F238E27FC236}">
                <a16:creationId xmlns:a16="http://schemas.microsoft.com/office/drawing/2014/main" id="{C9532803-93F8-4A9D-B7E1-1F8E85A18AC1}"/>
              </a:ext>
            </a:extLst>
          </xdr:cNvPr>
          <xdr:cNvCxnSpPr/>
        </xdr:nvCxnSpPr>
        <xdr:spPr>
          <a:xfrm flipV="1">
            <a:off x="11663345" y="139922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Arrow Connector 544">
            <a:extLst>
              <a:ext uri="{FF2B5EF4-FFF2-40B4-BE49-F238E27FC236}">
                <a16:creationId xmlns:a16="http://schemas.microsoft.com/office/drawing/2014/main" id="{E30741F4-64EE-48A6-982A-027DE4B19E8C}"/>
              </a:ext>
            </a:extLst>
          </xdr:cNvPr>
          <xdr:cNvCxnSpPr/>
        </xdr:nvCxnSpPr>
        <xdr:spPr>
          <a:xfrm>
            <a:off x="9639298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6" name="Straight Arrow Connector 545">
            <a:extLst>
              <a:ext uri="{FF2B5EF4-FFF2-40B4-BE49-F238E27FC236}">
                <a16:creationId xmlns:a16="http://schemas.microsoft.com/office/drawing/2014/main" id="{4E3D5FBA-0595-4E73-B42A-93596FA4939B}"/>
              </a:ext>
            </a:extLst>
          </xdr:cNvPr>
          <xdr:cNvCxnSpPr/>
        </xdr:nvCxnSpPr>
        <xdr:spPr>
          <a:xfrm>
            <a:off x="9839325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Straight Arrow Connector 546">
            <a:extLst>
              <a:ext uri="{FF2B5EF4-FFF2-40B4-BE49-F238E27FC236}">
                <a16:creationId xmlns:a16="http://schemas.microsoft.com/office/drawing/2014/main" id="{F507CE03-10F1-483C-9ADE-D4B31DC4F551}"/>
              </a:ext>
            </a:extLst>
          </xdr:cNvPr>
          <xdr:cNvCxnSpPr/>
        </xdr:nvCxnSpPr>
        <xdr:spPr>
          <a:xfrm>
            <a:off x="1003935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8" name="Straight Arrow Connector 547">
            <a:extLst>
              <a:ext uri="{FF2B5EF4-FFF2-40B4-BE49-F238E27FC236}">
                <a16:creationId xmlns:a16="http://schemas.microsoft.com/office/drawing/2014/main" id="{3EBB8F2A-8054-48E1-A450-9822FF018DB2}"/>
              </a:ext>
            </a:extLst>
          </xdr:cNvPr>
          <xdr:cNvCxnSpPr/>
        </xdr:nvCxnSpPr>
        <xdr:spPr>
          <a:xfrm>
            <a:off x="10201278" y="136159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" name="Straight Arrow Connector 548">
            <a:extLst>
              <a:ext uri="{FF2B5EF4-FFF2-40B4-BE49-F238E27FC236}">
                <a16:creationId xmlns:a16="http://schemas.microsoft.com/office/drawing/2014/main" id="{039F0578-40B8-45B4-9B43-0BE734BDF2B6}"/>
              </a:ext>
            </a:extLst>
          </xdr:cNvPr>
          <xdr:cNvCxnSpPr/>
        </xdr:nvCxnSpPr>
        <xdr:spPr>
          <a:xfrm>
            <a:off x="10363203" y="136207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" name="Straight Arrow Connector 549">
            <a:extLst>
              <a:ext uri="{FF2B5EF4-FFF2-40B4-BE49-F238E27FC236}">
                <a16:creationId xmlns:a16="http://schemas.microsoft.com/office/drawing/2014/main" id="{A0ED6085-8846-47C1-AF0C-916F05224E34}"/>
              </a:ext>
            </a:extLst>
          </xdr:cNvPr>
          <xdr:cNvCxnSpPr/>
        </xdr:nvCxnSpPr>
        <xdr:spPr>
          <a:xfrm>
            <a:off x="10525128" y="136159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Arrow Connector 550">
            <a:extLst>
              <a:ext uri="{FF2B5EF4-FFF2-40B4-BE49-F238E27FC236}">
                <a16:creationId xmlns:a16="http://schemas.microsoft.com/office/drawing/2014/main" id="{BA1AAD42-2592-4492-8B87-340E526FFD76}"/>
              </a:ext>
            </a:extLst>
          </xdr:cNvPr>
          <xdr:cNvCxnSpPr/>
        </xdr:nvCxnSpPr>
        <xdr:spPr>
          <a:xfrm>
            <a:off x="10687053" y="136207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2" name="Straight Arrow Connector 551">
            <a:extLst>
              <a:ext uri="{FF2B5EF4-FFF2-40B4-BE49-F238E27FC236}">
                <a16:creationId xmlns:a16="http://schemas.microsoft.com/office/drawing/2014/main" id="{418DA69E-60B4-42F5-B29C-D51C9128158E}"/>
              </a:ext>
            </a:extLst>
          </xdr:cNvPr>
          <xdr:cNvCxnSpPr/>
        </xdr:nvCxnSpPr>
        <xdr:spPr>
          <a:xfrm>
            <a:off x="10848977" y="136159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Arrow Connector 552">
            <a:extLst>
              <a:ext uri="{FF2B5EF4-FFF2-40B4-BE49-F238E27FC236}">
                <a16:creationId xmlns:a16="http://schemas.microsoft.com/office/drawing/2014/main" id="{D14A5FA4-BC34-45C4-AD61-95996C3D81AC}"/>
              </a:ext>
            </a:extLst>
          </xdr:cNvPr>
          <xdr:cNvCxnSpPr/>
        </xdr:nvCxnSpPr>
        <xdr:spPr>
          <a:xfrm>
            <a:off x="11010902" y="136207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Arrow Connector 553">
            <a:extLst>
              <a:ext uri="{FF2B5EF4-FFF2-40B4-BE49-F238E27FC236}">
                <a16:creationId xmlns:a16="http://schemas.microsoft.com/office/drawing/2014/main" id="{1D8A15CF-B641-43ED-8476-3BB00970CC4B}"/>
              </a:ext>
            </a:extLst>
          </xdr:cNvPr>
          <xdr:cNvCxnSpPr/>
        </xdr:nvCxnSpPr>
        <xdr:spPr>
          <a:xfrm>
            <a:off x="11172829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Arrow Connector 554">
            <a:extLst>
              <a:ext uri="{FF2B5EF4-FFF2-40B4-BE49-F238E27FC236}">
                <a16:creationId xmlns:a16="http://schemas.microsoft.com/office/drawing/2014/main" id="{58238C5B-4E11-4CE1-A1BB-D54340791EB1}"/>
              </a:ext>
            </a:extLst>
          </xdr:cNvPr>
          <xdr:cNvCxnSpPr/>
        </xdr:nvCxnSpPr>
        <xdr:spPr>
          <a:xfrm>
            <a:off x="1133475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6" name="Straight Connector 555">
            <a:extLst>
              <a:ext uri="{FF2B5EF4-FFF2-40B4-BE49-F238E27FC236}">
                <a16:creationId xmlns:a16="http://schemas.microsoft.com/office/drawing/2014/main" id="{B75B7CA9-9876-4BE5-9103-2E0850820699}"/>
              </a:ext>
            </a:extLst>
          </xdr:cNvPr>
          <xdr:cNvCxnSpPr/>
        </xdr:nvCxnSpPr>
        <xdr:spPr>
          <a:xfrm>
            <a:off x="9639302" y="13620755"/>
            <a:ext cx="22526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Connector 556">
            <a:extLst>
              <a:ext uri="{FF2B5EF4-FFF2-40B4-BE49-F238E27FC236}">
                <a16:creationId xmlns:a16="http://schemas.microsoft.com/office/drawing/2014/main" id="{CD89A86C-8AE1-4901-8DDE-3B2BA8831EF4}"/>
              </a:ext>
            </a:extLst>
          </xdr:cNvPr>
          <xdr:cNvCxnSpPr/>
        </xdr:nvCxnSpPr>
        <xdr:spPr>
          <a:xfrm flipH="1" flipV="1">
            <a:off x="10715627" y="135302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" name="Straight Arrow Connector 557">
            <a:extLst>
              <a:ext uri="{FF2B5EF4-FFF2-40B4-BE49-F238E27FC236}">
                <a16:creationId xmlns:a16="http://schemas.microsoft.com/office/drawing/2014/main" id="{52E374BA-EC02-4207-87D0-38F193A14F13}"/>
              </a:ext>
            </a:extLst>
          </xdr:cNvPr>
          <xdr:cNvCxnSpPr/>
        </xdr:nvCxnSpPr>
        <xdr:spPr>
          <a:xfrm>
            <a:off x="11496677" y="136255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Arrow Connector 558">
            <a:extLst>
              <a:ext uri="{FF2B5EF4-FFF2-40B4-BE49-F238E27FC236}">
                <a16:creationId xmlns:a16="http://schemas.microsoft.com/office/drawing/2014/main" id="{1651B434-966F-4810-83FD-D1FF215D622C}"/>
              </a:ext>
            </a:extLst>
          </xdr:cNvPr>
          <xdr:cNvCxnSpPr/>
        </xdr:nvCxnSpPr>
        <xdr:spPr>
          <a:xfrm>
            <a:off x="11715755" y="136207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0" name="Straight Arrow Connector 559">
            <a:extLst>
              <a:ext uri="{FF2B5EF4-FFF2-40B4-BE49-F238E27FC236}">
                <a16:creationId xmlns:a16="http://schemas.microsoft.com/office/drawing/2014/main" id="{E7892C77-84A7-487B-9EF4-70C68180138F}"/>
              </a:ext>
            </a:extLst>
          </xdr:cNvPr>
          <xdr:cNvCxnSpPr/>
        </xdr:nvCxnSpPr>
        <xdr:spPr>
          <a:xfrm>
            <a:off x="11896731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4" name="Straight Arrow Connector 563">
            <a:extLst>
              <a:ext uri="{FF2B5EF4-FFF2-40B4-BE49-F238E27FC236}">
                <a16:creationId xmlns:a16="http://schemas.microsoft.com/office/drawing/2014/main" id="{B4DFC491-1276-432D-846E-75B6BA5F5B5D}"/>
              </a:ext>
            </a:extLst>
          </xdr:cNvPr>
          <xdr:cNvCxnSpPr/>
        </xdr:nvCxnSpPr>
        <xdr:spPr>
          <a:xfrm>
            <a:off x="9634538" y="13430250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6" name="Straight Arrow Connector 565">
            <a:extLst>
              <a:ext uri="{FF2B5EF4-FFF2-40B4-BE49-F238E27FC236}">
                <a16:creationId xmlns:a16="http://schemas.microsoft.com/office/drawing/2014/main" id="{BA1A6045-D7FC-40B3-8951-56B5F6D35E69}"/>
              </a:ext>
            </a:extLst>
          </xdr:cNvPr>
          <xdr:cNvCxnSpPr/>
        </xdr:nvCxnSpPr>
        <xdr:spPr>
          <a:xfrm>
            <a:off x="11896726" y="134397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9" name="Straight Connector 568">
            <a:extLst>
              <a:ext uri="{FF2B5EF4-FFF2-40B4-BE49-F238E27FC236}">
                <a16:creationId xmlns:a16="http://schemas.microsoft.com/office/drawing/2014/main" id="{82083414-D5F3-4714-BD84-96C28E21343D}"/>
              </a:ext>
            </a:extLst>
          </xdr:cNvPr>
          <xdr:cNvCxnSpPr/>
        </xdr:nvCxnSpPr>
        <xdr:spPr>
          <a:xfrm>
            <a:off x="9567863" y="14144626"/>
            <a:ext cx="2409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0" name="Straight Connector 569">
            <a:extLst>
              <a:ext uri="{FF2B5EF4-FFF2-40B4-BE49-F238E27FC236}">
                <a16:creationId xmlns:a16="http://schemas.microsoft.com/office/drawing/2014/main" id="{60CC458D-8091-4BEB-9D87-9475F6934441}"/>
              </a:ext>
            </a:extLst>
          </xdr:cNvPr>
          <xdr:cNvCxnSpPr/>
        </xdr:nvCxnSpPr>
        <xdr:spPr>
          <a:xfrm flipH="1">
            <a:off x="9820274" y="141065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Straight Connector 570">
            <a:extLst>
              <a:ext uri="{FF2B5EF4-FFF2-40B4-BE49-F238E27FC236}">
                <a16:creationId xmlns:a16="http://schemas.microsoft.com/office/drawing/2014/main" id="{D63D0E51-A9EF-499E-8CB2-4B1FB8661D28}"/>
              </a:ext>
            </a:extLst>
          </xdr:cNvPr>
          <xdr:cNvCxnSpPr/>
        </xdr:nvCxnSpPr>
        <xdr:spPr>
          <a:xfrm flipH="1">
            <a:off x="11606215" y="141017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5" name="Straight Connector 574">
            <a:extLst>
              <a:ext uri="{FF2B5EF4-FFF2-40B4-BE49-F238E27FC236}">
                <a16:creationId xmlns:a16="http://schemas.microsoft.com/office/drawing/2014/main" id="{36406B95-CAA2-45CB-A9B3-D933021E2B8B}"/>
              </a:ext>
            </a:extLst>
          </xdr:cNvPr>
          <xdr:cNvCxnSpPr/>
        </xdr:nvCxnSpPr>
        <xdr:spPr>
          <a:xfrm>
            <a:off x="9634538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Connector 576">
            <a:extLst>
              <a:ext uri="{FF2B5EF4-FFF2-40B4-BE49-F238E27FC236}">
                <a16:creationId xmlns:a16="http://schemas.microsoft.com/office/drawing/2014/main" id="{99CC61AB-3F7F-04F4-C3A8-6E279CF5229D}"/>
              </a:ext>
            </a:extLst>
          </xdr:cNvPr>
          <xdr:cNvCxnSpPr/>
        </xdr:nvCxnSpPr>
        <xdr:spPr>
          <a:xfrm flipH="1">
            <a:off x="9591675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3019FA54-A43B-4B82-BBFD-4D6549CF4ADF}"/>
              </a:ext>
            </a:extLst>
          </xdr:cNvPr>
          <xdr:cNvCxnSpPr/>
        </xdr:nvCxnSpPr>
        <xdr:spPr>
          <a:xfrm>
            <a:off x="11896725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Connector 578">
            <a:extLst>
              <a:ext uri="{FF2B5EF4-FFF2-40B4-BE49-F238E27FC236}">
                <a16:creationId xmlns:a16="http://schemas.microsoft.com/office/drawing/2014/main" id="{957BA8D2-6CD7-415D-8C90-E6CCDFDEC02F}"/>
              </a:ext>
            </a:extLst>
          </xdr:cNvPr>
          <xdr:cNvCxnSpPr/>
        </xdr:nvCxnSpPr>
        <xdr:spPr>
          <a:xfrm flipH="1">
            <a:off x="11853862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14288</xdr:colOff>
      <xdr:row>538</xdr:row>
      <xdr:rowOff>0</xdr:rowOff>
    </xdr:from>
    <xdr:to>
      <xdr:col>37</xdr:col>
      <xdr:colOff>157163</xdr:colOff>
      <xdr:row>544</xdr:row>
      <xdr:rowOff>14289</xdr:rowOff>
    </xdr:to>
    <xdr:grpSp>
      <xdr:nvGrpSpPr>
        <xdr:cNvPr id="683" name="Group 682">
          <a:extLst>
            <a:ext uri="{FF2B5EF4-FFF2-40B4-BE49-F238E27FC236}">
              <a16:creationId xmlns:a16="http://schemas.microsoft.com/office/drawing/2014/main" id="{56FC4A32-15FE-0EB8-F9AF-2CCE32E4E0A3}"/>
            </a:ext>
          </a:extLst>
        </xdr:cNvPr>
        <xdr:cNvGrpSpPr/>
      </xdr:nvGrpSpPr>
      <xdr:grpSpPr>
        <a:xfrm>
          <a:off x="3738563" y="80629125"/>
          <a:ext cx="2409825" cy="871539"/>
          <a:chOff x="6005513" y="13430250"/>
          <a:chExt cx="2409825" cy="871539"/>
        </a:xfrm>
      </xdr:grpSpPr>
      <xdr:cxnSp macro="">
        <xdr:nvCxnSpPr>
          <xdr:cNvPr id="580" name="Straight Connector 579">
            <a:extLst>
              <a:ext uri="{FF2B5EF4-FFF2-40B4-BE49-F238E27FC236}">
                <a16:creationId xmlns:a16="http://schemas.microsoft.com/office/drawing/2014/main" id="{1E901C0B-BAD9-4E69-9D9E-605188335102}"/>
              </a:ext>
            </a:extLst>
          </xdr:cNvPr>
          <xdr:cNvCxnSpPr/>
        </xdr:nvCxnSpPr>
        <xdr:spPr>
          <a:xfrm>
            <a:off x="6072188" y="13858875"/>
            <a:ext cx="22717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1" name="Isosceles Triangle 580">
            <a:extLst>
              <a:ext uri="{FF2B5EF4-FFF2-40B4-BE49-F238E27FC236}">
                <a16:creationId xmlns:a16="http://schemas.microsoft.com/office/drawing/2014/main" id="{7C61765B-79AF-41A4-BD9A-1E38954A5BAA}"/>
              </a:ext>
            </a:extLst>
          </xdr:cNvPr>
          <xdr:cNvSpPr/>
        </xdr:nvSpPr>
        <xdr:spPr>
          <a:xfrm>
            <a:off x="6234112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82" name="Straight Arrow Connector 581">
            <a:extLst>
              <a:ext uri="{FF2B5EF4-FFF2-40B4-BE49-F238E27FC236}">
                <a16:creationId xmlns:a16="http://schemas.microsoft.com/office/drawing/2014/main" id="{533FE166-BB1E-43D7-9CFC-7341A60646C8}"/>
              </a:ext>
            </a:extLst>
          </xdr:cNvPr>
          <xdr:cNvCxnSpPr/>
        </xdr:nvCxnSpPr>
        <xdr:spPr>
          <a:xfrm flipV="1">
            <a:off x="6315077" y="140112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83" name="Isosceles Triangle 582">
            <a:extLst>
              <a:ext uri="{FF2B5EF4-FFF2-40B4-BE49-F238E27FC236}">
                <a16:creationId xmlns:a16="http://schemas.microsoft.com/office/drawing/2014/main" id="{432AE728-99F4-4FD8-AAD4-1A513D6482E1}"/>
              </a:ext>
            </a:extLst>
          </xdr:cNvPr>
          <xdr:cNvSpPr/>
        </xdr:nvSpPr>
        <xdr:spPr>
          <a:xfrm>
            <a:off x="8020038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84" name="Straight Arrow Connector 583">
            <a:extLst>
              <a:ext uri="{FF2B5EF4-FFF2-40B4-BE49-F238E27FC236}">
                <a16:creationId xmlns:a16="http://schemas.microsoft.com/office/drawing/2014/main" id="{A4937D3C-117C-49D2-9F64-4B4E07A3811B}"/>
              </a:ext>
            </a:extLst>
          </xdr:cNvPr>
          <xdr:cNvCxnSpPr/>
        </xdr:nvCxnSpPr>
        <xdr:spPr>
          <a:xfrm flipV="1">
            <a:off x="8100995" y="139922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Arrow Connector 584">
            <a:extLst>
              <a:ext uri="{FF2B5EF4-FFF2-40B4-BE49-F238E27FC236}">
                <a16:creationId xmlns:a16="http://schemas.microsoft.com/office/drawing/2014/main" id="{0840F7B5-B9DD-4BF1-B525-3A1B2736B0AC}"/>
              </a:ext>
            </a:extLst>
          </xdr:cNvPr>
          <xdr:cNvCxnSpPr/>
        </xdr:nvCxnSpPr>
        <xdr:spPr>
          <a:xfrm>
            <a:off x="6076948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Straight Arrow Connector 585">
            <a:extLst>
              <a:ext uri="{FF2B5EF4-FFF2-40B4-BE49-F238E27FC236}">
                <a16:creationId xmlns:a16="http://schemas.microsoft.com/office/drawing/2014/main" id="{191D756F-779C-48BE-9CF1-F8C66CE1CA03}"/>
              </a:ext>
            </a:extLst>
          </xdr:cNvPr>
          <xdr:cNvCxnSpPr/>
        </xdr:nvCxnSpPr>
        <xdr:spPr>
          <a:xfrm>
            <a:off x="6276975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Arrow Connector 586">
            <a:extLst>
              <a:ext uri="{FF2B5EF4-FFF2-40B4-BE49-F238E27FC236}">
                <a16:creationId xmlns:a16="http://schemas.microsoft.com/office/drawing/2014/main" id="{CB140FB9-C9DC-4B5D-AA9C-3494086F027B}"/>
              </a:ext>
            </a:extLst>
          </xdr:cNvPr>
          <xdr:cNvCxnSpPr/>
        </xdr:nvCxnSpPr>
        <xdr:spPr>
          <a:xfrm>
            <a:off x="647700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Arrow Connector 587">
            <a:extLst>
              <a:ext uri="{FF2B5EF4-FFF2-40B4-BE49-F238E27FC236}">
                <a16:creationId xmlns:a16="http://schemas.microsoft.com/office/drawing/2014/main" id="{A1F9C0BB-F24E-4111-A7D9-C47CA057DACB}"/>
              </a:ext>
            </a:extLst>
          </xdr:cNvPr>
          <xdr:cNvCxnSpPr/>
        </xdr:nvCxnSpPr>
        <xdr:spPr>
          <a:xfrm>
            <a:off x="6638928" y="136159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Arrow Connector 588">
            <a:extLst>
              <a:ext uri="{FF2B5EF4-FFF2-40B4-BE49-F238E27FC236}">
                <a16:creationId xmlns:a16="http://schemas.microsoft.com/office/drawing/2014/main" id="{FFFDA3CC-6AE7-4909-9E6C-F55B75B1A0AC}"/>
              </a:ext>
            </a:extLst>
          </xdr:cNvPr>
          <xdr:cNvCxnSpPr/>
        </xdr:nvCxnSpPr>
        <xdr:spPr>
          <a:xfrm>
            <a:off x="6800853" y="136207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Arrow Connector 589">
            <a:extLst>
              <a:ext uri="{FF2B5EF4-FFF2-40B4-BE49-F238E27FC236}">
                <a16:creationId xmlns:a16="http://schemas.microsoft.com/office/drawing/2014/main" id="{DEA851D8-B60C-4796-9BEF-59C9319DC84D}"/>
              </a:ext>
            </a:extLst>
          </xdr:cNvPr>
          <xdr:cNvCxnSpPr/>
        </xdr:nvCxnSpPr>
        <xdr:spPr>
          <a:xfrm>
            <a:off x="6962778" y="136159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Arrow Connector 590">
            <a:extLst>
              <a:ext uri="{FF2B5EF4-FFF2-40B4-BE49-F238E27FC236}">
                <a16:creationId xmlns:a16="http://schemas.microsoft.com/office/drawing/2014/main" id="{C8C2C02B-9E8E-403E-B9BF-D0FB7D92EE0F}"/>
              </a:ext>
            </a:extLst>
          </xdr:cNvPr>
          <xdr:cNvCxnSpPr/>
        </xdr:nvCxnSpPr>
        <xdr:spPr>
          <a:xfrm>
            <a:off x="7124703" y="136207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Arrow Connector 591">
            <a:extLst>
              <a:ext uri="{FF2B5EF4-FFF2-40B4-BE49-F238E27FC236}">
                <a16:creationId xmlns:a16="http://schemas.microsoft.com/office/drawing/2014/main" id="{31A2CABE-792C-47F4-B198-9CE47426B340}"/>
              </a:ext>
            </a:extLst>
          </xdr:cNvPr>
          <xdr:cNvCxnSpPr/>
        </xdr:nvCxnSpPr>
        <xdr:spPr>
          <a:xfrm>
            <a:off x="7286627" y="136159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Arrow Connector 592">
            <a:extLst>
              <a:ext uri="{FF2B5EF4-FFF2-40B4-BE49-F238E27FC236}">
                <a16:creationId xmlns:a16="http://schemas.microsoft.com/office/drawing/2014/main" id="{216BAB4A-42AB-4D63-BF72-DAFC679C5BCA}"/>
              </a:ext>
            </a:extLst>
          </xdr:cNvPr>
          <xdr:cNvCxnSpPr/>
        </xdr:nvCxnSpPr>
        <xdr:spPr>
          <a:xfrm>
            <a:off x="7448552" y="136207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Arrow Connector 593">
            <a:extLst>
              <a:ext uri="{FF2B5EF4-FFF2-40B4-BE49-F238E27FC236}">
                <a16:creationId xmlns:a16="http://schemas.microsoft.com/office/drawing/2014/main" id="{B70B43A3-14DF-4849-A965-AAD2AAAB4920}"/>
              </a:ext>
            </a:extLst>
          </xdr:cNvPr>
          <xdr:cNvCxnSpPr/>
        </xdr:nvCxnSpPr>
        <xdr:spPr>
          <a:xfrm>
            <a:off x="7610479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" name="Straight Arrow Connector 594">
            <a:extLst>
              <a:ext uri="{FF2B5EF4-FFF2-40B4-BE49-F238E27FC236}">
                <a16:creationId xmlns:a16="http://schemas.microsoft.com/office/drawing/2014/main" id="{9AB2ADB3-1C58-4209-A817-B2D0BFE7F875}"/>
              </a:ext>
            </a:extLst>
          </xdr:cNvPr>
          <xdr:cNvCxnSpPr/>
        </xdr:nvCxnSpPr>
        <xdr:spPr>
          <a:xfrm>
            <a:off x="777240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Connector 595">
            <a:extLst>
              <a:ext uri="{FF2B5EF4-FFF2-40B4-BE49-F238E27FC236}">
                <a16:creationId xmlns:a16="http://schemas.microsoft.com/office/drawing/2014/main" id="{6BDDE71F-E60D-4BF4-8E3C-3828EBF54E5B}"/>
              </a:ext>
            </a:extLst>
          </xdr:cNvPr>
          <xdr:cNvCxnSpPr/>
        </xdr:nvCxnSpPr>
        <xdr:spPr>
          <a:xfrm>
            <a:off x="6076952" y="13620755"/>
            <a:ext cx="22526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Straight Connector 596">
            <a:extLst>
              <a:ext uri="{FF2B5EF4-FFF2-40B4-BE49-F238E27FC236}">
                <a16:creationId xmlns:a16="http://schemas.microsoft.com/office/drawing/2014/main" id="{F87D3A69-8A04-4F7C-A393-4061C0205E00}"/>
              </a:ext>
            </a:extLst>
          </xdr:cNvPr>
          <xdr:cNvCxnSpPr/>
        </xdr:nvCxnSpPr>
        <xdr:spPr>
          <a:xfrm flipH="1" flipV="1">
            <a:off x="7153277" y="135302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Straight Arrow Connector 597">
            <a:extLst>
              <a:ext uri="{FF2B5EF4-FFF2-40B4-BE49-F238E27FC236}">
                <a16:creationId xmlns:a16="http://schemas.microsoft.com/office/drawing/2014/main" id="{48071312-205A-4074-BD58-36B35A4CD0D4}"/>
              </a:ext>
            </a:extLst>
          </xdr:cNvPr>
          <xdr:cNvCxnSpPr/>
        </xdr:nvCxnSpPr>
        <xdr:spPr>
          <a:xfrm>
            <a:off x="7934327" y="136255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Arrow Connector 598">
            <a:extLst>
              <a:ext uri="{FF2B5EF4-FFF2-40B4-BE49-F238E27FC236}">
                <a16:creationId xmlns:a16="http://schemas.microsoft.com/office/drawing/2014/main" id="{51A84AED-6390-48CE-818C-BD6614B2783F}"/>
              </a:ext>
            </a:extLst>
          </xdr:cNvPr>
          <xdr:cNvCxnSpPr/>
        </xdr:nvCxnSpPr>
        <xdr:spPr>
          <a:xfrm>
            <a:off x="8153405" y="136207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" name="Straight Arrow Connector 599">
            <a:extLst>
              <a:ext uri="{FF2B5EF4-FFF2-40B4-BE49-F238E27FC236}">
                <a16:creationId xmlns:a16="http://schemas.microsoft.com/office/drawing/2014/main" id="{A27CC297-4901-4E5B-A805-1188B1AA1BAA}"/>
              </a:ext>
            </a:extLst>
          </xdr:cNvPr>
          <xdr:cNvCxnSpPr/>
        </xdr:nvCxnSpPr>
        <xdr:spPr>
          <a:xfrm>
            <a:off x="8334381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Arrow Connector 600">
            <a:extLst>
              <a:ext uri="{FF2B5EF4-FFF2-40B4-BE49-F238E27FC236}">
                <a16:creationId xmlns:a16="http://schemas.microsoft.com/office/drawing/2014/main" id="{057C7127-6319-490B-959E-AA6ACF36CDBB}"/>
              </a:ext>
            </a:extLst>
          </xdr:cNvPr>
          <xdr:cNvCxnSpPr/>
        </xdr:nvCxnSpPr>
        <xdr:spPr>
          <a:xfrm>
            <a:off x="6072188" y="13430250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Arrow Connector 601">
            <a:extLst>
              <a:ext uri="{FF2B5EF4-FFF2-40B4-BE49-F238E27FC236}">
                <a16:creationId xmlns:a16="http://schemas.microsoft.com/office/drawing/2014/main" id="{8BF555B8-FA42-4AB3-B367-6E1F5BBB474D}"/>
              </a:ext>
            </a:extLst>
          </xdr:cNvPr>
          <xdr:cNvCxnSpPr/>
        </xdr:nvCxnSpPr>
        <xdr:spPr>
          <a:xfrm>
            <a:off x="8334376" y="134397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" name="Straight Connector 602">
            <a:extLst>
              <a:ext uri="{FF2B5EF4-FFF2-40B4-BE49-F238E27FC236}">
                <a16:creationId xmlns:a16="http://schemas.microsoft.com/office/drawing/2014/main" id="{766D5DB5-9B05-48B6-BF15-B9F9BD3E1043}"/>
              </a:ext>
            </a:extLst>
          </xdr:cNvPr>
          <xdr:cNvCxnSpPr/>
        </xdr:nvCxnSpPr>
        <xdr:spPr>
          <a:xfrm>
            <a:off x="6005513" y="14144626"/>
            <a:ext cx="2409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Connector 603">
            <a:extLst>
              <a:ext uri="{FF2B5EF4-FFF2-40B4-BE49-F238E27FC236}">
                <a16:creationId xmlns:a16="http://schemas.microsoft.com/office/drawing/2014/main" id="{8BD7EC7F-37AA-4BFE-9896-1C949A6BF8FC}"/>
              </a:ext>
            </a:extLst>
          </xdr:cNvPr>
          <xdr:cNvCxnSpPr/>
        </xdr:nvCxnSpPr>
        <xdr:spPr>
          <a:xfrm flipH="1">
            <a:off x="6257924" y="141065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Connector 604">
            <a:extLst>
              <a:ext uri="{FF2B5EF4-FFF2-40B4-BE49-F238E27FC236}">
                <a16:creationId xmlns:a16="http://schemas.microsoft.com/office/drawing/2014/main" id="{7FD1A7EB-6B2B-4030-8F8D-6A8EFA63EB25}"/>
              </a:ext>
            </a:extLst>
          </xdr:cNvPr>
          <xdr:cNvCxnSpPr/>
        </xdr:nvCxnSpPr>
        <xdr:spPr>
          <a:xfrm flipH="1">
            <a:off x="8043865" y="141017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4B9B0E4E-7640-4E8D-8C02-43A5D5CBB59E}"/>
              </a:ext>
            </a:extLst>
          </xdr:cNvPr>
          <xdr:cNvCxnSpPr/>
        </xdr:nvCxnSpPr>
        <xdr:spPr>
          <a:xfrm>
            <a:off x="6072188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Connector 606">
            <a:extLst>
              <a:ext uri="{FF2B5EF4-FFF2-40B4-BE49-F238E27FC236}">
                <a16:creationId xmlns:a16="http://schemas.microsoft.com/office/drawing/2014/main" id="{70091CED-F95D-4F2F-A219-33804BC887EE}"/>
              </a:ext>
            </a:extLst>
          </xdr:cNvPr>
          <xdr:cNvCxnSpPr/>
        </xdr:nvCxnSpPr>
        <xdr:spPr>
          <a:xfrm flipH="1">
            <a:off x="6029325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Connector 607">
            <a:extLst>
              <a:ext uri="{FF2B5EF4-FFF2-40B4-BE49-F238E27FC236}">
                <a16:creationId xmlns:a16="http://schemas.microsoft.com/office/drawing/2014/main" id="{CCEFCE97-1652-4606-8310-F3E34F0E796F}"/>
              </a:ext>
            </a:extLst>
          </xdr:cNvPr>
          <xdr:cNvCxnSpPr/>
        </xdr:nvCxnSpPr>
        <xdr:spPr>
          <a:xfrm>
            <a:off x="8334375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2141B807-C5BF-4FF2-99A3-B74870CD51F7}"/>
              </a:ext>
            </a:extLst>
          </xdr:cNvPr>
          <xdr:cNvCxnSpPr/>
        </xdr:nvCxnSpPr>
        <xdr:spPr>
          <a:xfrm flipH="1">
            <a:off x="8291512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0</xdr:colOff>
      <xdr:row>492</xdr:row>
      <xdr:rowOff>47625</xdr:rowOff>
    </xdr:from>
    <xdr:to>
      <xdr:col>72</xdr:col>
      <xdr:colOff>19050</xdr:colOff>
      <xdr:row>492</xdr:row>
      <xdr:rowOff>47625</xdr:rowOff>
    </xdr:to>
    <xdr:cxnSp macro="">
      <xdr:nvCxnSpPr>
        <xdr:cNvPr id="611" name="Straight Connector 610">
          <a:extLst>
            <a:ext uri="{FF2B5EF4-FFF2-40B4-BE49-F238E27FC236}">
              <a16:creationId xmlns:a16="http://schemas.microsoft.com/office/drawing/2014/main" id="{D2EE8B42-159D-868F-2A1A-1511C080D811}"/>
            </a:ext>
          </a:extLst>
        </xdr:cNvPr>
        <xdr:cNvCxnSpPr/>
      </xdr:nvCxnSpPr>
      <xdr:spPr>
        <a:xfrm>
          <a:off x="485775" y="73485375"/>
          <a:ext cx="11191875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492</xdr:row>
      <xdr:rowOff>85725</xdr:rowOff>
    </xdr:from>
    <xdr:to>
      <xdr:col>72</xdr:col>
      <xdr:colOff>19050</xdr:colOff>
      <xdr:row>492</xdr:row>
      <xdr:rowOff>85725</xdr:rowOff>
    </xdr:to>
    <xdr:cxnSp macro="">
      <xdr:nvCxnSpPr>
        <xdr:cNvPr id="612" name="Straight Connector 611">
          <a:extLst>
            <a:ext uri="{FF2B5EF4-FFF2-40B4-BE49-F238E27FC236}">
              <a16:creationId xmlns:a16="http://schemas.microsoft.com/office/drawing/2014/main" id="{4F3265C9-CB2F-42DB-9512-03BAEA04E609}"/>
            </a:ext>
          </a:extLst>
        </xdr:cNvPr>
        <xdr:cNvCxnSpPr/>
      </xdr:nvCxnSpPr>
      <xdr:spPr>
        <a:xfrm>
          <a:off x="485775" y="73523475"/>
          <a:ext cx="11191875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498</xdr:row>
      <xdr:rowOff>38100</xdr:rowOff>
    </xdr:from>
    <xdr:to>
      <xdr:col>72</xdr:col>
      <xdr:colOff>19050</xdr:colOff>
      <xdr:row>498</xdr:row>
      <xdr:rowOff>38100</xdr:rowOff>
    </xdr:to>
    <xdr:cxnSp macro="">
      <xdr:nvCxnSpPr>
        <xdr:cNvPr id="613" name="Straight Connector 612">
          <a:extLst>
            <a:ext uri="{FF2B5EF4-FFF2-40B4-BE49-F238E27FC236}">
              <a16:creationId xmlns:a16="http://schemas.microsoft.com/office/drawing/2014/main" id="{1E37AF38-5E0F-44B5-832A-BC7A37EEF71E}"/>
            </a:ext>
          </a:extLst>
        </xdr:cNvPr>
        <xdr:cNvCxnSpPr/>
      </xdr:nvCxnSpPr>
      <xdr:spPr>
        <a:xfrm>
          <a:off x="485775" y="74952225"/>
          <a:ext cx="11191875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498</xdr:row>
      <xdr:rowOff>76200</xdr:rowOff>
    </xdr:from>
    <xdr:to>
      <xdr:col>72</xdr:col>
      <xdr:colOff>19050</xdr:colOff>
      <xdr:row>498</xdr:row>
      <xdr:rowOff>76200</xdr:rowOff>
    </xdr:to>
    <xdr:cxnSp macro="">
      <xdr:nvCxnSpPr>
        <xdr:cNvPr id="614" name="Straight Connector 613">
          <a:extLst>
            <a:ext uri="{FF2B5EF4-FFF2-40B4-BE49-F238E27FC236}">
              <a16:creationId xmlns:a16="http://schemas.microsoft.com/office/drawing/2014/main" id="{764A7034-A8AE-45E4-B18C-569B32A0CE77}"/>
            </a:ext>
          </a:extLst>
        </xdr:cNvPr>
        <xdr:cNvCxnSpPr/>
      </xdr:nvCxnSpPr>
      <xdr:spPr>
        <a:xfrm>
          <a:off x="485775" y="74990325"/>
          <a:ext cx="11191875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543</xdr:row>
      <xdr:rowOff>95250</xdr:rowOff>
    </xdr:from>
    <xdr:to>
      <xdr:col>23</xdr:col>
      <xdr:colOff>76200</xdr:colOff>
      <xdr:row>550</xdr:row>
      <xdr:rowOff>76200</xdr:rowOff>
    </xdr:to>
    <xdr:cxnSp macro="">
      <xdr:nvCxnSpPr>
        <xdr:cNvPr id="616" name="Straight Connector 615">
          <a:extLst>
            <a:ext uri="{FF2B5EF4-FFF2-40B4-BE49-F238E27FC236}">
              <a16:creationId xmlns:a16="http://schemas.microsoft.com/office/drawing/2014/main" id="{A58FA675-1875-F0D2-CFC9-52CD872C3A66}"/>
            </a:ext>
          </a:extLst>
        </xdr:cNvPr>
        <xdr:cNvCxnSpPr/>
      </xdr:nvCxnSpPr>
      <xdr:spPr>
        <a:xfrm>
          <a:off x="3800475" y="81438750"/>
          <a:ext cx="0" cy="9810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536</xdr:row>
      <xdr:rowOff>104775</xdr:rowOff>
    </xdr:from>
    <xdr:to>
      <xdr:col>13</xdr:col>
      <xdr:colOff>0</xdr:colOff>
      <xdr:row>546</xdr:row>
      <xdr:rowOff>76200</xdr:rowOff>
    </xdr:to>
    <xdr:cxnSp macro="">
      <xdr:nvCxnSpPr>
        <xdr:cNvPr id="618" name="Straight Connector 617">
          <a:extLst>
            <a:ext uri="{FF2B5EF4-FFF2-40B4-BE49-F238E27FC236}">
              <a16:creationId xmlns:a16="http://schemas.microsoft.com/office/drawing/2014/main" id="{DCF4977B-DE44-4C62-8F62-5759BDF5BCB7}"/>
            </a:ext>
          </a:extLst>
        </xdr:cNvPr>
        <xdr:cNvCxnSpPr/>
      </xdr:nvCxnSpPr>
      <xdr:spPr>
        <a:xfrm>
          <a:off x="2105025" y="80448150"/>
          <a:ext cx="0" cy="14001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543</xdr:row>
      <xdr:rowOff>104775</xdr:rowOff>
    </xdr:from>
    <xdr:to>
      <xdr:col>37</xdr:col>
      <xdr:colOff>76200</xdr:colOff>
      <xdr:row>550</xdr:row>
      <xdr:rowOff>114300</xdr:rowOff>
    </xdr:to>
    <xdr:cxnSp macro="">
      <xdr:nvCxnSpPr>
        <xdr:cNvPr id="621" name="Straight Connector 620">
          <a:extLst>
            <a:ext uri="{FF2B5EF4-FFF2-40B4-BE49-F238E27FC236}">
              <a16:creationId xmlns:a16="http://schemas.microsoft.com/office/drawing/2014/main" id="{D371DDEE-71B4-4E51-B695-F615AC6D649A}"/>
            </a:ext>
          </a:extLst>
        </xdr:cNvPr>
        <xdr:cNvCxnSpPr/>
      </xdr:nvCxnSpPr>
      <xdr:spPr>
        <a:xfrm>
          <a:off x="6067425" y="81448275"/>
          <a:ext cx="0" cy="10096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85725</xdr:colOff>
      <xdr:row>543</xdr:row>
      <xdr:rowOff>114300</xdr:rowOff>
    </xdr:from>
    <xdr:to>
      <xdr:col>45</xdr:col>
      <xdr:colOff>85725</xdr:colOff>
      <xdr:row>550</xdr:row>
      <xdr:rowOff>66675</xdr:rowOff>
    </xdr:to>
    <xdr:cxnSp macro="">
      <xdr:nvCxnSpPr>
        <xdr:cNvPr id="623" name="Straight Connector 622">
          <a:extLst>
            <a:ext uri="{FF2B5EF4-FFF2-40B4-BE49-F238E27FC236}">
              <a16:creationId xmlns:a16="http://schemas.microsoft.com/office/drawing/2014/main" id="{7D2B18B5-3631-4C7F-B0D3-B0170D0D1D37}"/>
            </a:ext>
          </a:extLst>
        </xdr:cNvPr>
        <xdr:cNvCxnSpPr/>
      </xdr:nvCxnSpPr>
      <xdr:spPr>
        <a:xfrm>
          <a:off x="7372350" y="81457800"/>
          <a:ext cx="0" cy="952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76200</xdr:colOff>
      <xdr:row>543</xdr:row>
      <xdr:rowOff>123825</xdr:rowOff>
    </xdr:from>
    <xdr:to>
      <xdr:col>59</xdr:col>
      <xdr:colOff>76200</xdr:colOff>
      <xdr:row>550</xdr:row>
      <xdr:rowOff>128588</xdr:rowOff>
    </xdr:to>
    <xdr:cxnSp macro="">
      <xdr:nvCxnSpPr>
        <xdr:cNvPr id="625" name="Straight Connector 624">
          <a:extLst>
            <a:ext uri="{FF2B5EF4-FFF2-40B4-BE49-F238E27FC236}">
              <a16:creationId xmlns:a16="http://schemas.microsoft.com/office/drawing/2014/main" id="{00768EEF-735D-4693-82E2-DFFFF18368A6}"/>
            </a:ext>
          </a:extLst>
        </xdr:cNvPr>
        <xdr:cNvCxnSpPr/>
      </xdr:nvCxnSpPr>
      <xdr:spPr>
        <a:xfrm>
          <a:off x="9629775" y="81467325"/>
          <a:ext cx="0" cy="100488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536</xdr:row>
      <xdr:rowOff>57150</xdr:rowOff>
    </xdr:from>
    <xdr:to>
      <xdr:col>70</xdr:col>
      <xdr:colOff>0</xdr:colOff>
      <xdr:row>550</xdr:row>
      <xdr:rowOff>19050</xdr:rowOff>
    </xdr:to>
    <xdr:cxnSp macro="">
      <xdr:nvCxnSpPr>
        <xdr:cNvPr id="627" name="Straight Connector 626">
          <a:extLst>
            <a:ext uri="{FF2B5EF4-FFF2-40B4-BE49-F238E27FC236}">
              <a16:creationId xmlns:a16="http://schemas.microsoft.com/office/drawing/2014/main" id="{99B3CE74-B423-4328-8286-C867C3E20294}"/>
            </a:ext>
          </a:extLst>
        </xdr:cNvPr>
        <xdr:cNvCxnSpPr/>
      </xdr:nvCxnSpPr>
      <xdr:spPr>
        <a:xfrm>
          <a:off x="11334750" y="80400525"/>
          <a:ext cx="0" cy="19621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548</xdr:row>
      <xdr:rowOff>0</xdr:rowOff>
    </xdr:from>
    <xdr:to>
      <xdr:col>70</xdr:col>
      <xdr:colOff>80963</xdr:colOff>
      <xdr:row>556</xdr:row>
      <xdr:rowOff>80965</xdr:rowOff>
    </xdr:to>
    <xdr:grpSp>
      <xdr:nvGrpSpPr>
        <xdr:cNvPr id="697" name="Group 696">
          <a:extLst>
            <a:ext uri="{FF2B5EF4-FFF2-40B4-BE49-F238E27FC236}">
              <a16:creationId xmlns:a16="http://schemas.microsoft.com/office/drawing/2014/main" id="{032D329B-28CB-D9F0-6BEE-4737A05CE701}"/>
            </a:ext>
          </a:extLst>
        </xdr:cNvPr>
        <xdr:cNvGrpSpPr/>
      </xdr:nvGrpSpPr>
      <xdr:grpSpPr>
        <a:xfrm>
          <a:off x="2024063" y="82057875"/>
          <a:ext cx="9391650" cy="1223965"/>
          <a:chOff x="2024063" y="11477625"/>
          <a:chExt cx="9391650" cy="1223965"/>
        </a:xfrm>
      </xdr:grpSpPr>
      <xdr:sp macro="" textlink="">
        <xdr:nvSpPr>
          <xdr:cNvPr id="366" name="Isosceles Triangle 365">
            <a:extLst>
              <a:ext uri="{FF2B5EF4-FFF2-40B4-BE49-F238E27FC236}">
                <a16:creationId xmlns:a16="http://schemas.microsoft.com/office/drawing/2014/main" id="{66EF7D2C-B91A-4C56-BEFB-5B1E6EA74CB8}"/>
              </a:ext>
            </a:extLst>
          </xdr:cNvPr>
          <xdr:cNvSpPr/>
        </xdr:nvSpPr>
        <xdr:spPr>
          <a:xfrm>
            <a:off x="2024063" y="11926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344F7180-2009-4A5C-BEAA-A1A787FF61C9}"/>
              </a:ext>
            </a:extLst>
          </xdr:cNvPr>
          <xdr:cNvCxnSpPr/>
        </xdr:nvCxnSpPr>
        <xdr:spPr>
          <a:xfrm>
            <a:off x="2100262" y="119094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3" name="Oval 372">
            <a:extLst>
              <a:ext uri="{FF2B5EF4-FFF2-40B4-BE49-F238E27FC236}">
                <a16:creationId xmlns:a16="http://schemas.microsoft.com/office/drawing/2014/main" id="{8CC65477-25F8-48CA-A4DB-7F56A440EED1}"/>
              </a:ext>
            </a:extLst>
          </xdr:cNvPr>
          <xdr:cNvSpPr/>
        </xdr:nvSpPr>
        <xdr:spPr>
          <a:xfrm>
            <a:off x="3762375" y="118792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4" name="Oval 373">
            <a:extLst>
              <a:ext uri="{FF2B5EF4-FFF2-40B4-BE49-F238E27FC236}">
                <a16:creationId xmlns:a16="http://schemas.microsoft.com/office/drawing/2014/main" id="{E995EF07-D183-4717-A183-3C1F3220E725}"/>
              </a:ext>
            </a:extLst>
          </xdr:cNvPr>
          <xdr:cNvSpPr/>
        </xdr:nvSpPr>
        <xdr:spPr>
          <a:xfrm>
            <a:off x="6048375" y="118792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5" name="Oval 374">
            <a:extLst>
              <a:ext uri="{FF2B5EF4-FFF2-40B4-BE49-F238E27FC236}">
                <a16:creationId xmlns:a16="http://schemas.microsoft.com/office/drawing/2014/main" id="{CD096540-764D-443D-BAC1-208D612034D2}"/>
              </a:ext>
            </a:extLst>
          </xdr:cNvPr>
          <xdr:cNvSpPr/>
        </xdr:nvSpPr>
        <xdr:spPr>
          <a:xfrm>
            <a:off x="7339013" y="118792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6" name="Oval 375">
            <a:extLst>
              <a:ext uri="{FF2B5EF4-FFF2-40B4-BE49-F238E27FC236}">
                <a16:creationId xmlns:a16="http://schemas.microsoft.com/office/drawing/2014/main" id="{728FC63D-598F-418D-ACEB-A62EB2D4A818}"/>
              </a:ext>
            </a:extLst>
          </xdr:cNvPr>
          <xdr:cNvSpPr/>
        </xdr:nvSpPr>
        <xdr:spPr>
          <a:xfrm>
            <a:off x="9601201" y="118792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6" name="Freeform: Shape 445">
            <a:extLst>
              <a:ext uri="{FF2B5EF4-FFF2-40B4-BE49-F238E27FC236}">
                <a16:creationId xmlns:a16="http://schemas.microsoft.com/office/drawing/2014/main" id="{79AD5DEE-08FA-8B99-F5B4-E5AA3259EC78}"/>
              </a:ext>
            </a:extLst>
          </xdr:cNvPr>
          <xdr:cNvSpPr/>
        </xdr:nvSpPr>
        <xdr:spPr>
          <a:xfrm>
            <a:off x="2101850" y="11477625"/>
            <a:ext cx="9239250" cy="863600"/>
          </a:xfrm>
          <a:custGeom>
            <a:avLst/>
            <a:gdLst>
              <a:gd name="connsiteX0" fmla="*/ 0 w 9423400"/>
              <a:gd name="connsiteY0" fmla="*/ 438150 h 882650"/>
              <a:gd name="connsiteX1" fmla="*/ 0 w 9423400"/>
              <a:gd name="connsiteY1" fmla="*/ 0 h 882650"/>
              <a:gd name="connsiteX2" fmla="*/ 1987550 w 9423400"/>
              <a:gd name="connsiteY2" fmla="*/ 876300 h 882650"/>
              <a:gd name="connsiteX3" fmla="*/ 1987550 w 9423400"/>
              <a:gd name="connsiteY3" fmla="*/ 6350 h 882650"/>
              <a:gd name="connsiteX4" fmla="*/ 3810000 w 9423400"/>
              <a:gd name="connsiteY4" fmla="*/ 882650 h 882650"/>
              <a:gd name="connsiteX5" fmla="*/ 3810000 w 9423400"/>
              <a:gd name="connsiteY5" fmla="*/ 6350 h 882650"/>
              <a:gd name="connsiteX6" fmla="*/ 5619750 w 9423400"/>
              <a:gd name="connsiteY6" fmla="*/ 876300 h 882650"/>
              <a:gd name="connsiteX7" fmla="*/ 5619750 w 9423400"/>
              <a:gd name="connsiteY7" fmla="*/ 6350 h 882650"/>
              <a:gd name="connsiteX8" fmla="*/ 7435850 w 9423400"/>
              <a:gd name="connsiteY8" fmla="*/ 882650 h 882650"/>
              <a:gd name="connsiteX9" fmla="*/ 7435850 w 9423400"/>
              <a:gd name="connsiteY9" fmla="*/ 0 h 882650"/>
              <a:gd name="connsiteX10" fmla="*/ 9423400 w 9423400"/>
              <a:gd name="connsiteY10" fmla="*/ 882650 h 882650"/>
              <a:gd name="connsiteX11" fmla="*/ 9423400 w 9423400"/>
              <a:gd name="connsiteY11" fmla="*/ 444500 h 882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9423400" h="882650">
                <a:moveTo>
                  <a:pt x="0" y="438150"/>
                </a:moveTo>
                <a:lnTo>
                  <a:pt x="0" y="0"/>
                </a:lnTo>
                <a:lnTo>
                  <a:pt x="1987550" y="876300"/>
                </a:lnTo>
                <a:lnTo>
                  <a:pt x="1987550" y="6350"/>
                </a:lnTo>
                <a:lnTo>
                  <a:pt x="3810000" y="882650"/>
                </a:lnTo>
                <a:lnTo>
                  <a:pt x="3810000" y="6350"/>
                </a:lnTo>
                <a:lnTo>
                  <a:pt x="5619750" y="876300"/>
                </a:lnTo>
                <a:lnTo>
                  <a:pt x="5619750" y="6350"/>
                </a:lnTo>
                <a:lnTo>
                  <a:pt x="7435850" y="882650"/>
                </a:lnTo>
                <a:lnTo>
                  <a:pt x="7435850" y="0"/>
                </a:lnTo>
                <a:lnTo>
                  <a:pt x="9423400" y="882650"/>
                </a:lnTo>
                <a:lnTo>
                  <a:pt x="9423400" y="44450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30" name="Straight Connector 629">
            <a:extLst>
              <a:ext uri="{FF2B5EF4-FFF2-40B4-BE49-F238E27FC236}">
                <a16:creationId xmlns:a16="http://schemas.microsoft.com/office/drawing/2014/main" id="{B8419B0C-ED56-9C54-5C6D-8927814F55A7}"/>
              </a:ext>
            </a:extLst>
          </xdr:cNvPr>
          <xdr:cNvCxnSpPr/>
        </xdr:nvCxnSpPr>
        <xdr:spPr>
          <a:xfrm>
            <a:off x="2024063" y="12620625"/>
            <a:ext cx="9367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B0A31894-63FA-4A40-39A2-2E40596A428C}"/>
              </a:ext>
            </a:extLst>
          </xdr:cNvPr>
          <xdr:cNvCxnSpPr/>
        </xdr:nvCxnSpPr>
        <xdr:spPr>
          <a:xfrm>
            <a:off x="2105025" y="12144375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Connector 633">
            <a:extLst>
              <a:ext uri="{FF2B5EF4-FFF2-40B4-BE49-F238E27FC236}">
                <a16:creationId xmlns:a16="http://schemas.microsoft.com/office/drawing/2014/main" id="{DD2438EA-B14E-130A-4188-2B27BFE84A12}"/>
              </a:ext>
            </a:extLst>
          </xdr:cNvPr>
          <xdr:cNvCxnSpPr/>
        </xdr:nvCxnSpPr>
        <xdr:spPr>
          <a:xfrm flipH="1">
            <a:off x="2062163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Connector 634">
            <a:extLst>
              <a:ext uri="{FF2B5EF4-FFF2-40B4-BE49-F238E27FC236}">
                <a16:creationId xmlns:a16="http://schemas.microsoft.com/office/drawing/2014/main" id="{449B00F6-4FB2-45FC-9441-3D70D109E78D}"/>
              </a:ext>
            </a:extLst>
          </xdr:cNvPr>
          <xdr:cNvCxnSpPr/>
        </xdr:nvCxnSpPr>
        <xdr:spPr>
          <a:xfrm>
            <a:off x="3076576" y="12144375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Connector 635">
            <a:extLst>
              <a:ext uri="{FF2B5EF4-FFF2-40B4-BE49-F238E27FC236}">
                <a16:creationId xmlns:a16="http://schemas.microsoft.com/office/drawing/2014/main" id="{3E4B2BB3-BCB3-4695-898C-B4BB1551203D}"/>
              </a:ext>
            </a:extLst>
          </xdr:cNvPr>
          <xdr:cNvCxnSpPr/>
        </xdr:nvCxnSpPr>
        <xdr:spPr>
          <a:xfrm flipH="1">
            <a:off x="3033714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Connector 638">
            <a:extLst>
              <a:ext uri="{FF2B5EF4-FFF2-40B4-BE49-F238E27FC236}">
                <a16:creationId xmlns:a16="http://schemas.microsoft.com/office/drawing/2014/main" id="{F5AC814F-47D1-443D-BE55-D737013C9BEE}"/>
              </a:ext>
            </a:extLst>
          </xdr:cNvPr>
          <xdr:cNvCxnSpPr/>
        </xdr:nvCxnSpPr>
        <xdr:spPr>
          <a:xfrm>
            <a:off x="4048125" y="12496800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Straight Connector 639">
            <a:extLst>
              <a:ext uri="{FF2B5EF4-FFF2-40B4-BE49-F238E27FC236}">
                <a16:creationId xmlns:a16="http://schemas.microsoft.com/office/drawing/2014/main" id="{54075EA2-E42F-4776-A842-34BD4811DB5B}"/>
              </a:ext>
            </a:extLst>
          </xdr:cNvPr>
          <xdr:cNvCxnSpPr/>
        </xdr:nvCxnSpPr>
        <xdr:spPr>
          <a:xfrm flipH="1">
            <a:off x="4005263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Connector 640">
            <a:extLst>
              <a:ext uri="{FF2B5EF4-FFF2-40B4-BE49-F238E27FC236}">
                <a16:creationId xmlns:a16="http://schemas.microsoft.com/office/drawing/2014/main" id="{B7EC12B3-A809-4D87-AA18-A26049C02D1E}"/>
              </a:ext>
            </a:extLst>
          </xdr:cNvPr>
          <xdr:cNvCxnSpPr/>
        </xdr:nvCxnSpPr>
        <xdr:spPr>
          <a:xfrm>
            <a:off x="4938710" y="12144375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Straight Connector 641">
            <a:extLst>
              <a:ext uri="{FF2B5EF4-FFF2-40B4-BE49-F238E27FC236}">
                <a16:creationId xmlns:a16="http://schemas.microsoft.com/office/drawing/2014/main" id="{2088E069-51DB-45D3-8331-174F9E1861E9}"/>
              </a:ext>
            </a:extLst>
          </xdr:cNvPr>
          <xdr:cNvCxnSpPr/>
        </xdr:nvCxnSpPr>
        <xdr:spPr>
          <a:xfrm flipH="1">
            <a:off x="4895848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0B95B595-28DE-47CC-97FB-338C6A223299}"/>
              </a:ext>
            </a:extLst>
          </xdr:cNvPr>
          <xdr:cNvCxnSpPr/>
        </xdr:nvCxnSpPr>
        <xdr:spPr>
          <a:xfrm>
            <a:off x="5829299" y="12496801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Connector 646">
            <a:extLst>
              <a:ext uri="{FF2B5EF4-FFF2-40B4-BE49-F238E27FC236}">
                <a16:creationId xmlns:a16="http://schemas.microsoft.com/office/drawing/2014/main" id="{575AB73C-EA0E-4927-9480-7E3A68BDC06F}"/>
              </a:ext>
            </a:extLst>
          </xdr:cNvPr>
          <xdr:cNvCxnSpPr/>
        </xdr:nvCxnSpPr>
        <xdr:spPr>
          <a:xfrm flipH="1">
            <a:off x="5786437" y="12573001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Connector 647">
            <a:extLst>
              <a:ext uri="{FF2B5EF4-FFF2-40B4-BE49-F238E27FC236}">
                <a16:creationId xmlns:a16="http://schemas.microsoft.com/office/drawing/2014/main" id="{BE10FFD8-58E2-4BEA-B51A-E6FB8037CF48}"/>
              </a:ext>
            </a:extLst>
          </xdr:cNvPr>
          <xdr:cNvCxnSpPr/>
        </xdr:nvCxnSpPr>
        <xdr:spPr>
          <a:xfrm>
            <a:off x="6724647" y="12001500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Connector 648">
            <a:extLst>
              <a:ext uri="{FF2B5EF4-FFF2-40B4-BE49-F238E27FC236}">
                <a16:creationId xmlns:a16="http://schemas.microsoft.com/office/drawing/2014/main" id="{D8670505-9FA6-4D6A-A7A4-5C5EEC6359A0}"/>
              </a:ext>
            </a:extLst>
          </xdr:cNvPr>
          <xdr:cNvCxnSpPr/>
        </xdr:nvCxnSpPr>
        <xdr:spPr>
          <a:xfrm flipH="1">
            <a:off x="6681785" y="12573001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Straight Connector 651">
            <a:extLst>
              <a:ext uri="{FF2B5EF4-FFF2-40B4-BE49-F238E27FC236}">
                <a16:creationId xmlns:a16="http://schemas.microsoft.com/office/drawing/2014/main" id="{4D0E59EC-F40D-4F34-AF18-FEC5D4C51EEA}"/>
              </a:ext>
            </a:extLst>
          </xdr:cNvPr>
          <xdr:cNvCxnSpPr/>
        </xdr:nvCxnSpPr>
        <xdr:spPr>
          <a:xfrm>
            <a:off x="7610474" y="12496802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3" name="Straight Connector 652">
            <a:extLst>
              <a:ext uri="{FF2B5EF4-FFF2-40B4-BE49-F238E27FC236}">
                <a16:creationId xmlns:a16="http://schemas.microsoft.com/office/drawing/2014/main" id="{4E52E80F-5C87-45F4-94D7-AA8227681B88}"/>
              </a:ext>
            </a:extLst>
          </xdr:cNvPr>
          <xdr:cNvCxnSpPr/>
        </xdr:nvCxnSpPr>
        <xdr:spPr>
          <a:xfrm flipH="1">
            <a:off x="7567612" y="12573002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4" name="Straight Connector 653">
            <a:extLst>
              <a:ext uri="{FF2B5EF4-FFF2-40B4-BE49-F238E27FC236}">
                <a16:creationId xmlns:a16="http://schemas.microsoft.com/office/drawing/2014/main" id="{643E1F2B-484A-44A6-BD33-FB927910E382}"/>
              </a:ext>
            </a:extLst>
          </xdr:cNvPr>
          <xdr:cNvCxnSpPr/>
        </xdr:nvCxnSpPr>
        <xdr:spPr>
          <a:xfrm>
            <a:off x="8505822" y="12001501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5" name="Straight Connector 654">
            <a:extLst>
              <a:ext uri="{FF2B5EF4-FFF2-40B4-BE49-F238E27FC236}">
                <a16:creationId xmlns:a16="http://schemas.microsoft.com/office/drawing/2014/main" id="{1EB3E35B-3D2C-48D4-8272-2327DDA576ED}"/>
              </a:ext>
            </a:extLst>
          </xdr:cNvPr>
          <xdr:cNvCxnSpPr/>
        </xdr:nvCxnSpPr>
        <xdr:spPr>
          <a:xfrm flipH="1">
            <a:off x="8462960" y="12573002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E51CB25C-E58E-4409-839E-181D532D998E}"/>
              </a:ext>
            </a:extLst>
          </xdr:cNvPr>
          <xdr:cNvCxnSpPr/>
        </xdr:nvCxnSpPr>
        <xdr:spPr>
          <a:xfrm>
            <a:off x="9391649" y="12496801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Straight Connector 657">
            <a:extLst>
              <a:ext uri="{FF2B5EF4-FFF2-40B4-BE49-F238E27FC236}">
                <a16:creationId xmlns:a16="http://schemas.microsoft.com/office/drawing/2014/main" id="{5A3B85E1-B496-4BF3-8CB7-873C612A143E}"/>
              </a:ext>
            </a:extLst>
          </xdr:cNvPr>
          <xdr:cNvCxnSpPr/>
        </xdr:nvCxnSpPr>
        <xdr:spPr>
          <a:xfrm flipH="1">
            <a:off x="9348787" y="12573001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9" name="Straight Connector 658">
            <a:extLst>
              <a:ext uri="{FF2B5EF4-FFF2-40B4-BE49-F238E27FC236}">
                <a16:creationId xmlns:a16="http://schemas.microsoft.com/office/drawing/2014/main" id="{5A3B9CC8-A58A-40C7-9B4A-84FA62B74295}"/>
              </a:ext>
            </a:extLst>
          </xdr:cNvPr>
          <xdr:cNvCxnSpPr/>
        </xdr:nvCxnSpPr>
        <xdr:spPr>
          <a:xfrm>
            <a:off x="10363200" y="12001500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0" name="Straight Connector 659">
            <a:extLst>
              <a:ext uri="{FF2B5EF4-FFF2-40B4-BE49-F238E27FC236}">
                <a16:creationId xmlns:a16="http://schemas.microsoft.com/office/drawing/2014/main" id="{2E97DBE7-8DCE-47E3-A0B9-B4CE822E1DE2}"/>
              </a:ext>
            </a:extLst>
          </xdr:cNvPr>
          <xdr:cNvCxnSpPr/>
        </xdr:nvCxnSpPr>
        <xdr:spPr>
          <a:xfrm flipH="1">
            <a:off x="10320338" y="12573001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9D7F03C0-C2F7-4E7D-B816-FADF5DEF481F}"/>
              </a:ext>
            </a:extLst>
          </xdr:cNvPr>
          <xdr:cNvCxnSpPr/>
        </xdr:nvCxnSpPr>
        <xdr:spPr>
          <a:xfrm>
            <a:off x="11334750" y="12496800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7F6B0947-53E6-4F4E-BA6E-76E38D474B29}"/>
              </a:ext>
            </a:extLst>
          </xdr:cNvPr>
          <xdr:cNvCxnSpPr/>
        </xdr:nvCxnSpPr>
        <xdr:spPr>
          <a:xfrm flipH="1">
            <a:off x="11291888" y="12573000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Straight Connector 671">
            <a:extLst>
              <a:ext uri="{FF2B5EF4-FFF2-40B4-BE49-F238E27FC236}">
                <a16:creationId xmlns:a16="http://schemas.microsoft.com/office/drawing/2014/main" id="{57F22CC9-BC97-B7C9-F25F-5B29B3D7C506}"/>
              </a:ext>
            </a:extLst>
          </xdr:cNvPr>
          <xdr:cNvCxnSpPr/>
        </xdr:nvCxnSpPr>
        <xdr:spPr>
          <a:xfrm>
            <a:off x="3800475" y="11958637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" name="Straight Connector 673">
            <a:extLst>
              <a:ext uri="{FF2B5EF4-FFF2-40B4-BE49-F238E27FC236}">
                <a16:creationId xmlns:a16="http://schemas.microsoft.com/office/drawing/2014/main" id="{BC94F52E-DC50-4C5B-B34A-6DEA63FE244C}"/>
              </a:ext>
            </a:extLst>
          </xdr:cNvPr>
          <xdr:cNvCxnSpPr/>
        </xdr:nvCxnSpPr>
        <xdr:spPr>
          <a:xfrm>
            <a:off x="6062663" y="11610974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Straight Connector 674">
            <a:extLst>
              <a:ext uri="{FF2B5EF4-FFF2-40B4-BE49-F238E27FC236}">
                <a16:creationId xmlns:a16="http://schemas.microsoft.com/office/drawing/2014/main" id="{26C0CC45-0F0F-4383-A6C4-63DE665D8B85}"/>
              </a:ext>
            </a:extLst>
          </xdr:cNvPr>
          <xdr:cNvCxnSpPr/>
        </xdr:nvCxnSpPr>
        <xdr:spPr>
          <a:xfrm>
            <a:off x="7381875" y="119681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" name="Straight Connector 675">
            <a:extLst>
              <a:ext uri="{FF2B5EF4-FFF2-40B4-BE49-F238E27FC236}">
                <a16:creationId xmlns:a16="http://schemas.microsoft.com/office/drawing/2014/main" id="{C09B1C40-091A-443B-8A78-55FCADF38851}"/>
              </a:ext>
            </a:extLst>
          </xdr:cNvPr>
          <xdr:cNvCxnSpPr/>
        </xdr:nvCxnSpPr>
        <xdr:spPr>
          <a:xfrm>
            <a:off x="9634537" y="11591924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Connector 688">
            <a:extLst>
              <a:ext uri="{FF2B5EF4-FFF2-40B4-BE49-F238E27FC236}">
                <a16:creationId xmlns:a16="http://schemas.microsoft.com/office/drawing/2014/main" id="{2FD15E29-2667-49A8-95E8-E83E937016F2}"/>
              </a:ext>
            </a:extLst>
          </xdr:cNvPr>
          <xdr:cNvCxnSpPr/>
        </xdr:nvCxnSpPr>
        <xdr:spPr>
          <a:xfrm flipH="1">
            <a:off x="9629775" y="11582400"/>
            <a:ext cx="219075" cy="1809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5EA041C4-E0B0-4C0C-AD54-2EE54AC19AA6}"/>
              </a:ext>
            </a:extLst>
          </xdr:cNvPr>
          <xdr:cNvCxnSpPr/>
        </xdr:nvCxnSpPr>
        <xdr:spPr>
          <a:xfrm flipV="1">
            <a:off x="7219950" y="12049125"/>
            <a:ext cx="161925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056CD8C4-3DD4-4543-B4E7-3CFA5D3AA04F}"/>
              </a:ext>
            </a:extLst>
          </xdr:cNvPr>
          <xdr:cNvCxnSpPr/>
        </xdr:nvCxnSpPr>
        <xdr:spPr>
          <a:xfrm flipH="1">
            <a:off x="6067425" y="11591925"/>
            <a:ext cx="152400" cy="190500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FC764384-84FF-4C43-B955-F857928478ED}"/>
              </a:ext>
            </a:extLst>
          </xdr:cNvPr>
          <xdr:cNvCxnSpPr/>
        </xdr:nvCxnSpPr>
        <xdr:spPr>
          <a:xfrm flipH="1">
            <a:off x="3638550" y="12096750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7" name="Isosceles Triangle 366">
            <a:extLst>
              <a:ext uri="{FF2B5EF4-FFF2-40B4-BE49-F238E27FC236}">
                <a16:creationId xmlns:a16="http://schemas.microsoft.com/office/drawing/2014/main" id="{E679B558-AC95-4306-9517-61BA3D3A7C2A}"/>
              </a:ext>
            </a:extLst>
          </xdr:cNvPr>
          <xdr:cNvSpPr/>
        </xdr:nvSpPr>
        <xdr:spPr>
          <a:xfrm>
            <a:off x="3971926" y="119221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9" name="Isosceles Triangle 368">
            <a:extLst>
              <a:ext uri="{FF2B5EF4-FFF2-40B4-BE49-F238E27FC236}">
                <a16:creationId xmlns:a16="http://schemas.microsoft.com/office/drawing/2014/main" id="{47A9147C-76BD-443C-BECC-3F7773B2002E}"/>
              </a:ext>
            </a:extLst>
          </xdr:cNvPr>
          <xdr:cNvSpPr/>
        </xdr:nvSpPr>
        <xdr:spPr>
          <a:xfrm>
            <a:off x="5748338" y="119221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0" name="Isosceles Triangle 369">
            <a:extLst>
              <a:ext uri="{FF2B5EF4-FFF2-40B4-BE49-F238E27FC236}">
                <a16:creationId xmlns:a16="http://schemas.microsoft.com/office/drawing/2014/main" id="{DB731ADD-47D9-4742-BDCB-D99591E15763}"/>
              </a:ext>
            </a:extLst>
          </xdr:cNvPr>
          <xdr:cNvSpPr/>
        </xdr:nvSpPr>
        <xdr:spPr>
          <a:xfrm>
            <a:off x="7534273" y="119173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1" name="Isosceles Triangle 370">
            <a:extLst>
              <a:ext uri="{FF2B5EF4-FFF2-40B4-BE49-F238E27FC236}">
                <a16:creationId xmlns:a16="http://schemas.microsoft.com/office/drawing/2014/main" id="{32828B19-B2B6-4DCA-AEFD-F9668FC4792F}"/>
              </a:ext>
            </a:extLst>
          </xdr:cNvPr>
          <xdr:cNvSpPr/>
        </xdr:nvSpPr>
        <xdr:spPr>
          <a:xfrm>
            <a:off x="9305925" y="119221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" name="Isosceles Triangle 371">
            <a:extLst>
              <a:ext uri="{FF2B5EF4-FFF2-40B4-BE49-F238E27FC236}">
                <a16:creationId xmlns:a16="http://schemas.microsoft.com/office/drawing/2014/main" id="{7BE0EEBE-47E2-41DD-9590-777A5DBA693A}"/>
              </a:ext>
            </a:extLst>
          </xdr:cNvPr>
          <xdr:cNvSpPr/>
        </xdr:nvSpPr>
        <xdr:spPr>
          <a:xfrm>
            <a:off x="11253788" y="119173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557</xdr:row>
      <xdr:rowOff>0</xdr:rowOff>
    </xdr:from>
    <xdr:to>
      <xdr:col>13</xdr:col>
      <xdr:colOff>0</xdr:colOff>
      <xdr:row>560</xdr:row>
      <xdr:rowOff>19050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A3137F1F-8C31-4B38-A57A-65F4507893BC}"/>
            </a:ext>
          </a:extLst>
        </xdr:cNvPr>
        <xdr:cNvCxnSpPr/>
      </xdr:nvCxnSpPr>
      <xdr:spPr>
        <a:xfrm>
          <a:off x="2105025" y="83343750"/>
          <a:ext cx="0" cy="4476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557</xdr:row>
      <xdr:rowOff>4762</xdr:rowOff>
    </xdr:from>
    <xdr:to>
      <xdr:col>70</xdr:col>
      <xdr:colOff>0</xdr:colOff>
      <xdr:row>560</xdr:row>
      <xdr:rowOff>23812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672A3E61-5C86-4FE2-92A3-2CEF68E56337}"/>
            </a:ext>
          </a:extLst>
        </xdr:cNvPr>
        <xdr:cNvCxnSpPr/>
      </xdr:nvCxnSpPr>
      <xdr:spPr>
        <a:xfrm>
          <a:off x="11334750" y="83348512"/>
          <a:ext cx="0" cy="4476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569</xdr:row>
      <xdr:rowOff>9523</xdr:rowOff>
    </xdr:from>
    <xdr:to>
      <xdr:col>61</xdr:col>
      <xdr:colOff>9525</xdr:colOff>
      <xdr:row>612</xdr:row>
      <xdr:rowOff>80963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30D2AD5D-B5C4-D009-CBCD-4A542B0BAE7D}"/>
            </a:ext>
          </a:extLst>
        </xdr:cNvPr>
        <xdr:cNvGrpSpPr/>
      </xdr:nvGrpSpPr>
      <xdr:grpSpPr>
        <a:xfrm>
          <a:off x="411700" y="85696423"/>
          <a:ext cx="9475250" cy="6215065"/>
          <a:chOff x="411700" y="15116173"/>
          <a:chExt cx="9475250" cy="6215065"/>
        </a:xfrm>
      </xdr:grpSpPr>
      <xdr:grpSp>
        <xdr:nvGrpSpPr>
          <xdr:cNvPr id="395" name="Group 394">
            <a:extLst>
              <a:ext uri="{FF2B5EF4-FFF2-40B4-BE49-F238E27FC236}">
                <a16:creationId xmlns:a16="http://schemas.microsoft.com/office/drawing/2014/main" id="{DEB908FB-120A-49AD-A2B0-A9EC93E9E2E2}"/>
              </a:ext>
            </a:extLst>
          </xdr:cNvPr>
          <xdr:cNvGrpSpPr/>
        </xdr:nvGrpSpPr>
        <xdr:grpSpPr>
          <a:xfrm>
            <a:off x="411700" y="15231053"/>
            <a:ext cx="1440860" cy="5358430"/>
            <a:chOff x="2678650" y="4696403"/>
            <a:chExt cx="1440860" cy="5358430"/>
          </a:xfrm>
        </xdr:grpSpPr>
        <xdr:sp macro="" textlink="">
          <xdr:nvSpPr>
            <xdr:cNvPr id="397" name="Isosceles Triangle 396">
              <a:extLst>
                <a:ext uri="{FF2B5EF4-FFF2-40B4-BE49-F238E27FC236}">
                  <a16:creationId xmlns:a16="http://schemas.microsoft.com/office/drawing/2014/main" id="{ABE4DAA3-B136-D660-7F52-1F9605DE2841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98" name="Straight Connector 397">
              <a:extLst>
                <a:ext uri="{FF2B5EF4-FFF2-40B4-BE49-F238E27FC236}">
                  <a16:creationId xmlns:a16="http://schemas.microsoft.com/office/drawing/2014/main" id="{4546AE7E-B9F6-B773-C31D-F5403E03BF13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99" name="Straight Connector 398">
              <a:extLst>
                <a:ext uri="{FF2B5EF4-FFF2-40B4-BE49-F238E27FC236}">
                  <a16:creationId xmlns:a16="http://schemas.microsoft.com/office/drawing/2014/main" id="{FA239749-5A6E-6343-2922-AED64242D63E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0" name="Straight Connector 399">
              <a:extLst>
                <a:ext uri="{FF2B5EF4-FFF2-40B4-BE49-F238E27FC236}">
                  <a16:creationId xmlns:a16="http://schemas.microsoft.com/office/drawing/2014/main" id="{2614CA98-6A33-9CFE-F7CC-6DCE0F3E9B7D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1" name="Straight Connector 400">
              <a:extLst>
                <a:ext uri="{FF2B5EF4-FFF2-40B4-BE49-F238E27FC236}">
                  <a16:creationId xmlns:a16="http://schemas.microsoft.com/office/drawing/2014/main" id="{486CFAC1-5CA1-5346-B012-5E4AD3BC4DF7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2" name="Straight Connector 401">
              <a:extLst>
                <a:ext uri="{FF2B5EF4-FFF2-40B4-BE49-F238E27FC236}">
                  <a16:creationId xmlns:a16="http://schemas.microsoft.com/office/drawing/2014/main" id="{A6367CA4-3B00-3B19-42B2-D8C9D52EA7A1}"/>
                </a:ext>
              </a:extLst>
            </xdr:cNvPr>
            <xdr:cNvCxnSpPr>
              <a:endCxn id="397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3" name="Straight Connector 402">
              <a:extLst>
                <a:ext uri="{FF2B5EF4-FFF2-40B4-BE49-F238E27FC236}">
                  <a16:creationId xmlns:a16="http://schemas.microsoft.com/office/drawing/2014/main" id="{058E2B62-1F10-9A45-A562-F92C4A2C2CED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4" name="Straight Connector 403">
              <a:extLst>
                <a:ext uri="{FF2B5EF4-FFF2-40B4-BE49-F238E27FC236}">
                  <a16:creationId xmlns:a16="http://schemas.microsoft.com/office/drawing/2014/main" id="{364890E1-AD42-B28B-3A2F-46BAA83E6041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5" name="Straight Connector 404">
              <a:extLst>
                <a:ext uri="{FF2B5EF4-FFF2-40B4-BE49-F238E27FC236}">
                  <a16:creationId xmlns:a16="http://schemas.microsoft.com/office/drawing/2014/main" id="{BC771CC7-1899-71C2-6D88-A033274685B9}"/>
                </a:ext>
              </a:extLst>
            </xdr:cNvPr>
            <xdr:cNvCxnSpPr>
              <a:endCxn id="397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6" name="Straight Connector 405">
              <a:extLst>
                <a:ext uri="{FF2B5EF4-FFF2-40B4-BE49-F238E27FC236}">
                  <a16:creationId xmlns:a16="http://schemas.microsoft.com/office/drawing/2014/main" id="{47463438-3B34-1732-A91C-92A168B3FAD0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407" name="Freeform: Shape 406">
              <a:extLst>
                <a:ext uri="{FF2B5EF4-FFF2-40B4-BE49-F238E27FC236}">
                  <a16:creationId xmlns:a16="http://schemas.microsoft.com/office/drawing/2014/main" id="{24CD2147-5353-421A-E701-2518C3AA6C84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8" name="Freeform: Shape 407">
              <a:extLst>
                <a:ext uri="{FF2B5EF4-FFF2-40B4-BE49-F238E27FC236}">
                  <a16:creationId xmlns:a16="http://schemas.microsoft.com/office/drawing/2014/main" id="{3FFDDE07-7C47-D969-C70C-517B89776201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9" name="Freeform: Shape 408">
              <a:extLst>
                <a:ext uri="{FF2B5EF4-FFF2-40B4-BE49-F238E27FC236}">
                  <a16:creationId xmlns:a16="http://schemas.microsoft.com/office/drawing/2014/main" id="{C25D5909-442B-BDCA-42BB-A32F6B89DD6B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10" name="Freeform: Shape 409">
              <a:extLst>
                <a:ext uri="{FF2B5EF4-FFF2-40B4-BE49-F238E27FC236}">
                  <a16:creationId xmlns:a16="http://schemas.microsoft.com/office/drawing/2014/main" id="{BD971E06-43C4-2005-EBEC-F6A56434315E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11" name="Freeform: Shape 410">
              <a:extLst>
                <a:ext uri="{FF2B5EF4-FFF2-40B4-BE49-F238E27FC236}">
                  <a16:creationId xmlns:a16="http://schemas.microsoft.com/office/drawing/2014/main" id="{8E1888D0-9530-0E9E-DF34-1C4CB2F4BEEB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12" name="Freeform: Shape 411">
              <a:extLst>
                <a:ext uri="{FF2B5EF4-FFF2-40B4-BE49-F238E27FC236}">
                  <a16:creationId xmlns:a16="http://schemas.microsoft.com/office/drawing/2014/main" id="{A1BF5619-7C82-A87A-A075-61F278DAC9FF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13" name="Freeform: Shape 412">
              <a:extLst>
                <a:ext uri="{FF2B5EF4-FFF2-40B4-BE49-F238E27FC236}">
                  <a16:creationId xmlns:a16="http://schemas.microsoft.com/office/drawing/2014/main" id="{4F2732D8-7BE1-3715-DB6B-B66F504D5B42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14" name="Freeform: Shape 413">
              <a:extLst>
                <a:ext uri="{FF2B5EF4-FFF2-40B4-BE49-F238E27FC236}">
                  <a16:creationId xmlns:a16="http://schemas.microsoft.com/office/drawing/2014/main" id="{7CEB2A52-EC8A-E51A-CD9E-91ECB878AC08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C41B1906-D2CF-B107-37FE-98B390CC2CD8}"/>
              </a:ext>
            </a:extLst>
          </xdr:cNvPr>
          <xdr:cNvSpPr/>
        </xdr:nvSpPr>
        <xdr:spPr>
          <a:xfrm rot="16200000">
            <a:off x="3072880" y="14026627"/>
            <a:ext cx="5553078" cy="77321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6AF6CC4F-F5CA-2B79-FD27-5702CCE4A7D2}"/>
              </a:ext>
            </a:extLst>
          </xdr:cNvPr>
          <xdr:cNvSpPr/>
        </xdr:nvSpPr>
        <xdr:spPr>
          <a:xfrm rot="16200000">
            <a:off x="3326685" y="14328057"/>
            <a:ext cx="5000625" cy="71293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18" name="Straight Connector 417">
            <a:extLst>
              <a:ext uri="{FF2B5EF4-FFF2-40B4-BE49-F238E27FC236}">
                <a16:creationId xmlns:a16="http://schemas.microsoft.com/office/drawing/2014/main" id="{5FBB6868-2E48-07DB-391C-375D36788654}"/>
              </a:ext>
            </a:extLst>
          </xdr:cNvPr>
          <xdr:cNvCxnSpPr/>
        </xdr:nvCxnSpPr>
        <xdr:spPr>
          <a:xfrm>
            <a:off x="2262344" y="19535290"/>
            <a:ext cx="71293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9" name="Straight Connector 418">
            <a:extLst>
              <a:ext uri="{FF2B5EF4-FFF2-40B4-BE49-F238E27FC236}">
                <a16:creationId xmlns:a16="http://schemas.microsoft.com/office/drawing/2014/main" id="{2559A788-7741-58B9-3941-74A1CC75F1FF}"/>
              </a:ext>
            </a:extLst>
          </xdr:cNvPr>
          <xdr:cNvCxnSpPr/>
        </xdr:nvCxnSpPr>
        <xdr:spPr>
          <a:xfrm>
            <a:off x="2262344" y="18674561"/>
            <a:ext cx="71293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0" name="Straight Connector 419">
            <a:extLst>
              <a:ext uri="{FF2B5EF4-FFF2-40B4-BE49-F238E27FC236}">
                <a16:creationId xmlns:a16="http://schemas.microsoft.com/office/drawing/2014/main" id="{A3B04A65-E087-B270-54EE-241EE7230271}"/>
              </a:ext>
            </a:extLst>
          </xdr:cNvPr>
          <xdr:cNvCxnSpPr/>
        </xdr:nvCxnSpPr>
        <xdr:spPr>
          <a:xfrm>
            <a:off x="2266843" y="17948670"/>
            <a:ext cx="71248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1" name="Straight Connector 420">
            <a:extLst>
              <a:ext uri="{FF2B5EF4-FFF2-40B4-BE49-F238E27FC236}">
                <a16:creationId xmlns:a16="http://schemas.microsoft.com/office/drawing/2014/main" id="{325462F3-F5A4-2DEE-29EF-D52807A2A507}"/>
              </a:ext>
            </a:extLst>
          </xdr:cNvPr>
          <xdr:cNvCxnSpPr/>
        </xdr:nvCxnSpPr>
        <xdr:spPr>
          <a:xfrm>
            <a:off x="2266844" y="17104908"/>
            <a:ext cx="71248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2" name="Straight Connector 421">
            <a:extLst>
              <a:ext uri="{FF2B5EF4-FFF2-40B4-BE49-F238E27FC236}">
                <a16:creationId xmlns:a16="http://schemas.microsoft.com/office/drawing/2014/main" id="{F28D1CD1-1AE4-4646-47C9-C8BFEBE698E9}"/>
              </a:ext>
            </a:extLst>
          </xdr:cNvPr>
          <xdr:cNvCxnSpPr/>
        </xdr:nvCxnSpPr>
        <xdr:spPr>
          <a:xfrm>
            <a:off x="2262343" y="16253705"/>
            <a:ext cx="711025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3" name="Straight Connector 422">
            <a:extLst>
              <a:ext uri="{FF2B5EF4-FFF2-40B4-BE49-F238E27FC236}">
                <a16:creationId xmlns:a16="http://schemas.microsoft.com/office/drawing/2014/main" id="{9A445CB2-B2C1-13D6-EB1C-7601A5BB692F}"/>
              </a:ext>
            </a:extLst>
          </xdr:cNvPr>
          <xdr:cNvCxnSpPr/>
        </xdr:nvCxnSpPr>
        <xdr:spPr>
          <a:xfrm flipV="1">
            <a:off x="4052084" y="1539240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4" name="Straight Connector 423">
            <a:extLst>
              <a:ext uri="{FF2B5EF4-FFF2-40B4-BE49-F238E27FC236}">
                <a16:creationId xmlns:a16="http://schemas.microsoft.com/office/drawing/2014/main" id="{632DDD37-65E8-9E78-58C8-B5AFD2D99136}"/>
              </a:ext>
            </a:extLst>
          </xdr:cNvPr>
          <xdr:cNvCxnSpPr/>
        </xdr:nvCxnSpPr>
        <xdr:spPr>
          <a:xfrm flipV="1">
            <a:off x="5826751" y="1539240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5" name="Straight Connector 424">
            <a:extLst>
              <a:ext uri="{FF2B5EF4-FFF2-40B4-BE49-F238E27FC236}">
                <a16:creationId xmlns:a16="http://schemas.microsoft.com/office/drawing/2014/main" id="{FF16A98E-9404-0339-E145-A24A43281A38}"/>
              </a:ext>
            </a:extLst>
          </xdr:cNvPr>
          <xdr:cNvCxnSpPr/>
        </xdr:nvCxnSpPr>
        <xdr:spPr>
          <a:xfrm flipV="1">
            <a:off x="2271713" y="1953577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6" name="Straight Connector 425">
            <a:extLst>
              <a:ext uri="{FF2B5EF4-FFF2-40B4-BE49-F238E27FC236}">
                <a16:creationId xmlns:a16="http://schemas.microsoft.com/office/drawing/2014/main" id="{DB54C87A-4B37-094B-4CE7-6CED1F637062}"/>
              </a:ext>
            </a:extLst>
          </xdr:cNvPr>
          <xdr:cNvCxnSpPr/>
        </xdr:nvCxnSpPr>
        <xdr:spPr>
          <a:xfrm>
            <a:off x="2281238" y="1954053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7" name="Straight Connector 426">
            <a:extLst>
              <a:ext uri="{FF2B5EF4-FFF2-40B4-BE49-F238E27FC236}">
                <a16:creationId xmlns:a16="http://schemas.microsoft.com/office/drawing/2014/main" id="{B42609AE-56A9-2071-98EB-50FAA6801E30}"/>
              </a:ext>
            </a:extLst>
          </xdr:cNvPr>
          <xdr:cNvCxnSpPr/>
        </xdr:nvCxnSpPr>
        <xdr:spPr>
          <a:xfrm flipV="1">
            <a:off x="2276475" y="1867376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8" name="Straight Connector 427">
            <a:extLst>
              <a:ext uri="{FF2B5EF4-FFF2-40B4-BE49-F238E27FC236}">
                <a16:creationId xmlns:a16="http://schemas.microsoft.com/office/drawing/2014/main" id="{94197078-44FE-B280-9632-A201289D1F37}"/>
              </a:ext>
            </a:extLst>
          </xdr:cNvPr>
          <xdr:cNvCxnSpPr/>
        </xdr:nvCxnSpPr>
        <xdr:spPr>
          <a:xfrm>
            <a:off x="2271713" y="1868328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9" name="Straight Connector 428">
            <a:extLst>
              <a:ext uri="{FF2B5EF4-FFF2-40B4-BE49-F238E27FC236}">
                <a16:creationId xmlns:a16="http://schemas.microsoft.com/office/drawing/2014/main" id="{66E54DF8-A8AF-C079-DB67-6D6DB67345F7}"/>
              </a:ext>
            </a:extLst>
          </xdr:cNvPr>
          <xdr:cNvCxnSpPr/>
        </xdr:nvCxnSpPr>
        <xdr:spPr>
          <a:xfrm flipV="1">
            <a:off x="2271716" y="17935575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0" name="Straight Connector 429">
            <a:extLst>
              <a:ext uri="{FF2B5EF4-FFF2-40B4-BE49-F238E27FC236}">
                <a16:creationId xmlns:a16="http://schemas.microsoft.com/office/drawing/2014/main" id="{CA0C2A7E-91F0-ADE5-DCA5-1C2D2182388C}"/>
              </a:ext>
            </a:extLst>
          </xdr:cNvPr>
          <xdr:cNvCxnSpPr/>
        </xdr:nvCxnSpPr>
        <xdr:spPr>
          <a:xfrm>
            <a:off x="2271716" y="1795462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1" name="Straight Connector 430">
            <a:extLst>
              <a:ext uri="{FF2B5EF4-FFF2-40B4-BE49-F238E27FC236}">
                <a16:creationId xmlns:a16="http://schemas.microsoft.com/office/drawing/2014/main" id="{E6CCADC4-59A5-7287-97A5-98A7AA575E59}"/>
              </a:ext>
            </a:extLst>
          </xdr:cNvPr>
          <xdr:cNvCxnSpPr/>
        </xdr:nvCxnSpPr>
        <xdr:spPr>
          <a:xfrm flipV="1">
            <a:off x="2266950" y="1710213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2" name="Straight Connector 431">
            <a:extLst>
              <a:ext uri="{FF2B5EF4-FFF2-40B4-BE49-F238E27FC236}">
                <a16:creationId xmlns:a16="http://schemas.microsoft.com/office/drawing/2014/main" id="{B6F185C0-B08A-A304-410F-41865003C7E2}"/>
              </a:ext>
            </a:extLst>
          </xdr:cNvPr>
          <xdr:cNvCxnSpPr/>
        </xdr:nvCxnSpPr>
        <xdr:spPr>
          <a:xfrm>
            <a:off x="2271716" y="1711166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3" name="Straight Connector 432">
            <a:extLst>
              <a:ext uri="{FF2B5EF4-FFF2-40B4-BE49-F238E27FC236}">
                <a16:creationId xmlns:a16="http://schemas.microsoft.com/office/drawing/2014/main" id="{41FCBCF6-393E-1851-F4A0-DEE187227AFF}"/>
              </a:ext>
            </a:extLst>
          </xdr:cNvPr>
          <xdr:cNvCxnSpPr/>
        </xdr:nvCxnSpPr>
        <xdr:spPr>
          <a:xfrm flipV="1">
            <a:off x="2276475" y="1625917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4" name="Straight Connector 433">
            <a:extLst>
              <a:ext uri="{FF2B5EF4-FFF2-40B4-BE49-F238E27FC236}">
                <a16:creationId xmlns:a16="http://schemas.microsoft.com/office/drawing/2014/main" id="{382E8924-F6D0-2F60-AD83-DF5948B97149}"/>
              </a:ext>
            </a:extLst>
          </xdr:cNvPr>
          <xdr:cNvCxnSpPr/>
        </xdr:nvCxnSpPr>
        <xdr:spPr>
          <a:xfrm>
            <a:off x="2276478" y="1625441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53" name="Straight Connector 452">
            <a:extLst>
              <a:ext uri="{FF2B5EF4-FFF2-40B4-BE49-F238E27FC236}">
                <a16:creationId xmlns:a16="http://schemas.microsoft.com/office/drawing/2014/main" id="{5F81CDB3-A7A6-5F93-C4C6-860A88321EB6}"/>
              </a:ext>
            </a:extLst>
          </xdr:cNvPr>
          <xdr:cNvCxnSpPr/>
        </xdr:nvCxnSpPr>
        <xdr:spPr>
          <a:xfrm flipV="1">
            <a:off x="2266950" y="1539240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54" name="Straight Connector 453">
            <a:extLst>
              <a:ext uri="{FF2B5EF4-FFF2-40B4-BE49-F238E27FC236}">
                <a16:creationId xmlns:a16="http://schemas.microsoft.com/office/drawing/2014/main" id="{E22E8688-1903-72B3-2572-14225ECFDCD5}"/>
              </a:ext>
            </a:extLst>
          </xdr:cNvPr>
          <xdr:cNvCxnSpPr/>
        </xdr:nvCxnSpPr>
        <xdr:spPr>
          <a:xfrm>
            <a:off x="2276475" y="1539240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56" name="Straight Connector 455">
            <a:extLst>
              <a:ext uri="{FF2B5EF4-FFF2-40B4-BE49-F238E27FC236}">
                <a16:creationId xmlns:a16="http://schemas.microsoft.com/office/drawing/2014/main" id="{7D04A245-855F-E564-70D2-D3055B7C918E}"/>
              </a:ext>
            </a:extLst>
          </xdr:cNvPr>
          <xdr:cNvCxnSpPr/>
        </xdr:nvCxnSpPr>
        <xdr:spPr>
          <a:xfrm>
            <a:off x="2276475" y="17859383"/>
            <a:ext cx="711517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61" name="Straight Connector 460">
            <a:extLst>
              <a:ext uri="{FF2B5EF4-FFF2-40B4-BE49-F238E27FC236}">
                <a16:creationId xmlns:a16="http://schemas.microsoft.com/office/drawing/2014/main" id="{4967024F-142F-FEDC-71CB-6BD3224FC0C6}"/>
              </a:ext>
            </a:extLst>
          </xdr:cNvPr>
          <xdr:cNvCxnSpPr/>
        </xdr:nvCxnSpPr>
        <xdr:spPr>
          <a:xfrm>
            <a:off x="2105025" y="2081212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Connector 461">
            <a:extLst>
              <a:ext uri="{FF2B5EF4-FFF2-40B4-BE49-F238E27FC236}">
                <a16:creationId xmlns:a16="http://schemas.microsoft.com/office/drawing/2014/main" id="{2F0DBC28-53E6-31EF-8478-1121DE943709}"/>
              </a:ext>
            </a:extLst>
          </xdr:cNvPr>
          <xdr:cNvCxnSpPr/>
        </xdr:nvCxnSpPr>
        <xdr:spPr>
          <a:xfrm>
            <a:off x="2019300" y="20964525"/>
            <a:ext cx="7610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3" name="Oval 482">
            <a:extLst>
              <a:ext uri="{FF2B5EF4-FFF2-40B4-BE49-F238E27FC236}">
                <a16:creationId xmlns:a16="http://schemas.microsoft.com/office/drawing/2014/main" id="{520FBE33-2B52-3DC6-0AE7-3755EB735706}"/>
              </a:ext>
            </a:extLst>
          </xdr:cNvPr>
          <xdr:cNvSpPr/>
        </xdr:nvSpPr>
        <xdr:spPr>
          <a:xfrm>
            <a:off x="4262437" y="16216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2" name="Oval 501">
            <a:extLst>
              <a:ext uri="{FF2B5EF4-FFF2-40B4-BE49-F238E27FC236}">
                <a16:creationId xmlns:a16="http://schemas.microsoft.com/office/drawing/2014/main" id="{E26F97DC-0599-2B3D-6165-E94503DF9B57}"/>
              </a:ext>
            </a:extLst>
          </xdr:cNvPr>
          <xdr:cNvSpPr/>
        </xdr:nvSpPr>
        <xdr:spPr>
          <a:xfrm>
            <a:off x="4276724" y="170735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3" name="Oval 502">
            <a:extLst>
              <a:ext uri="{FF2B5EF4-FFF2-40B4-BE49-F238E27FC236}">
                <a16:creationId xmlns:a16="http://schemas.microsoft.com/office/drawing/2014/main" id="{2F2FEB74-1EF8-6733-E581-0DD02EB76EA1}"/>
              </a:ext>
            </a:extLst>
          </xdr:cNvPr>
          <xdr:cNvSpPr/>
        </xdr:nvSpPr>
        <xdr:spPr>
          <a:xfrm>
            <a:off x="4267200" y="179117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5" name="Oval 504">
            <a:extLst>
              <a:ext uri="{FF2B5EF4-FFF2-40B4-BE49-F238E27FC236}">
                <a16:creationId xmlns:a16="http://schemas.microsoft.com/office/drawing/2014/main" id="{BDE11DEA-8CD9-EA92-FBF8-145718871EF9}"/>
              </a:ext>
            </a:extLst>
          </xdr:cNvPr>
          <xdr:cNvSpPr/>
        </xdr:nvSpPr>
        <xdr:spPr>
          <a:xfrm>
            <a:off x="4267200" y="178212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9" name="Oval 508">
            <a:extLst>
              <a:ext uri="{FF2B5EF4-FFF2-40B4-BE49-F238E27FC236}">
                <a16:creationId xmlns:a16="http://schemas.microsoft.com/office/drawing/2014/main" id="{8FAB8AFB-E7AE-C962-2F04-E11D8D26B22C}"/>
              </a:ext>
            </a:extLst>
          </xdr:cNvPr>
          <xdr:cNvSpPr/>
        </xdr:nvSpPr>
        <xdr:spPr>
          <a:xfrm>
            <a:off x="4267200" y="186404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0" name="Oval 509">
            <a:extLst>
              <a:ext uri="{FF2B5EF4-FFF2-40B4-BE49-F238E27FC236}">
                <a16:creationId xmlns:a16="http://schemas.microsoft.com/office/drawing/2014/main" id="{0D9543B9-5D92-7B8D-1CEF-7C2F0224F4C0}"/>
              </a:ext>
            </a:extLst>
          </xdr:cNvPr>
          <xdr:cNvSpPr/>
        </xdr:nvSpPr>
        <xdr:spPr>
          <a:xfrm>
            <a:off x="4271962" y="195024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E775C733-1816-2DA3-534C-772810040E9A}"/>
              </a:ext>
            </a:extLst>
          </xdr:cNvPr>
          <xdr:cNvCxnSpPr/>
        </xdr:nvCxnSpPr>
        <xdr:spPr>
          <a:xfrm flipV="1">
            <a:off x="7614434" y="1539240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28" name="Straight Connector 527">
            <a:extLst>
              <a:ext uri="{FF2B5EF4-FFF2-40B4-BE49-F238E27FC236}">
                <a16:creationId xmlns:a16="http://schemas.microsoft.com/office/drawing/2014/main" id="{11119D36-F8C1-A38C-92D1-B68655895D01}"/>
              </a:ext>
            </a:extLst>
          </xdr:cNvPr>
          <xdr:cNvCxnSpPr/>
        </xdr:nvCxnSpPr>
        <xdr:spPr>
          <a:xfrm flipV="1">
            <a:off x="5834063" y="1953577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30" name="Straight Connector 529">
            <a:extLst>
              <a:ext uri="{FF2B5EF4-FFF2-40B4-BE49-F238E27FC236}">
                <a16:creationId xmlns:a16="http://schemas.microsoft.com/office/drawing/2014/main" id="{242F31C2-AD09-B005-1760-AC64B978CDF7}"/>
              </a:ext>
            </a:extLst>
          </xdr:cNvPr>
          <xdr:cNvCxnSpPr/>
        </xdr:nvCxnSpPr>
        <xdr:spPr>
          <a:xfrm>
            <a:off x="5843588" y="1954053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37" name="Straight Connector 536">
            <a:extLst>
              <a:ext uri="{FF2B5EF4-FFF2-40B4-BE49-F238E27FC236}">
                <a16:creationId xmlns:a16="http://schemas.microsoft.com/office/drawing/2014/main" id="{4B8C31E0-8C8B-4BB2-62A8-A14A73F2E744}"/>
              </a:ext>
            </a:extLst>
          </xdr:cNvPr>
          <xdr:cNvCxnSpPr/>
        </xdr:nvCxnSpPr>
        <xdr:spPr>
          <a:xfrm flipV="1">
            <a:off x="5838825" y="1867376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39" name="Straight Connector 538">
            <a:extLst>
              <a:ext uri="{FF2B5EF4-FFF2-40B4-BE49-F238E27FC236}">
                <a16:creationId xmlns:a16="http://schemas.microsoft.com/office/drawing/2014/main" id="{2690898A-DBEC-D5BF-10FB-476E81F54A06}"/>
              </a:ext>
            </a:extLst>
          </xdr:cNvPr>
          <xdr:cNvCxnSpPr/>
        </xdr:nvCxnSpPr>
        <xdr:spPr>
          <a:xfrm>
            <a:off x="5834063" y="1868328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44" name="Straight Connector 543">
            <a:extLst>
              <a:ext uri="{FF2B5EF4-FFF2-40B4-BE49-F238E27FC236}">
                <a16:creationId xmlns:a16="http://schemas.microsoft.com/office/drawing/2014/main" id="{740E0825-6664-5348-790A-A2D80376ABCD}"/>
              </a:ext>
            </a:extLst>
          </xdr:cNvPr>
          <xdr:cNvCxnSpPr/>
        </xdr:nvCxnSpPr>
        <xdr:spPr>
          <a:xfrm flipV="1">
            <a:off x="5834066" y="17954625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61" name="Straight Connector 560">
            <a:extLst>
              <a:ext uri="{FF2B5EF4-FFF2-40B4-BE49-F238E27FC236}">
                <a16:creationId xmlns:a16="http://schemas.microsoft.com/office/drawing/2014/main" id="{08456B25-F946-5C16-6A18-783A7F27CFEA}"/>
              </a:ext>
            </a:extLst>
          </xdr:cNvPr>
          <xdr:cNvCxnSpPr/>
        </xdr:nvCxnSpPr>
        <xdr:spPr>
          <a:xfrm>
            <a:off x="5834066" y="1795462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62" name="Straight Connector 561">
            <a:extLst>
              <a:ext uri="{FF2B5EF4-FFF2-40B4-BE49-F238E27FC236}">
                <a16:creationId xmlns:a16="http://schemas.microsoft.com/office/drawing/2014/main" id="{C75AAF1F-5258-0C7E-C24C-828DB2A96A06}"/>
              </a:ext>
            </a:extLst>
          </xdr:cNvPr>
          <xdr:cNvCxnSpPr/>
        </xdr:nvCxnSpPr>
        <xdr:spPr>
          <a:xfrm flipV="1">
            <a:off x="5829300" y="1710213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63" name="Straight Connector 562">
            <a:extLst>
              <a:ext uri="{FF2B5EF4-FFF2-40B4-BE49-F238E27FC236}">
                <a16:creationId xmlns:a16="http://schemas.microsoft.com/office/drawing/2014/main" id="{460D79AA-B4BB-CBB9-7F8F-66983526FDBD}"/>
              </a:ext>
            </a:extLst>
          </xdr:cNvPr>
          <xdr:cNvCxnSpPr/>
        </xdr:nvCxnSpPr>
        <xdr:spPr>
          <a:xfrm>
            <a:off x="5834066" y="1711166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65" name="Straight Connector 564">
            <a:extLst>
              <a:ext uri="{FF2B5EF4-FFF2-40B4-BE49-F238E27FC236}">
                <a16:creationId xmlns:a16="http://schemas.microsoft.com/office/drawing/2014/main" id="{87A94818-FBDB-A087-5480-2B42B4B6F387}"/>
              </a:ext>
            </a:extLst>
          </xdr:cNvPr>
          <xdr:cNvCxnSpPr/>
        </xdr:nvCxnSpPr>
        <xdr:spPr>
          <a:xfrm flipV="1">
            <a:off x="5838825" y="1625917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67" name="Straight Connector 566">
            <a:extLst>
              <a:ext uri="{FF2B5EF4-FFF2-40B4-BE49-F238E27FC236}">
                <a16:creationId xmlns:a16="http://schemas.microsoft.com/office/drawing/2014/main" id="{AAF9C1E0-6F8C-1691-E1DD-8316D938498D}"/>
              </a:ext>
            </a:extLst>
          </xdr:cNvPr>
          <xdr:cNvCxnSpPr/>
        </xdr:nvCxnSpPr>
        <xdr:spPr>
          <a:xfrm>
            <a:off x="5838828" y="1625441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68" name="Straight Connector 567">
            <a:extLst>
              <a:ext uri="{FF2B5EF4-FFF2-40B4-BE49-F238E27FC236}">
                <a16:creationId xmlns:a16="http://schemas.microsoft.com/office/drawing/2014/main" id="{AEE453DD-D2F7-30CB-50E1-00661DB52368}"/>
              </a:ext>
            </a:extLst>
          </xdr:cNvPr>
          <xdr:cNvCxnSpPr/>
        </xdr:nvCxnSpPr>
        <xdr:spPr>
          <a:xfrm flipV="1">
            <a:off x="5829300" y="1539240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72" name="Straight Connector 571">
            <a:extLst>
              <a:ext uri="{FF2B5EF4-FFF2-40B4-BE49-F238E27FC236}">
                <a16:creationId xmlns:a16="http://schemas.microsoft.com/office/drawing/2014/main" id="{CBB76E38-FA97-2538-6335-67B9111C84F9}"/>
              </a:ext>
            </a:extLst>
          </xdr:cNvPr>
          <xdr:cNvCxnSpPr/>
        </xdr:nvCxnSpPr>
        <xdr:spPr>
          <a:xfrm>
            <a:off x="5838825" y="1539240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573" name="Oval 572">
            <a:extLst>
              <a:ext uri="{FF2B5EF4-FFF2-40B4-BE49-F238E27FC236}">
                <a16:creationId xmlns:a16="http://schemas.microsoft.com/office/drawing/2014/main" id="{B2B820A9-1FBD-AA5A-1287-5656DE552A20}"/>
              </a:ext>
            </a:extLst>
          </xdr:cNvPr>
          <xdr:cNvSpPr/>
        </xdr:nvSpPr>
        <xdr:spPr>
          <a:xfrm>
            <a:off x="5557837" y="16216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4" name="Oval 573">
            <a:extLst>
              <a:ext uri="{FF2B5EF4-FFF2-40B4-BE49-F238E27FC236}">
                <a16:creationId xmlns:a16="http://schemas.microsoft.com/office/drawing/2014/main" id="{1DF89BC1-7D35-FA33-8C87-DF45C9195FC9}"/>
              </a:ext>
            </a:extLst>
          </xdr:cNvPr>
          <xdr:cNvSpPr/>
        </xdr:nvSpPr>
        <xdr:spPr>
          <a:xfrm>
            <a:off x="5572124" y="170735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6" name="Oval 575">
            <a:extLst>
              <a:ext uri="{FF2B5EF4-FFF2-40B4-BE49-F238E27FC236}">
                <a16:creationId xmlns:a16="http://schemas.microsoft.com/office/drawing/2014/main" id="{D1311431-324E-46D5-898D-61B5342BB309}"/>
              </a:ext>
            </a:extLst>
          </xdr:cNvPr>
          <xdr:cNvSpPr/>
        </xdr:nvSpPr>
        <xdr:spPr>
          <a:xfrm>
            <a:off x="5562600" y="179117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10" name="Oval 609">
            <a:extLst>
              <a:ext uri="{FF2B5EF4-FFF2-40B4-BE49-F238E27FC236}">
                <a16:creationId xmlns:a16="http://schemas.microsoft.com/office/drawing/2014/main" id="{7E252110-78AE-062A-CA98-0FD17D17AFD5}"/>
              </a:ext>
            </a:extLst>
          </xdr:cNvPr>
          <xdr:cNvSpPr/>
        </xdr:nvSpPr>
        <xdr:spPr>
          <a:xfrm>
            <a:off x="5562600" y="178212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15" name="Oval 614">
            <a:extLst>
              <a:ext uri="{FF2B5EF4-FFF2-40B4-BE49-F238E27FC236}">
                <a16:creationId xmlns:a16="http://schemas.microsoft.com/office/drawing/2014/main" id="{951F5CFA-0615-1C89-AACA-38DBD0386541}"/>
              </a:ext>
            </a:extLst>
          </xdr:cNvPr>
          <xdr:cNvSpPr/>
        </xdr:nvSpPr>
        <xdr:spPr>
          <a:xfrm>
            <a:off x="5562600" y="186404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17" name="Oval 616">
            <a:extLst>
              <a:ext uri="{FF2B5EF4-FFF2-40B4-BE49-F238E27FC236}">
                <a16:creationId xmlns:a16="http://schemas.microsoft.com/office/drawing/2014/main" id="{EB3EC71A-A241-261A-E74B-779FCE657FE1}"/>
              </a:ext>
            </a:extLst>
          </xdr:cNvPr>
          <xdr:cNvSpPr/>
        </xdr:nvSpPr>
        <xdr:spPr>
          <a:xfrm>
            <a:off x="5567362" y="195024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19" name="Oval 618">
            <a:extLst>
              <a:ext uri="{FF2B5EF4-FFF2-40B4-BE49-F238E27FC236}">
                <a16:creationId xmlns:a16="http://schemas.microsoft.com/office/drawing/2014/main" id="{62DFECEF-97AD-A51C-780C-0E25EAF34319}"/>
              </a:ext>
            </a:extLst>
          </xdr:cNvPr>
          <xdr:cNvSpPr/>
        </xdr:nvSpPr>
        <xdr:spPr>
          <a:xfrm>
            <a:off x="7815262" y="16216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20" name="Oval 619">
            <a:extLst>
              <a:ext uri="{FF2B5EF4-FFF2-40B4-BE49-F238E27FC236}">
                <a16:creationId xmlns:a16="http://schemas.microsoft.com/office/drawing/2014/main" id="{600CCE44-A4E1-94A0-0E99-C6F93DD4BA07}"/>
              </a:ext>
            </a:extLst>
          </xdr:cNvPr>
          <xdr:cNvSpPr/>
        </xdr:nvSpPr>
        <xdr:spPr>
          <a:xfrm>
            <a:off x="7829549" y="170735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22" name="Oval 621">
            <a:extLst>
              <a:ext uri="{FF2B5EF4-FFF2-40B4-BE49-F238E27FC236}">
                <a16:creationId xmlns:a16="http://schemas.microsoft.com/office/drawing/2014/main" id="{374C20C9-9AD4-35F0-B3FB-26298F47341F}"/>
              </a:ext>
            </a:extLst>
          </xdr:cNvPr>
          <xdr:cNvSpPr/>
        </xdr:nvSpPr>
        <xdr:spPr>
          <a:xfrm>
            <a:off x="7820025" y="179117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24" name="Oval 623">
            <a:extLst>
              <a:ext uri="{FF2B5EF4-FFF2-40B4-BE49-F238E27FC236}">
                <a16:creationId xmlns:a16="http://schemas.microsoft.com/office/drawing/2014/main" id="{F97E0260-7B7D-7078-C9E1-E497835D3B65}"/>
              </a:ext>
            </a:extLst>
          </xdr:cNvPr>
          <xdr:cNvSpPr/>
        </xdr:nvSpPr>
        <xdr:spPr>
          <a:xfrm>
            <a:off x="7820025" y="178212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26" name="Oval 625">
            <a:extLst>
              <a:ext uri="{FF2B5EF4-FFF2-40B4-BE49-F238E27FC236}">
                <a16:creationId xmlns:a16="http://schemas.microsoft.com/office/drawing/2014/main" id="{18732F06-5BBC-9EBA-064A-B2EE54552391}"/>
              </a:ext>
            </a:extLst>
          </xdr:cNvPr>
          <xdr:cNvSpPr/>
        </xdr:nvSpPr>
        <xdr:spPr>
          <a:xfrm>
            <a:off x="7820025" y="186404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28" name="Oval 627">
            <a:extLst>
              <a:ext uri="{FF2B5EF4-FFF2-40B4-BE49-F238E27FC236}">
                <a16:creationId xmlns:a16="http://schemas.microsoft.com/office/drawing/2014/main" id="{5DF04910-A654-7A7C-07CC-FBF9B8582758}"/>
              </a:ext>
            </a:extLst>
          </xdr:cNvPr>
          <xdr:cNvSpPr/>
        </xdr:nvSpPr>
        <xdr:spPr>
          <a:xfrm>
            <a:off x="7824787" y="195024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8C9EEF14-7F06-3EB6-61CA-F770B5FE713D}"/>
              </a:ext>
            </a:extLst>
          </xdr:cNvPr>
          <xdr:cNvCxnSpPr/>
        </xdr:nvCxnSpPr>
        <xdr:spPr>
          <a:xfrm flipH="1">
            <a:off x="2062162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8D767B13-1C14-D8A1-DD66-E26B85F48B80}"/>
              </a:ext>
            </a:extLst>
          </xdr:cNvPr>
          <xdr:cNvCxnSpPr/>
        </xdr:nvCxnSpPr>
        <xdr:spPr>
          <a:xfrm>
            <a:off x="4048125" y="208121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Connector 632">
            <a:extLst>
              <a:ext uri="{FF2B5EF4-FFF2-40B4-BE49-F238E27FC236}">
                <a16:creationId xmlns:a16="http://schemas.microsoft.com/office/drawing/2014/main" id="{C7AEAA54-7875-D161-8A37-93D7570775F4}"/>
              </a:ext>
            </a:extLst>
          </xdr:cNvPr>
          <xdr:cNvCxnSpPr/>
        </xdr:nvCxnSpPr>
        <xdr:spPr>
          <a:xfrm flipH="1">
            <a:off x="4005262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229F366C-73AD-FEDA-29A7-1ABA6BF67F8F}"/>
              </a:ext>
            </a:extLst>
          </xdr:cNvPr>
          <xdr:cNvCxnSpPr/>
        </xdr:nvCxnSpPr>
        <xdr:spPr>
          <a:xfrm>
            <a:off x="5829300" y="208121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Connector 637">
            <a:extLst>
              <a:ext uri="{FF2B5EF4-FFF2-40B4-BE49-F238E27FC236}">
                <a16:creationId xmlns:a16="http://schemas.microsoft.com/office/drawing/2014/main" id="{49137539-3893-8C41-6944-1A5CEDC941C5}"/>
              </a:ext>
            </a:extLst>
          </xdr:cNvPr>
          <xdr:cNvCxnSpPr/>
        </xdr:nvCxnSpPr>
        <xdr:spPr>
          <a:xfrm flipH="1">
            <a:off x="5786437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3" name="Straight Connector 642">
            <a:extLst>
              <a:ext uri="{FF2B5EF4-FFF2-40B4-BE49-F238E27FC236}">
                <a16:creationId xmlns:a16="http://schemas.microsoft.com/office/drawing/2014/main" id="{87378D43-065E-802E-C1EB-E59F307413E3}"/>
              </a:ext>
            </a:extLst>
          </xdr:cNvPr>
          <xdr:cNvCxnSpPr/>
        </xdr:nvCxnSpPr>
        <xdr:spPr>
          <a:xfrm>
            <a:off x="7610475" y="208121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Connector 643">
            <a:extLst>
              <a:ext uri="{FF2B5EF4-FFF2-40B4-BE49-F238E27FC236}">
                <a16:creationId xmlns:a16="http://schemas.microsoft.com/office/drawing/2014/main" id="{F84E71E6-2AE3-251F-8C60-612DEA3B7868}"/>
              </a:ext>
            </a:extLst>
          </xdr:cNvPr>
          <xdr:cNvCxnSpPr/>
        </xdr:nvCxnSpPr>
        <xdr:spPr>
          <a:xfrm flipH="1">
            <a:off x="7567612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Straight Connector 644">
            <a:extLst>
              <a:ext uri="{FF2B5EF4-FFF2-40B4-BE49-F238E27FC236}">
                <a16:creationId xmlns:a16="http://schemas.microsoft.com/office/drawing/2014/main" id="{25E3F948-8725-9E07-D2C6-7B1D318E6F87}"/>
              </a:ext>
            </a:extLst>
          </xdr:cNvPr>
          <xdr:cNvCxnSpPr/>
        </xdr:nvCxnSpPr>
        <xdr:spPr>
          <a:xfrm>
            <a:off x="9553575" y="20812125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Connector 649">
            <a:extLst>
              <a:ext uri="{FF2B5EF4-FFF2-40B4-BE49-F238E27FC236}">
                <a16:creationId xmlns:a16="http://schemas.microsoft.com/office/drawing/2014/main" id="{B05FD8B9-52A9-9A4F-FAF2-4788489B57F8}"/>
              </a:ext>
            </a:extLst>
          </xdr:cNvPr>
          <xdr:cNvCxnSpPr/>
        </xdr:nvCxnSpPr>
        <xdr:spPr>
          <a:xfrm flipH="1">
            <a:off x="9510712" y="209169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B8A437D5-9CEF-E39B-1A41-4EB061C68783}"/>
              </a:ext>
            </a:extLst>
          </xdr:cNvPr>
          <xdr:cNvCxnSpPr/>
        </xdr:nvCxnSpPr>
        <xdr:spPr>
          <a:xfrm>
            <a:off x="2019300" y="21250274"/>
            <a:ext cx="76009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8C128F5F-CA9B-3981-1C9F-540334883CAF}"/>
              </a:ext>
            </a:extLst>
          </xdr:cNvPr>
          <xdr:cNvCxnSpPr/>
        </xdr:nvCxnSpPr>
        <xdr:spPr>
          <a:xfrm flipH="1">
            <a:off x="2062162" y="212026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78051496-E84D-4C5C-3ABF-FBFD519D190F}"/>
              </a:ext>
            </a:extLst>
          </xdr:cNvPr>
          <xdr:cNvCxnSpPr/>
        </xdr:nvCxnSpPr>
        <xdr:spPr>
          <a:xfrm flipH="1">
            <a:off x="9505950" y="212074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0" name="Straight Connector 779">
            <a:extLst>
              <a:ext uri="{FF2B5EF4-FFF2-40B4-BE49-F238E27FC236}">
                <a16:creationId xmlns:a16="http://schemas.microsoft.com/office/drawing/2014/main" id="{7AD75788-B115-43E8-9221-990693D15C88}"/>
              </a:ext>
            </a:extLst>
          </xdr:cNvPr>
          <xdr:cNvCxnSpPr/>
        </xdr:nvCxnSpPr>
        <xdr:spPr>
          <a:xfrm>
            <a:off x="485775" y="17440275"/>
            <a:ext cx="9391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" name="Straight Connector 780">
            <a:extLst>
              <a:ext uri="{FF2B5EF4-FFF2-40B4-BE49-F238E27FC236}">
                <a16:creationId xmlns:a16="http://schemas.microsoft.com/office/drawing/2014/main" id="{C84449B1-914A-4509-B7BF-41DF9ECB2FE7}"/>
              </a:ext>
            </a:extLst>
          </xdr:cNvPr>
          <xdr:cNvCxnSpPr/>
        </xdr:nvCxnSpPr>
        <xdr:spPr>
          <a:xfrm>
            <a:off x="485775" y="17478375"/>
            <a:ext cx="9391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Straight Connector 781">
            <a:extLst>
              <a:ext uri="{FF2B5EF4-FFF2-40B4-BE49-F238E27FC236}">
                <a16:creationId xmlns:a16="http://schemas.microsoft.com/office/drawing/2014/main" id="{933AF8A1-9A9B-480E-81A3-E3D505406D01}"/>
              </a:ext>
            </a:extLst>
          </xdr:cNvPr>
          <xdr:cNvCxnSpPr/>
        </xdr:nvCxnSpPr>
        <xdr:spPr>
          <a:xfrm>
            <a:off x="485775" y="18288000"/>
            <a:ext cx="9391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3" name="Straight Connector 782">
            <a:extLst>
              <a:ext uri="{FF2B5EF4-FFF2-40B4-BE49-F238E27FC236}">
                <a16:creationId xmlns:a16="http://schemas.microsoft.com/office/drawing/2014/main" id="{89F269A7-737A-44E6-B878-889E74F2C3E3}"/>
              </a:ext>
            </a:extLst>
          </xdr:cNvPr>
          <xdr:cNvCxnSpPr/>
        </xdr:nvCxnSpPr>
        <xdr:spPr>
          <a:xfrm>
            <a:off x="485775" y="18326100"/>
            <a:ext cx="94011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0</xdr:colOff>
      <xdr:row>622</xdr:row>
      <xdr:rowOff>133350</xdr:rowOff>
    </xdr:from>
    <xdr:to>
      <xdr:col>34</xdr:col>
      <xdr:colOff>147635</xdr:colOff>
      <xdr:row>628</xdr:row>
      <xdr:rowOff>9525</xdr:rowOff>
    </xdr:to>
    <xdr:grpSp>
      <xdr:nvGrpSpPr>
        <xdr:cNvPr id="784" name="Group 783">
          <a:extLst>
            <a:ext uri="{FF2B5EF4-FFF2-40B4-BE49-F238E27FC236}">
              <a16:creationId xmlns:a16="http://schemas.microsoft.com/office/drawing/2014/main" id="{BC5FB42E-D886-4453-8662-59D0F7BE4C73}"/>
            </a:ext>
          </a:extLst>
        </xdr:cNvPr>
        <xdr:cNvGrpSpPr/>
      </xdr:nvGrpSpPr>
      <xdr:grpSpPr>
        <a:xfrm>
          <a:off x="4210050" y="93392625"/>
          <a:ext cx="1443035" cy="733425"/>
          <a:chOff x="8258175" y="12277725"/>
          <a:chExt cx="1443035" cy="733425"/>
        </a:xfrm>
      </xdr:grpSpPr>
      <xdr:sp macro="" textlink="">
        <xdr:nvSpPr>
          <xdr:cNvPr id="785" name="Isosceles Triangle 784">
            <a:extLst>
              <a:ext uri="{FF2B5EF4-FFF2-40B4-BE49-F238E27FC236}">
                <a16:creationId xmlns:a16="http://schemas.microsoft.com/office/drawing/2014/main" id="{916D7E55-7496-02AE-3091-97285E40AF0E}"/>
              </a:ext>
            </a:extLst>
          </xdr:cNvPr>
          <xdr:cNvSpPr/>
        </xdr:nvSpPr>
        <xdr:spPr>
          <a:xfrm>
            <a:off x="8258175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6" name="Isosceles Triangle 785">
            <a:extLst>
              <a:ext uri="{FF2B5EF4-FFF2-40B4-BE49-F238E27FC236}">
                <a16:creationId xmlns:a16="http://schemas.microsoft.com/office/drawing/2014/main" id="{7C33CDC1-FD1A-9920-2A08-D3DCE1FCCAFD}"/>
              </a:ext>
            </a:extLst>
          </xdr:cNvPr>
          <xdr:cNvSpPr/>
        </xdr:nvSpPr>
        <xdr:spPr>
          <a:xfrm>
            <a:off x="953928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87" name="Straight Connector 786">
            <a:extLst>
              <a:ext uri="{FF2B5EF4-FFF2-40B4-BE49-F238E27FC236}">
                <a16:creationId xmlns:a16="http://schemas.microsoft.com/office/drawing/2014/main" id="{2538BAA7-8E94-3AE1-592A-3256963F484C}"/>
              </a:ext>
            </a:extLst>
          </xdr:cNvPr>
          <xdr:cNvCxnSpPr/>
        </xdr:nvCxnSpPr>
        <xdr:spPr>
          <a:xfrm>
            <a:off x="8334376" y="12572999"/>
            <a:ext cx="128587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" name="Straight Arrow Connector 787">
            <a:extLst>
              <a:ext uri="{FF2B5EF4-FFF2-40B4-BE49-F238E27FC236}">
                <a16:creationId xmlns:a16="http://schemas.microsoft.com/office/drawing/2014/main" id="{DB5D2312-DFE6-19C0-8F83-97FA3487416F}"/>
              </a:ext>
            </a:extLst>
          </xdr:cNvPr>
          <xdr:cNvCxnSpPr/>
        </xdr:nvCxnSpPr>
        <xdr:spPr>
          <a:xfrm>
            <a:off x="83296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9" name="Straight Arrow Connector 788">
            <a:extLst>
              <a:ext uri="{FF2B5EF4-FFF2-40B4-BE49-F238E27FC236}">
                <a16:creationId xmlns:a16="http://schemas.microsoft.com/office/drawing/2014/main" id="{AB326615-4C3F-0F15-1A36-2863CF2F5DE1}"/>
              </a:ext>
            </a:extLst>
          </xdr:cNvPr>
          <xdr:cNvCxnSpPr/>
        </xdr:nvCxnSpPr>
        <xdr:spPr>
          <a:xfrm>
            <a:off x="8491536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0" name="Straight Arrow Connector 789">
            <a:extLst>
              <a:ext uri="{FF2B5EF4-FFF2-40B4-BE49-F238E27FC236}">
                <a16:creationId xmlns:a16="http://schemas.microsoft.com/office/drawing/2014/main" id="{A2E76F0E-A226-9A16-52FB-E65F898E299A}"/>
              </a:ext>
            </a:extLst>
          </xdr:cNvPr>
          <xdr:cNvCxnSpPr/>
        </xdr:nvCxnSpPr>
        <xdr:spPr>
          <a:xfrm>
            <a:off x="8653460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1" name="Straight Arrow Connector 790">
            <a:extLst>
              <a:ext uri="{FF2B5EF4-FFF2-40B4-BE49-F238E27FC236}">
                <a16:creationId xmlns:a16="http://schemas.microsoft.com/office/drawing/2014/main" id="{B379D1F1-4B0E-EF5B-9CF7-18E6C029C8B8}"/>
              </a:ext>
            </a:extLst>
          </xdr:cNvPr>
          <xdr:cNvCxnSpPr/>
        </xdr:nvCxnSpPr>
        <xdr:spPr>
          <a:xfrm>
            <a:off x="8815385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Straight Arrow Connector 791">
            <a:extLst>
              <a:ext uri="{FF2B5EF4-FFF2-40B4-BE49-F238E27FC236}">
                <a16:creationId xmlns:a16="http://schemas.microsoft.com/office/drawing/2014/main" id="{39BB91D4-78DA-0C36-C536-0F17B7206D35}"/>
              </a:ext>
            </a:extLst>
          </xdr:cNvPr>
          <xdr:cNvCxnSpPr/>
        </xdr:nvCxnSpPr>
        <xdr:spPr>
          <a:xfrm>
            <a:off x="8977310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3" name="Straight Arrow Connector 792">
            <a:extLst>
              <a:ext uri="{FF2B5EF4-FFF2-40B4-BE49-F238E27FC236}">
                <a16:creationId xmlns:a16="http://schemas.microsoft.com/office/drawing/2014/main" id="{4015CEC2-3B7F-F570-D9E6-B6EDCE9F5CB4}"/>
              </a:ext>
            </a:extLst>
          </xdr:cNvPr>
          <xdr:cNvCxnSpPr/>
        </xdr:nvCxnSpPr>
        <xdr:spPr>
          <a:xfrm>
            <a:off x="9139235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4" name="Straight Arrow Connector 793">
            <a:extLst>
              <a:ext uri="{FF2B5EF4-FFF2-40B4-BE49-F238E27FC236}">
                <a16:creationId xmlns:a16="http://schemas.microsoft.com/office/drawing/2014/main" id="{96433EF6-DBA8-A618-47FF-0BEB078928D3}"/>
              </a:ext>
            </a:extLst>
          </xdr:cNvPr>
          <xdr:cNvCxnSpPr/>
        </xdr:nvCxnSpPr>
        <xdr:spPr>
          <a:xfrm>
            <a:off x="9301159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5" name="Straight Arrow Connector 794">
            <a:extLst>
              <a:ext uri="{FF2B5EF4-FFF2-40B4-BE49-F238E27FC236}">
                <a16:creationId xmlns:a16="http://schemas.microsoft.com/office/drawing/2014/main" id="{E536EB17-0DAA-B2CA-5A42-0B60DE5E68DA}"/>
              </a:ext>
            </a:extLst>
          </xdr:cNvPr>
          <xdr:cNvCxnSpPr/>
        </xdr:nvCxnSpPr>
        <xdr:spPr>
          <a:xfrm>
            <a:off x="9463084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6" name="Straight Arrow Connector 795">
            <a:extLst>
              <a:ext uri="{FF2B5EF4-FFF2-40B4-BE49-F238E27FC236}">
                <a16:creationId xmlns:a16="http://schemas.microsoft.com/office/drawing/2014/main" id="{94DDE1F7-BE45-C82A-E6F5-AC29B6CFD064}"/>
              </a:ext>
            </a:extLst>
          </xdr:cNvPr>
          <xdr:cNvCxnSpPr/>
        </xdr:nvCxnSpPr>
        <xdr:spPr>
          <a:xfrm>
            <a:off x="96250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7" name="Straight Connector 796">
            <a:extLst>
              <a:ext uri="{FF2B5EF4-FFF2-40B4-BE49-F238E27FC236}">
                <a16:creationId xmlns:a16="http://schemas.microsoft.com/office/drawing/2014/main" id="{20BBABCB-D366-4710-12A2-860FAA7E0F9F}"/>
              </a:ext>
            </a:extLst>
          </xdr:cNvPr>
          <xdr:cNvCxnSpPr/>
        </xdr:nvCxnSpPr>
        <xdr:spPr>
          <a:xfrm>
            <a:off x="8329613" y="1234440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Straight Arrow Connector 797">
            <a:extLst>
              <a:ext uri="{FF2B5EF4-FFF2-40B4-BE49-F238E27FC236}">
                <a16:creationId xmlns:a16="http://schemas.microsoft.com/office/drawing/2014/main" id="{E3689752-2BDD-D3A0-0855-4BC230571425}"/>
              </a:ext>
            </a:extLst>
          </xdr:cNvPr>
          <xdr:cNvCxnSpPr/>
        </xdr:nvCxnSpPr>
        <xdr:spPr>
          <a:xfrm flipV="1">
            <a:off x="8334375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" name="Straight Arrow Connector 798">
            <a:extLst>
              <a:ext uri="{FF2B5EF4-FFF2-40B4-BE49-F238E27FC236}">
                <a16:creationId xmlns:a16="http://schemas.microsoft.com/office/drawing/2014/main" id="{7195590A-7896-9E2E-840C-CB4520A18940}"/>
              </a:ext>
            </a:extLst>
          </xdr:cNvPr>
          <xdr:cNvCxnSpPr/>
        </xdr:nvCxnSpPr>
        <xdr:spPr>
          <a:xfrm flipV="1">
            <a:off x="9620250" y="127206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" name="Straight Connector 799">
            <a:extLst>
              <a:ext uri="{FF2B5EF4-FFF2-40B4-BE49-F238E27FC236}">
                <a16:creationId xmlns:a16="http://schemas.microsoft.com/office/drawing/2014/main" id="{4CAA8ADC-CD57-855E-C570-7304ACD37108}"/>
              </a:ext>
            </a:extLst>
          </xdr:cNvPr>
          <xdr:cNvCxnSpPr/>
        </xdr:nvCxnSpPr>
        <xdr:spPr>
          <a:xfrm>
            <a:off x="8262938" y="128587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" name="Straight Connector 800">
            <a:extLst>
              <a:ext uri="{FF2B5EF4-FFF2-40B4-BE49-F238E27FC236}">
                <a16:creationId xmlns:a16="http://schemas.microsoft.com/office/drawing/2014/main" id="{A73C161E-05F4-017E-42CC-59B2C67555D5}"/>
              </a:ext>
            </a:extLst>
          </xdr:cNvPr>
          <xdr:cNvCxnSpPr/>
        </xdr:nvCxnSpPr>
        <xdr:spPr>
          <a:xfrm flipH="1">
            <a:off x="8272462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" name="Straight Connector 801">
            <a:extLst>
              <a:ext uri="{FF2B5EF4-FFF2-40B4-BE49-F238E27FC236}">
                <a16:creationId xmlns:a16="http://schemas.microsoft.com/office/drawing/2014/main" id="{A61C1AFC-E158-5495-A1A3-0DEFB6600E82}"/>
              </a:ext>
            </a:extLst>
          </xdr:cNvPr>
          <xdr:cNvCxnSpPr/>
        </xdr:nvCxnSpPr>
        <xdr:spPr>
          <a:xfrm flipH="1">
            <a:off x="9563099" y="12815887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" name="Straight Connector 802">
            <a:extLst>
              <a:ext uri="{FF2B5EF4-FFF2-40B4-BE49-F238E27FC236}">
                <a16:creationId xmlns:a16="http://schemas.microsoft.com/office/drawing/2014/main" id="{AD22681F-9802-496C-941D-56E503F9FC17}"/>
              </a:ext>
            </a:extLst>
          </xdr:cNvPr>
          <xdr:cNvCxnSpPr/>
        </xdr:nvCxnSpPr>
        <xdr:spPr>
          <a:xfrm flipH="1" flipV="1">
            <a:off x="8848725" y="122777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14288</xdr:colOff>
      <xdr:row>631</xdr:row>
      <xdr:rowOff>0</xdr:rowOff>
    </xdr:from>
    <xdr:to>
      <xdr:col>48</xdr:col>
      <xdr:colOff>157163</xdr:colOff>
      <xdr:row>637</xdr:row>
      <xdr:rowOff>14289</xdr:rowOff>
    </xdr:to>
    <xdr:grpSp>
      <xdr:nvGrpSpPr>
        <xdr:cNvPr id="804" name="Group 803">
          <a:extLst>
            <a:ext uri="{FF2B5EF4-FFF2-40B4-BE49-F238E27FC236}">
              <a16:creationId xmlns:a16="http://schemas.microsoft.com/office/drawing/2014/main" id="{637AA809-6106-4A46-95FA-F724FBA3AF99}"/>
            </a:ext>
          </a:extLst>
        </xdr:cNvPr>
        <xdr:cNvGrpSpPr/>
      </xdr:nvGrpSpPr>
      <xdr:grpSpPr>
        <a:xfrm>
          <a:off x="5519738" y="94545150"/>
          <a:ext cx="2409825" cy="871539"/>
          <a:chOff x="9567863" y="13430250"/>
          <a:chExt cx="2409825" cy="871539"/>
        </a:xfrm>
      </xdr:grpSpPr>
      <xdr:cxnSp macro="">
        <xdr:nvCxnSpPr>
          <xdr:cNvPr id="805" name="Straight Connector 804">
            <a:extLst>
              <a:ext uri="{FF2B5EF4-FFF2-40B4-BE49-F238E27FC236}">
                <a16:creationId xmlns:a16="http://schemas.microsoft.com/office/drawing/2014/main" id="{2F746635-879A-DED5-CA2C-8B0A581D8072}"/>
              </a:ext>
            </a:extLst>
          </xdr:cNvPr>
          <xdr:cNvCxnSpPr/>
        </xdr:nvCxnSpPr>
        <xdr:spPr>
          <a:xfrm>
            <a:off x="9634538" y="13858875"/>
            <a:ext cx="22717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6" name="Isosceles Triangle 805">
            <a:extLst>
              <a:ext uri="{FF2B5EF4-FFF2-40B4-BE49-F238E27FC236}">
                <a16:creationId xmlns:a16="http://schemas.microsoft.com/office/drawing/2014/main" id="{81F5BDE9-5795-CE26-1733-D56D320C6016}"/>
              </a:ext>
            </a:extLst>
          </xdr:cNvPr>
          <xdr:cNvSpPr/>
        </xdr:nvSpPr>
        <xdr:spPr>
          <a:xfrm>
            <a:off x="9796462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07" name="Straight Arrow Connector 806">
            <a:extLst>
              <a:ext uri="{FF2B5EF4-FFF2-40B4-BE49-F238E27FC236}">
                <a16:creationId xmlns:a16="http://schemas.microsoft.com/office/drawing/2014/main" id="{5DACA160-B394-9E68-D04B-605DFEDA7C7A}"/>
              </a:ext>
            </a:extLst>
          </xdr:cNvPr>
          <xdr:cNvCxnSpPr/>
        </xdr:nvCxnSpPr>
        <xdr:spPr>
          <a:xfrm flipV="1">
            <a:off x="9877427" y="140112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8" name="Isosceles Triangle 807">
            <a:extLst>
              <a:ext uri="{FF2B5EF4-FFF2-40B4-BE49-F238E27FC236}">
                <a16:creationId xmlns:a16="http://schemas.microsoft.com/office/drawing/2014/main" id="{5F6D4900-B057-A8FD-14C4-8A7A27909145}"/>
              </a:ext>
            </a:extLst>
          </xdr:cNvPr>
          <xdr:cNvSpPr/>
        </xdr:nvSpPr>
        <xdr:spPr>
          <a:xfrm>
            <a:off x="11582388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09" name="Straight Arrow Connector 808">
            <a:extLst>
              <a:ext uri="{FF2B5EF4-FFF2-40B4-BE49-F238E27FC236}">
                <a16:creationId xmlns:a16="http://schemas.microsoft.com/office/drawing/2014/main" id="{8C9FC048-7F9E-C67F-B077-0559B7A0E7FF}"/>
              </a:ext>
            </a:extLst>
          </xdr:cNvPr>
          <xdr:cNvCxnSpPr/>
        </xdr:nvCxnSpPr>
        <xdr:spPr>
          <a:xfrm flipV="1">
            <a:off x="11663345" y="139922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" name="Straight Arrow Connector 809">
            <a:extLst>
              <a:ext uri="{FF2B5EF4-FFF2-40B4-BE49-F238E27FC236}">
                <a16:creationId xmlns:a16="http://schemas.microsoft.com/office/drawing/2014/main" id="{0117AD52-ABFB-627E-5236-420C3E60D4E0}"/>
              </a:ext>
            </a:extLst>
          </xdr:cNvPr>
          <xdr:cNvCxnSpPr/>
        </xdr:nvCxnSpPr>
        <xdr:spPr>
          <a:xfrm>
            <a:off x="9639298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" name="Straight Arrow Connector 810">
            <a:extLst>
              <a:ext uri="{FF2B5EF4-FFF2-40B4-BE49-F238E27FC236}">
                <a16:creationId xmlns:a16="http://schemas.microsoft.com/office/drawing/2014/main" id="{2291C2F4-6406-7DEF-C964-DD19555050CA}"/>
              </a:ext>
            </a:extLst>
          </xdr:cNvPr>
          <xdr:cNvCxnSpPr/>
        </xdr:nvCxnSpPr>
        <xdr:spPr>
          <a:xfrm>
            <a:off x="9839325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" name="Straight Arrow Connector 811">
            <a:extLst>
              <a:ext uri="{FF2B5EF4-FFF2-40B4-BE49-F238E27FC236}">
                <a16:creationId xmlns:a16="http://schemas.microsoft.com/office/drawing/2014/main" id="{840656E6-7814-CEFC-C1E2-B636D0C9BF98}"/>
              </a:ext>
            </a:extLst>
          </xdr:cNvPr>
          <xdr:cNvCxnSpPr/>
        </xdr:nvCxnSpPr>
        <xdr:spPr>
          <a:xfrm>
            <a:off x="1003935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3" name="Straight Arrow Connector 812">
            <a:extLst>
              <a:ext uri="{FF2B5EF4-FFF2-40B4-BE49-F238E27FC236}">
                <a16:creationId xmlns:a16="http://schemas.microsoft.com/office/drawing/2014/main" id="{A9F701BC-A606-9D6D-D4DA-B8BDE6221FBE}"/>
              </a:ext>
            </a:extLst>
          </xdr:cNvPr>
          <xdr:cNvCxnSpPr/>
        </xdr:nvCxnSpPr>
        <xdr:spPr>
          <a:xfrm>
            <a:off x="10201278" y="136159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4" name="Straight Arrow Connector 813">
            <a:extLst>
              <a:ext uri="{FF2B5EF4-FFF2-40B4-BE49-F238E27FC236}">
                <a16:creationId xmlns:a16="http://schemas.microsoft.com/office/drawing/2014/main" id="{64AA70AE-0241-BD51-5514-DB524DFC99C9}"/>
              </a:ext>
            </a:extLst>
          </xdr:cNvPr>
          <xdr:cNvCxnSpPr/>
        </xdr:nvCxnSpPr>
        <xdr:spPr>
          <a:xfrm>
            <a:off x="10363203" y="136207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5" name="Straight Arrow Connector 814">
            <a:extLst>
              <a:ext uri="{FF2B5EF4-FFF2-40B4-BE49-F238E27FC236}">
                <a16:creationId xmlns:a16="http://schemas.microsoft.com/office/drawing/2014/main" id="{68D619D1-D9EE-B0E1-4213-C1B9382E84A1}"/>
              </a:ext>
            </a:extLst>
          </xdr:cNvPr>
          <xdr:cNvCxnSpPr/>
        </xdr:nvCxnSpPr>
        <xdr:spPr>
          <a:xfrm>
            <a:off x="10525128" y="136159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6" name="Straight Arrow Connector 815">
            <a:extLst>
              <a:ext uri="{FF2B5EF4-FFF2-40B4-BE49-F238E27FC236}">
                <a16:creationId xmlns:a16="http://schemas.microsoft.com/office/drawing/2014/main" id="{777C2C88-032C-27AC-1C4E-EF684A41447A}"/>
              </a:ext>
            </a:extLst>
          </xdr:cNvPr>
          <xdr:cNvCxnSpPr/>
        </xdr:nvCxnSpPr>
        <xdr:spPr>
          <a:xfrm>
            <a:off x="10687053" y="136207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7" name="Straight Arrow Connector 816">
            <a:extLst>
              <a:ext uri="{FF2B5EF4-FFF2-40B4-BE49-F238E27FC236}">
                <a16:creationId xmlns:a16="http://schemas.microsoft.com/office/drawing/2014/main" id="{6ABE8977-C3FE-308F-0BFD-EC5A912DE59B}"/>
              </a:ext>
            </a:extLst>
          </xdr:cNvPr>
          <xdr:cNvCxnSpPr/>
        </xdr:nvCxnSpPr>
        <xdr:spPr>
          <a:xfrm>
            <a:off x="10848977" y="136159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" name="Straight Arrow Connector 817">
            <a:extLst>
              <a:ext uri="{FF2B5EF4-FFF2-40B4-BE49-F238E27FC236}">
                <a16:creationId xmlns:a16="http://schemas.microsoft.com/office/drawing/2014/main" id="{937959D6-C98F-B69A-301E-235E2A2BA522}"/>
              </a:ext>
            </a:extLst>
          </xdr:cNvPr>
          <xdr:cNvCxnSpPr/>
        </xdr:nvCxnSpPr>
        <xdr:spPr>
          <a:xfrm>
            <a:off x="11010902" y="136207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9" name="Straight Arrow Connector 818">
            <a:extLst>
              <a:ext uri="{FF2B5EF4-FFF2-40B4-BE49-F238E27FC236}">
                <a16:creationId xmlns:a16="http://schemas.microsoft.com/office/drawing/2014/main" id="{AE0DB925-60B9-8115-5340-F608310EF466}"/>
              </a:ext>
            </a:extLst>
          </xdr:cNvPr>
          <xdr:cNvCxnSpPr/>
        </xdr:nvCxnSpPr>
        <xdr:spPr>
          <a:xfrm>
            <a:off x="11172829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0" name="Straight Arrow Connector 819">
            <a:extLst>
              <a:ext uri="{FF2B5EF4-FFF2-40B4-BE49-F238E27FC236}">
                <a16:creationId xmlns:a16="http://schemas.microsoft.com/office/drawing/2014/main" id="{F46054B8-F4A1-C28E-0B17-7EF5A0A943C0}"/>
              </a:ext>
            </a:extLst>
          </xdr:cNvPr>
          <xdr:cNvCxnSpPr/>
        </xdr:nvCxnSpPr>
        <xdr:spPr>
          <a:xfrm>
            <a:off x="1133475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1" name="Straight Connector 820">
            <a:extLst>
              <a:ext uri="{FF2B5EF4-FFF2-40B4-BE49-F238E27FC236}">
                <a16:creationId xmlns:a16="http://schemas.microsoft.com/office/drawing/2014/main" id="{FA47B333-C233-F9DF-5B8F-2D87D7B2DEC3}"/>
              </a:ext>
            </a:extLst>
          </xdr:cNvPr>
          <xdr:cNvCxnSpPr/>
        </xdr:nvCxnSpPr>
        <xdr:spPr>
          <a:xfrm>
            <a:off x="9639302" y="13620755"/>
            <a:ext cx="22526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" name="Straight Connector 821">
            <a:extLst>
              <a:ext uri="{FF2B5EF4-FFF2-40B4-BE49-F238E27FC236}">
                <a16:creationId xmlns:a16="http://schemas.microsoft.com/office/drawing/2014/main" id="{14D07ABA-A8BF-EAB4-E626-1BD307EE6280}"/>
              </a:ext>
            </a:extLst>
          </xdr:cNvPr>
          <xdr:cNvCxnSpPr/>
        </xdr:nvCxnSpPr>
        <xdr:spPr>
          <a:xfrm flipH="1" flipV="1">
            <a:off x="10715627" y="135302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3" name="Straight Arrow Connector 822">
            <a:extLst>
              <a:ext uri="{FF2B5EF4-FFF2-40B4-BE49-F238E27FC236}">
                <a16:creationId xmlns:a16="http://schemas.microsoft.com/office/drawing/2014/main" id="{30FC6C80-E9BC-B491-8C56-C4047C4BE38D}"/>
              </a:ext>
            </a:extLst>
          </xdr:cNvPr>
          <xdr:cNvCxnSpPr/>
        </xdr:nvCxnSpPr>
        <xdr:spPr>
          <a:xfrm>
            <a:off x="11496677" y="136255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4" name="Straight Arrow Connector 823">
            <a:extLst>
              <a:ext uri="{FF2B5EF4-FFF2-40B4-BE49-F238E27FC236}">
                <a16:creationId xmlns:a16="http://schemas.microsoft.com/office/drawing/2014/main" id="{9651FF4C-1E01-AD0F-B11A-BEE8FDCFB298}"/>
              </a:ext>
            </a:extLst>
          </xdr:cNvPr>
          <xdr:cNvCxnSpPr/>
        </xdr:nvCxnSpPr>
        <xdr:spPr>
          <a:xfrm>
            <a:off x="11715755" y="136207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5" name="Straight Arrow Connector 824">
            <a:extLst>
              <a:ext uri="{FF2B5EF4-FFF2-40B4-BE49-F238E27FC236}">
                <a16:creationId xmlns:a16="http://schemas.microsoft.com/office/drawing/2014/main" id="{F52C6C88-2B8F-103A-53C9-12DC38A3EB8C}"/>
              </a:ext>
            </a:extLst>
          </xdr:cNvPr>
          <xdr:cNvCxnSpPr/>
        </xdr:nvCxnSpPr>
        <xdr:spPr>
          <a:xfrm>
            <a:off x="11896731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6" name="Straight Arrow Connector 825">
            <a:extLst>
              <a:ext uri="{FF2B5EF4-FFF2-40B4-BE49-F238E27FC236}">
                <a16:creationId xmlns:a16="http://schemas.microsoft.com/office/drawing/2014/main" id="{83A97BB9-8D71-7C5D-8F4B-BD0561088212}"/>
              </a:ext>
            </a:extLst>
          </xdr:cNvPr>
          <xdr:cNvCxnSpPr/>
        </xdr:nvCxnSpPr>
        <xdr:spPr>
          <a:xfrm>
            <a:off x="9634538" y="13430250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7" name="Straight Arrow Connector 826">
            <a:extLst>
              <a:ext uri="{FF2B5EF4-FFF2-40B4-BE49-F238E27FC236}">
                <a16:creationId xmlns:a16="http://schemas.microsoft.com/office/drawing/2014/main" id="{4B6E8A91-05D4-EDA8-8708-F64EE0BA7202}"/>
              </a:ext>
            </a:extLst>
          </xdr:cNvPr>
          <xdr:cNvCxnSpPr/>
        </xdr:nvCxnSpPr>
        <xdr:spPr>
          <a:xfrm>
            <a:off x="11896726" y="134397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" name="Straight Connector 827">
            <a:extLst>
              <a:ext uri="{FF2B5EF4-FFF2-40B4-BE49-F238E27FC236}">
                <a16:creationId xmlns:a16="http://schemas.microsoft.com/office/drawing/2014/main" id="{B94EFC51-159B-EFBB-3A7A-40A8792E2B4E}"/>
              </a:ext>
            </a:extLst>
          </xdr:cNvPr>
          <xdr:cNvCxnSpPr/>
        </xdr:nvCxnSpPr>
        <xdr:spPr>
          <a:xfrm>
            <a:off x="9567863" y="14144626"/>
            <a:ext cx="2409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9" name="Straight Connector 828">
            <a:extLst>
              <a:ext uri="{FF2B5EF4-FFF2-40B4-BE49-F238E27FC236}">
                <a16:creationId xmlns:a16="http://schemas.microsoft.com/office/drawing/2014/main" id="{92C00FC6-BB3B-03EF-89DA-2BDCB8C7913E}"/>
              </a:ext>
            </a:extLst>
          </xdr:cNvPr>
          <xdr:cNvCxnSpPr/>
        </xdr:nvCxnSpPr>
        <xdr:spPr>
          <a:xfrm flipH="1">
            <a:off x="9820274" y="141065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0" name="Straight Connector 829">
            <a:extLst>
              <a:ext uri="{FF2B5EF4-FFF2-40B4-BE49-F238E27FC236}">
                <a16:creationId xmlns:a16="http://schemas.microsoft.com/office/drawing/2014/main" id="{9F330518-D863-3ED0-0777-930B88A638CC}"/>
              </a:ext>
            </a:extLst>
          </xdr:cNvPr>
          <xdr:cNvCxnSpPr/>
        </xdr:nvCxnSpPr>
        <xdr:spPr>
          <a:xfrm flipH="1">
            <a:off x="11606215" y="141017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1" name="Straight Connector 830">
            <a:extLst>
              <a:ext uri="{FF2B5EF4-FFF2-40B4-BE49-F238E27FC236}">
                <a16:creationId xmlns:a16="http://schemas.microsoft.com/office/drawing/2014/main" id="{DF324B3C-2A56-93A0-4145-261BCCEB6B8A}"/>
              </a:ext>
            </a:extLst>
          </xdr:cNvPr>
          <xdr:cNvCxnSpPr/>
        </xdr:nvCxnSpPr>
        <xdr:spPr>
          <a:xfrm>
            <a:off x="9634538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2" name="Straight Connector 831">
            <a:extLst>
              <a:ext uri="{FF2B5EF4-FFF2-40B4-BE49-F238E27FC236}">
                <a16:creationId xmlns:a16="http://schemas.microsoft.com/office/drawing/2014/main" id="{0ADA5B6F-831D-4ABA-E466-AC4A90B5265F}"/>
              </a:ext>
            </a:extLst>
          </xdr:cNvPr>
          <xdr:cNvCxnSpPr/>
        </xdr:nvCxnSpPr>
        <xdr:spPr>
          <a:xfrm flipH="1">
            <a:off x="9591675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3" name="Straight Connector 832">
            <a:extLst>
              <a:ext uri="{FF2B5EF4-FFF2-40B4-BE49-F238E27FC236}">
                <a16:creationId xmlns:a16="http://schemas.microsoft.com/office/drawing/2014/main" id="{1E5C79FC-8BF6-91C7-8BAE-59E63F5EB599}"/>
              </a:ext>
            </a:extLst>
          </xdr:cNvPr>
          <xdr:cNvCxnSpPr/>
        </xdr:nvCxnSpPr>
        <xdr:spPr>
          <a:xfrm>
            <a:off x="11896725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4" name="Straight Connector 833">
            <a:extLst>
              <a:ext uri="{FF2B5EF4-FFF2-40B4-BE49-F238E27FC236}">
                <a16:creationId xmlns:a16="http://schemas.microsoft.com/office/drawing/2014/main" id="{3EAC2FEA-59D3-2D87-B5C5-CE83F4431FE7}"/>
              </a:ext>
            </a:extLst>
          </xdr:cNvPr>
          <xdr:cNvCxnSpPr/>
        </xdr:nvCxnSpPr>
        <xdr:spPr>
          <a:xfrm flipH="1">
            <a:off x="11853862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613</xdr:row>
      <xdr:rowOff>123825</xdr:rowOff>
    </xdr:from>
    <xdr:to>
      <xdr:col>59</xdr:col>
      <xdr:colOff>85725</xdr:colOff>
      <xdr:row>621</xdr:row>
      <xdr:rowOff>90488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93A698DD-6C4F-B382-EBEA-113C61B3D8AC}"/>
            </a:ext>
          </a:extLst>
        </xdr:cNvPr>
        <xdr:cNvGrpSpPr/>
      </xdr:nvGrpSpPr>
      <xdr:grpSpPr>
        <a:xfrm>
          <a:off x="2014537" y="92097225"/>
          <a:ext cx="7624763" cy="1109663"/>
          <a:chOff x="2014537" y="21516975"/>
          <a:chExt cx="7624763" cy="1109663"/>
        </a:xfrm>
      </xdr:grpSpPr>
      <xdr:sp macro="" textlink="">
        <xdr:nvSpPr>
          <xdr:cNvPr id="667" name="Isosceles Triangle 666">
            <a:extLst>
              <a:ext uri="{FF2B5EF4-FFF2-40B4-BE49-F238E27FC236}">
                <a16:creationId xmlns:a16="http://schemas.microsoft.com/office/drawing/2014/main" id="{811CD276-EAB2-260E-A914-DCACB6F2E235}"/>
              </a:ext>
            </a:extLst>
          </xdr:cNvPr>
          <xdr:cNvSpPr/>
        </xdr:nvSpPr>
        <xdr:spPr>
          <a:xfrm>
            <a:off x="2024063" y="218360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68" name="Isosceles Triangle 667">
            <a:extLst>
              <a:ext uri="{FF2B5EF4-FFF2-40B4-BE49-F238E27FC236}">
                <a16:creationId xmlns:a16="http://schemas.microsoft.com/office/drawing/2014/main" id="{B84053E6-69E1-E6EA-3B69-141C71728AD5}"/>
              </a:ext>
            </a:extLst>
          </xdr:cNvPr>
          <xdr:cNvSpPr/>
        </xdr:nvSpPr>
        <xdr:spPr>
          <a:xfrm>
            <a:off x="3971926" y="218313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69" name="Straight Connector 668">
            <a:extLst>
              <a:ext uri="{FF2B5EF4-FFF2-40B4-BE49-F238E27FC236}">
                <a16:creationId xmlns:a16="http://schemas.microsoft.com/office/drawing/2014/main" id="{EF31DE22-710F-2CA3-CEF6-D4EDC3D49358}"/>
              </a:ext>
            </a:extLst>
          </xdr:cNvPr>
          <xdr:cNvCxnSpPr/>
        </xdr:nvCxnSpPr>
        <xdr:spPr>
          <a:xfrm>
            <a:off x="2100262" y="21821774"/>
            <a:ext cx="74533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0" name="Isosceles Triangle 669">
            <a:extLst>
              <a:ext uri="{FF2B5EF4-FFF2-40B4-BE49-F238E27FC236}">
                <a16:creationId xmlns:a16="http://schemas.microsoft.com/office/drawing/2014/main" id="{DFE660B9-8AA6-3592-71E4-0777291B2F6C}"/>
              </a:ext>
            </a:extLst>
          </xdr:cNvPr>
          <xdr:cNvSpPr/>
        </xdr:nvSpPr>
        <xdr:spPr>
          <a:xfrm>
            <a:off x="5748338" y="2183130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1" name="Isosceles Triangle 670">
            <a:extLst>
              <a:ext uri="{FF2B5EF4-FFF2-40B4-BE49-F238E27FC236}">
                <a16:creationId xmlns:a16="http://schemas.microsoft.com/office/drawing/2014/main" id="{2DC36B8C-A2DA-9C61-5FC0-5B9AE1B61032}"/>
              </a:ext>
            </a:extLst>
          </xdr:cNvPr>
          <xdr:cNvSpPr/>
        </xdr:nvSpPr>
        <xdr:spPr>
          <a:xfrm>
            <a:off x="7534273" y="21826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3" name="Isosceles Triangle 672">
            <a:extLst>
              <a:ext uri="{FF2B5EF4-FFF2-40B4-BE49-F238E27FC236}">
                <a16:creationId xmlns:a16="http://schemas.microsoft.com/office/drawing/2014/main" id="{54FAD6C9-FF8B-E994-1894-DD79B8F76B63}"/>
              </a:ext>
            </a:extLst>
          </xdr:cNvPr>
          <xdr:cNvSpPr/>
        </xdr:nvSpPr>
        <xdr:spPr>
          <a:xfrm>
            <a:off x="9477375" y="2183130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8" name="Oval 687">
            <a:extLst>
              <a:ext uri="{FF2B5EF4-FFF2-40B4-BE49-F238E27FC236}">
                <a16:creationId xmlns:a16="http://schemas.microsoft.com/office/drawing/2014/main" id="{52201BB9-6BC4-3254-457F-E20842306C8D}"/>
              </a:ext>
            </a:extLst>
          </xdr:cNvPr>
          <xdr:cNvSpPr/>
        </xdr:nvSpPr>
        <xdr:spPr>
          <a:xfrm>
            <a:off x="4267200" y="217884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93" name="Oval 692">
            <a:extLst>
              <a:ext uri="{FF2B5EF4-FFF2-40B4-BE49-F238E27FC236}">
                <a16:creationId xmlns:a16="http://schemas.microsoft.com/office/drawing/2014/main" id="{25F92A86-DBCE-3DE7-20FB-0BF856E925F5}"/>
              </a:ext>
            </a:extLst>
          </xdr:cNvPr>
          <xdr:cNvSpPr/>
        </xdr:nvSpPr>
        <xdr:spPr>
          <a:xfrm>
            <a:off x="5557838" y="217884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94" name="Oval 693">
            <a:extLst>
              <a:ext uri="{FF2B5EF4-FFF2-40B4-BE49-F238E27FC236}">
                <a16:creationId xmlns:a16="http://schemas.microsoft.com/office/drawing/2014/main" id="{8A33239C-B037-DE0B-1FE0-318B06B49EDC}"/>
              </a:ext>
            </a:extLst>
          </xdr:cNvPr>
          <xdr:cNvSpPr/>
        </xdr:nvSpPr>
        <xdr:spPr>
          <a:xfrm>
            <a:off x="7829551" y="2178843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95" name="Straight Arrow Connector 694">
            <a:extLst>
              <a:ext uri="{FF2B5EF4-FFF2-40B4-BE49-F238E27FC236}">
                <a16:creationId xmlns:a16="http://schemas.microsoft.com/office/drawing/2014/main" id="{A2449A12-6B74-E908-FDB0-A56D19E3496B}"/>
              </a:ext>
            </a:extLst>
          </xdr:cNvPr>
          <xdr:cNvCxnSpPr/>
        </xdr:nvCxnSpPr>
        <xdr:spPr>
          <a:xfrm>
            <a:off x="2105024" y="215884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Arrow Connector 695">
            <a:extLst>
              <a:ext uri="{FF2B5EF4-FFF2-40B4-BE49-F238E27FC236}">
                <a16:creationId xmlns:a16="http://schemas.microsoft.com/office/drawing/2014/main" id="{7D872CC9-5D55-8E22-6C58-E3B89C3AD48D}"/>
              </a:ext>
            </a:extLst>
          </xdr:cNvPr>
          <xdr:cNvCxnSpPr/>
        </xdr:nvCxnSpPr>
        <xdr:spPr>
          <a:xfrm>
            <a:off x="2266949" y="2159317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Straight Arrow Connector 697">
            <a:extLst>
              <a:ext uri="{FF2B5EF4-FFF2-40B4-BE49-F238E27FC236}">
                <a16:creationId xmlns:a16="http://schemas.microsoft.com/office/drawing/2014/main" id="{0C2A64F1-3F60-E2B4-464A-E817DFCC99A6}"/>
              </a:ext>
            </a:extLst>
          </xdr:cNvPr>
          <xdr:cNvCxnSpPr/>
        </xdr:nvCxnSpPr>
        <xdr:spPr>
          <a:xfrm>
            <a:off x="2428873" y="215884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" name="Straight Arrow Connector 698">
            <a:extLst>
              <a:ext uri="{FF2B5EF4-FFF2-40B4-BE49-F238E27FC236}">
                <a16:creationId xmlns:a16="http://schemas.microsoft.com/office/drawing/2014/main" id="{DB498542-1034-5201-BB1F-A658483533BD}"/>
              </a:ext>
            </a:extLst>
          </xdr:cNvPr>
          <xdr:cNvCxnSpPr/>
        </xdr:nvCxnSpPr>
        <xdr:spPr>
          <a:xfrm>
            <a:off x="2590798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" name="Straight Arrow Connector 699">
            <a:extLst>
              <a:ext uri="{FF2B5EF4-FFF2-40B4-BE49-F238E27FC236}">
                <a16:creationId xmlns:a16="http://schemas.microsoft.com/office/drawing/2014/main" id="{C7E41D34-1591-B85F-01FC-6D00BB5A5767}"/>
              </a:ext>
            </a:extLst>
          </xdr:cNvPr>
          <xdr:cNvCxnSpPr/>
        </xdr:nvCxnSpPr>
        <xdr:spPr>
          <a:xfrm>
            <a:off x="2752723" y="215884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" name="Straight Arrow Connector 700">
            <a:extLst>
              <a:ext uri="{FF2B5EF4-FFF2-40B4-BE49-F238E27FC236}">
                <a16:creationId xmlns:a16="http://schemas.microsoft.com/office/drawing/2014/main" id="{490B10E0-819E-EBED-A0DA-34FB8020B4A5}"/>
              </a:ext>
            </a:extLst>
          </xdr:cNvPr>
          <xdr:cNvCxnSpPr/>
        </xdr:nvCxnSpPr>
        <xdr:spPr>
          <a:xfrm>
            <a:off x="2914648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Straight Arrow Connector 701">
            <a:extLst>
              <a:ext uri="{FF2B5EF4-FFF2-40B4-BE49-F238E27FC236}">
                <a16:creationId xmlns:a16="http://schemas.microsoft.com/office/drawing/2014/main" id="{9C1285BA-D6F5-0477-543C-0C6A82558104}"/>
              </a:ext>
            </a:extLst>
          </xdr:cNvPr>
          <xdr:cNvCxnSpPr/>
        </xdr:nvCxnSpPr>
        <xdr:spPr>
          <a:xfrm>
            <a:off x="3076572" y="21588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" name="Straight Arrow Connector 702">
            <a:extLst>
              <a:ext uri="{FF2B5EF4-FFF2-40B4-BE49-F238E27FC236}">
                <a16:creationId xmlns:a16="http://schemas.microsoft.com/office/drawing/2014/main" id="{C4EE3A1D-1E1D-037E-B0B3-AECC28C2D294}"/>
              </a:ext>
            </a:extLst>
          </xdr:cNvPr>
          <xdr:cNvCxnSpPr/>
        </xdr:nvCxnSpPr>
        <xdr:spPr>
          <a:xfrm>
            <a:off x="3238497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Arrow Connector 703">
            <a:extLst>
              <a:ext uri="{FF2B5EF4-FFF2-40B4-BE49-F238E27FC236}">
                <a16:creationId xmlns:a16="http://schemas.microsoft.com/office/drawing/2014/main" id="{65FF4628-0A05-F097-BBB8-4702FCFCCDE3}"/>
              </a:ext>
            </a:extLst>
          </xdr:cNvPr>
          <xdr:cNvCxnSpPr/>
        </xdr:nvCxnSpPr>
        <xdr:spPr>
          <a:xfrm>
            <a:off x="3400424" y="215884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Straight Arrow Connector 704">
            <a:extLst>
              <a:ext uri="{FF2B5EF4-FFF2-40B4-BE49-F238E27FC236}">
                <a16:creationId xmlns:a16="http://schemas.microsoft.com/office/drawing/2014/main" id="{D62908D3-0FD3-2B82-8564-676A5E78515D}"/>
              </a:ext>
            </a:extLst>
          </xdr:cNvPr>
          <xdr:cNvCxnSpPr/>
        </xdr:nvCxnSpPr>
        <xdr:spPr>
          <a:xfrm>
            <a:off x="3562349" y="2159317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" name="Straight Arrow Connector 705">
            <a:extLst>
              <a:ext uri="{FF2B5EF4-FFF2-40B4-BE49-F238E27FC236}">
                <a16:creationId xmlns:a16="http://schemas.microsoft.com/office/drawing/2014/main" id="{2E979A85-324A-CE2C-DD69-3E47418D88B6}"/>
              </a:ext>
            </a:extLst>
          </xdr:cNvPr>
          <xdr:cNvCxnSpPr/>
        </xdr:nvCxnSpPr>
        <xdr:spPr>
          <a:xfrm>
            <a:off x="3724273" y="215884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" name="Straight Arrow Connector 706">
            <a:extLst>
              <a:ext uri="{FF2B5EF4-FFF2-40B4-BE49-F238E27FC236}">
                <a16:creationId xmlns:a16="http://schemas.microsoft.com/office/drawing/2014/main" id="{7FED1184-2D31-1F70-730B-F9597FC20FA2}"/>
              </a:ext>
            </a:extLst>
          </xdr:cNvPr>
          <xdr:cNvCxnSpPr/>
        </xdr:nvCxnSpPr>
        <xdr:spPr>
          <a:xfrm>
            <a:off x="3886198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Arrow Connector 707">
            <a:extLst>
              <a:ext uri="{FF2B5EF4-FFF2-40B4-BE49-F238E27FC236}">
                <a16:creationId xmlns:a16="http://schemas.microsoft.com/office/drawing/2014/main" id="{28DD52C4-ECE7-C00E-272B-1F9BA45658EC}"/>
              </a:ext>
            </a:extLst>
          </xdr:cNvPr>
          <xdr:cNvCxnSpPr/>
        </xdr:nvCxnSpPr>
        <xdr:spPr>
          <a:xfrm>
            <a:off x="4048123" y="215884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Arrow Connector 708">
            <a:extLst>
              <a:ext uri="{FF2B5EF4-FFF2-40B4-BE49-F238E27FC236}">
                <a16:creationId xmlns:a16="http://schemas.microsoft.com/office/drawing/2014/main" id="{6DBEDF6A-54F7-4582-5016-62CC00709773}"/>
              </a:ext>
            </a:extLst>
          </xdr:cNvPr>
          <xdr:cNvCxnSpPr/>
        </xdr:nvCxnSpPr>
        <xdr:spPr>
          <a:xfrm>
            <a:off x="4210048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Arrow Connector 709">
            <a:extLst>
              <a:ext uri="{FF2B5EF4-FFF2-40B4-BE49-F238E27FC236}">
                <a16:creationId xmlns:a16="http://schemas.microsoft.com/office/drawing/2014/main" id="{3CC6B7A2-01C3-D834-57DF-5C5B477A1C97}"/>
              </a:ext>
            </a:extLst>
          </xdr:cNvPr>
          <xdr:cNvCxnSpPr/>
        </xdr:nvCxnSpPr>
        <xdr:spPr>
          <a:xfrm>
            <a:off x="4371972" y="21588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Straight Arrow Connector 710">
            <a:extLst>
              <a:ext uri="{FF2B5EF4-FFF2-40B4-BE49-F238E27FC236}">
                <a16:creationId xmlns:a16="http://schemas.microsoft.com/office/drawing/2014/main" id="{A9FFCBF7-1840-23E7-BA94-4B4101B41E03}"/>
              </a:ext>
            </a:extLst>
          </xdr:cNvPr>
          <xdr:cNvCxnSpPr/>
        </xdr:nvCxnSpPr>
        <xdr:spPr>
          <a:xfrm>
            <a:off x="4533897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Arrow Connector 711">
            <a:extLst>
              <a:ext uri="{FF2B5EF4-FFF2-40B4-BE49-F238E27FC236}">
                <a16:creationId xmlns:a16="http://schemas.microsoft.com/office/drawing/2014/main" id="{09DED051-C228-0B0D-E0A0-23B2DC82621C}"/>
              </a:ext>
            </a:extLst>
          </xdr:cNvPr>
          <xdr:cNvCxnSpPr/>
        </xdr:nvCxnSpPr>
        <xdr:spPr>
          <a:xfrm>
            <a:off x="4695823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Straight Arrow Connector 712">
            <a:extLst>
              <a:ext uri="{FF2B5EF4-FFF2-40B4-BE49-F238E27FC236}">
                <a16:creationId xmlns:a16="http://schemas.microsoft.com/office/drawing/2014/main" id="{CC1A407B-F477-EDBC-6C7A-33851BB0AC90}"/>
              </a:ext>
            </a:extLst>
          </xdr:cNvPr>
          <xdr:cNvCxnSpPr/>
        </xdr:nvCxnSpPr>
        <xdr:spPr>
          <a:xfrm>
            <a:off x="4857748" y="215979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" name="Straight Arrow Connector 713">
            <a:extLst>
              <a:ext uri="{FF2B5EF4-FFF2-40B4-BE49-F238E27FC236}">
                <a16:creationId xmlns:a16="http://schemas.microsoft.com/office/drawing/2014/main" id="{01595CAA-2624-597E-14B2-232183216095}"/>
              </a:ext>
            </a:extLst>
          </xdr:cNvPr>
          <xdr:cNvCxnSpPr/>
        </xdr:nvCxnSpPr>
        <xdr:spPr>
          <a:xfrm>
            <a:off x="5019672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Straight Arrow Connector 714">
            <a:extLst>
              <a:ext uri="{FF2B5EF4-FFF2-40B4-BE49-F238E27FC236}">
                <a16:creationId xmlns:a16="http://schemas.microsoft.com/office/drawing/2014/main" id="{52B6B59B-594B-1CC6-1160-589EA3FD5C3F}"/>
              </a:ext>
            </a:extLst>
          </xdr:cNvPr>
          <xdr:cNvCxnSpPr/>
        </xdr:nvCxnSpPr>
        <xdr:spPr>
          <a:xfrm>
            <a:off x="5181597" y="215979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" name="Straight Arrow Connector 715">
            <a:extLst>
              <a:ext uri="{FF2B5EF4-FFF2-40B4-BE49-F238E27FC236}">
                <a16:creationId xmlns:a16="http://schemas.microsoft.com/office/drawing/2014/main" id="{893FCE4C-395D-0E67-867A-A59284268D3F}"/>
              </a:ext>
            </a:extLst>
          </xdr:cNvPr>
          <xdr:cNvCxnSpPr/>
        </xdr:nvCxnSpPr>
        <xdr:spPr>
          <a:xfrm>
            <a:off x="5343522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" name="Straight Arrow Connector 716">
            <a:extLst>
              <a:ext uri="{FF2B5EF4-FFF2-40B4-BE49-F238E27FC236}">
                <a16:creationId xmlns:a16="http://schemas.microsoft.com/office/drawing/2014/main" id="{E13D5BDF-A63D-C7CE-6FCA-0D5686306A0F}"/>
              </a:ext>
            </a:extLst>
          </xdr:cNvPr>
          <xdr:cNvCxnSpPr/>
        </xdr:nvCxnSpPr>
        <xdr:spPr>
          <a:xfrm>
            <a:off x="5505447" y="215979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" name="Straight Arrow Connector 717">
            <a:extLst>
              <a:ext uri="{FF2B5EF4-FFF2-40B4-BE49-F238E27FC236}">
                <a16:creationId xmlns:a16="http://schemas.microsoft.com/office/drawing/2014/main" id="{9D2093AF-D90F-95FE-7A05-43F4B42BCE9D}"/>
              </a:ext>
            </a:extLst>
          </xdr:cNvPr>
          <xdr:cNvCxnSpPr/>
        </xdr:nvCxnSpPr>
        <xdr:spPr>
          <a:xfrm>
            <a:off x="5667371" y="215931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" name="Straight Arrow Connector 718">
            <a:extLst>
              <a:ext uri="{FF2B5EF4-FFF2-40B4-BE49-F238E27FC236}">
                <a16:creationId xmlns:a16="http://schemas.microsoft.com/office/drawing/2014/main" id="{F2717D24-9CDE-CF6D-370F-A3405BBB4AF7}"/>
              </a:ext>
            </a:extLst>
          </xdr:cNvPr>
          <xdr:cNvCxnSpPr/>
        </xdr:nvCxnSpPr>
        <xdr:spPr>
          <a:xfrm>
            <a:off x="5829296" y="215979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" name="Straight Arrow Connector 719">
            <a:extLst>
              <a:ext uri="{FF2B5EF4-FFF2-40B4-BE49-F238E27FC236}">
                <a16:creationId xmlns:a16="http://schemas.microsoft.com/office/drawing/2014/main" id="{1F7F46E2-86CF-A15F-0984-F67481056010}"/>
              </a:ext>
            </a:extLst>
          </xdr:cNvPr>
          <xdr:cNvCxnSpPr/>
        </xdr:nvCxnSpPr>
        <xdr:spPr>
          <a:xfrm>
            <a:off x="5991223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Straight Arrow Connector 720">
            <a:extLst>
              <a:ext uri="{FF2B5EF4-FFF2-40B4-BE49-F238E27FC236}">
                <a16:creationId xmlns:a16="http://schemas.microsoft.com/office/drawing/2014/main" id="{9249F2E8-6563-209D-0248-0DA1211FD2E4}"/>
              </a:ext>
            </a:extLst>
          </xdr:cNvPr>
          <xdr:cNvCxnSpPr/>
        </xdr:nvCxnSpPr>
        <xdr:spPr>
          <a:xfrm>
            <a:off x="6153148" y="215979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" name="Straight Arrow Connector 721">
            <a:extLst>
              <a:ext uri="{FF2B5EF4-FFF2-40B4-BE49-F238E27FC236}">
                <a16:creationId xmlns:a16="http://schemas.microsoft.com/office/drawing/2014/main" id="{6B3BD7D5-E511-4F55-0DC2-B462C0070B01}"/>
              </a:ext>
            </a:extLst>
          </xdr:cNvPr>
          <xdr:cNvCxnSpPr/>
        </xdr:nvCxnSpPr>
        <xdr:spPr>
          <a:xfrm>
            <a:off x="6315072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" name="Straight Arrow Connector 722">
            <a:extLst>
              <a:ext uri="{FF2B5EF4-FFF2-40B4-BE49-F238E27FC236}">
                <a16:creationId xmlns:a16="http://schemas.microsoft.com/office/drawing/2014/main" id="{FD5FEBD0-CA89-AFDD-CE00-C31E826707CE}"/>
              </a:ext>
            </a:extLst>
          </xdr:cNvPr>
          <xdr:cNvCxnSpPr/>
        </xdr:nvCxnSpPr>
        <xdr:spPr>
          <a:xfrm>
            <a:off x="6476997" y="215979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" name="Straight Arrow Connector 723">
            <a:extLst>
              <a:ext uri="{FF2B5EF4-FFF2-40B4-BE49-F238E27FC236}">
                <a16:creationId xmlns:a16="http://schemas.microsoft.com/office/drawing/2014/main" id="{64656704-9E92-C674-77BE-064895EE7D89}"/>
              </a:ext>
            </a:extLst>
          </xdr:cNvPr>
          <xdr:cNvCxnSpPr/>
        </xdr:nvCxnSpPr>
        <xdr:spPr>
          <a:xfrm>
            <a:off x="6638922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" name="Straight Arrow Connector 724">
            <a:extLst>
              <a:ext uri="{FF2B5EF4-FFF2-40B4-BE49-F238E27FC236}">
                <a16:creationId xmlns:a16="http://schemas.microsoft.com/office/drawing/2014/main" id="{151FC78C-FB32-19B2-AFA1-7E7E4B8F4736}"/>
              </a:ext>
            </a:extLst>
          </xdr:cNvPr>
          <xdr:cNvCxnSpPr/>
        </xdr:nvCxnSpPr>
        <xdr:spPr>
          <a:xfrm>
            <a:off x="6800847" y="215979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" name="Straight Arrow Connector 725">
            <a:extLst>
              <a:ext uri="{FF2B5EF4-FFF2-40B4-BE49-F238E27FC236}">
                <a16:creationId xmlns:a16="http://schemas.microsoft.com/office/drawing/2014/main" id="{5C402DB2-BDAD-AEA2-5BFF-5E8725D5B966}"/>
              </a:ext>
            </a:extLst>
          </xdr:cNvPr>
          <xdr:cNvCxnSpPr/>
        </xdr:nvCxnSpPr>
        <xdr:spPr>
          <a:xfrm>
            <a:off x="6962771" y="215931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" name="Straight Arrow Connector 726">
            <a:extLst>
              <a:ext uri="{FF2B5EF4-FFF2-40B4-BE49-F238E27FC236}">
                <a16:creationId xmlns:a16="http://schemas.microsoft.com/office/drawing/2014/main" id="{B79D75BF-EFEC-4756-95DE-76388BD4161D}"/>
              </a:ext>
            </a:extLst>
          </xdr:cNvPr>
          <xdr:cNvCxnSpPr/>
        </xdr:nvCxnSpPr>
        <xdr:spPr>
          <a:xfrm>
            <a:off x="7124696" y="215931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" name="Straight Arrow Connector 727">
            <a:extLst>
              <a:ext uri="{FF2B5EF4-FFF2-40B4-BE49-F238E27FC236}">
                <a16:creationId xmlns:a16="http://schemas.microsoft.com/office/drawing/2014/main" id="{5AC48C55-A483-282F-9FDD-16F903D61B25}"/>
              </a:ext>
            </a:extLst>
          </xdr:cNvPr>
          <xdr:cNvCxnSpPr/>
        </xdr:nvCxnSpPr>
        <xdr:spPr>
          <a:xfrm>
            <a:off x="7286623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" name="Straight Arrow Connector 728">
            <a:extLst>
              <a:ext uri="{FF2B5EF4-FFF2-40B4-BE49-F238E27FC236}">
                <a16:creationId xmlns:a16="http://schemas.microsoft.com/office/drawing/2014/main" id="{47798963-95DA-44A7-F32E-BD8F12C09B38}"/>
              </a:ext>
            </a:extLst>
          </xdr:cNvPr>
          <xdr:cNvCxnSpPr/>
        </xdr:nvCxnSpPr>
        <xdr:spPr>
          <a:xfrm>
            <a:off x="7448548" y="215979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" name="Straight Arrow Connector 729">
            <a:extLst>
              <a:ext uri="{FF2B5EF4-FFF2-40B4-BE49-F238E27FC236}">
                <a16:creationId xmlns:a16="http://schemas.microsoft.com/office/drawing/2014/main" id="{D9027F94-D065-532D-789B-28600BC44A9C}"/>
              </a:ext>
            </a:extLst>
          </xdr:cNvPr>
          <xdr:cNvCxnSpPr/>
        </xdr:nvCxnSpPr>
        <xdr:spPr>
          <a:xfrm>
            <a:off x="7610472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Straight Arrow Connector 730">
            <a:extLst>
              <a:ext uri="{FF2B5EF4-FFF2-40B4-BE49-F238E27FC236}">
                <a16:creationId xmlns:a16="http://schemas.microsoft.com/office/drawing/2014/main" id="{39841C18-89C4-06D0-CA7A-7F3B1C10BBF6}"/>
              </a:ext>
            </a:extLst>
          </xdr:cNvPr>
          <xdr:cNvCxnSpPr/>
        </xdr:nvCxnSpPr>
        <xdr:spPr>
          <a:xfrm>
            <a:off x="7772397" y="215979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" name="Straight Arrow Connector 731">
            <a:extLst>
              <a:ext uri="{FF2B5EF4-FFF2-40B4-BE49-F238E27FC236}">
                <a16:creationId xmlns:a16="http://schemas.microsoft.com/office/drawing/2014/main" id="{3DF10487-E298-513C-1188-F8B83834176C}"/>
              </a:ext>
            </a:extLst>
          </xdr:cNvPr>
          <xdr:cNvCxnSpPr/>
        </xdr:nvCxnSpPr>
        <xdr:spPr>
          <a:xfrm>
            <a:off x="7934322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" name="Straight Arrow Connector 732">
            <a:extLst>
              <a:ext uri="{FF2B5EF4-FFF2-40B4-BE49-F238E27FC236}">
                <a16:creationId xmlns:a16="http://schemas.microsoft.com/office/drawing/2014/main" id="{A6DB4240-1AD9-670D-82FC-A790BFAEDEC5}"/>
              </a:ext>
            </a:extLst>
          </xdr:cNvPr>
          <xdr:cNvCxnSpPr/>
        </xdr:nvCxnSpPr>
        <xdr:spPr>
          <a:xfrm>
            <a:off x="8096247" y="215979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Straight Arrow Connector 733">
            <a:extLst>
              <a:ext uri="{FF2B5EF4-FFF2-40B4-BE49-F238E27FC236}">
                <a16:creationId xmlns:a16="http://schemas.microsoft.com/office/drawing/2014/main" id="{B7768E3D-734E-612A-F8E9-C68F3FE240FE}"/>
              </a:ext>
            </a:extLst>
          </xdr:cNvPr>
          <xdr:cNvCxnSpPr/>
        </xdr:nvCxnSpPr>
        <xdr:spPr>
          <a:xfrm>
            <a:off x="8258171" y="215931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5" name="Straight Arrow Connector 734">
            <a:extLst>
              <a:ext uri="{FF2B5EF4-FFF2-40B4-BE49-F238E27FC236}">
                <a16:creationId xmlns:a16="http://schemas.microsoft.com/office/drawing/2014/main" id="{C99A7F19-4073-2DAB-B37D-E4D48BF93051}"/>
              </a:ext>
            </a:extLst>
          </xdr:cNvPr>
          <xdr:cNvCxnSpPr/>
        </xdr:nvCxnSpPr>
        <xdr:spPr>
          <a:xfrm>
            <a:off x="8420096" y="215979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6" name="Straight Arrow Connector 735">
            <a:extLst>
              <a:ext uri="{FF2B5EF4-FFF2-40B4-BE49-F238E27FC236}">
                <a16:creationId xmlns:a16="http://schemas.microsoft.com/office/drawing/2014/main" id="{5F6B266D-AD42-644B-8BBF-BEEE3CEFE0FD}"/>
              </a:ext>
            </a:extLst>
          </xdr:cNvPr>
          <xdr:cNvCxnSpPr/>
        </xdr:nvCxnSpPr>
        <xdr:spPr>
          <a:xfrm>
            <a:off x="8582023" y="2159317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7" name="Straight Arrow Connector 736">
            <a:extLst>
              <a:ext uri="{FF2B5EF4-FFF2-40B4-BE49-F238E27FC236}">
                <a16:creationId xmlns:a16="http://schemas.microsoft.com/office/drawing/2014/main" id="{1DA61E56-7FF3-EF15-3777-722270899C38}"/>
              </a:ext>
            </a:extLst>
          </xdr:cNvPr>
          <xdr:cNvCxnSpPr/>
        </xdr:nvCxnSpPr>
        <xdr:spPr>
          <a:xfrm>
            <a:off x="8743948" y="215979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" name="Straight Arrow Connector 737">
            <a:extLst>
              <a:ext uri="{FF2B5EF4-FFF2-40B4-BE49-F238E27FC236}">
                <a16:creationId xmlns:a16="http://schemas.microsoft.com/office/drawing/2014/main" id="{1C294818-C0BD-1611-AF5E-21FCCC74409A}"/>
              </a:ext>
            </a:extLst>
          </xdr:cNvPr>
          <xdr:cNvCxnSpPr/>
        </xdr:nvCxnSpPr>
        <xdr:spPr>
          <a:xfrm>
            <a:off x="8905872" y="2159317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9" name="Straight Arrow Connector 738">
            <a:extLst>
              <a:ext uri="{FF2B5EF4-FFF2-40B4-BE49-F238E27FC236}">
                <a16:creationId xmlns:a16="http://schemas.microsoft.com/office/drawing/2014/main" id="{11DF5E0B-BA20-CB2B-8BB1-FB894AAA91B3}"/>
              </a:ext>
            </a:extLst>
          </xdr:cNvPr>
          <xdr:cNvCxnSpPr/>
        </xdr:nvCxnSpPr>
        <xdr:spPr>
          <a:xfrm>
            <a:off x="9067797" y="215979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Arrow Connector 739">
            <a:extLst>
              <a:ext uri="{FF2B5EF4-FFF2-40B4-BE49-F238E27FC236}">
                <a16:creationId xmlns:a16="http://schemas.microsoft.com/office/drawing/2014/main" id="{7487C780-E969-2815-F857-5CD617BC5CC4}"/>
              </a:ext>
            </a:extLst>
          </xdr:cNvPr>
          <xdr:cNvCxnSpPr/>
        </xdr:nvCxnSpPr>
        <xdr:spPr>
          <a:xfrm>
            <a:off x="9229722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1" name="Straight Arrow Connector 740">
            <a:extLst>
              <a:ext uri="{FF2B5EF4-FFF2-40B4-BE49-F238E27FC236}">
                <a16:creationId xmlns:a16="http://schemas.microsoft.com/office/drawing/2014/main" id="{A022FCFA-A7C1-239D-3ADA-8B717FAB8F70}"/>
              </a:ext>
            </a:extLst>
          </xdr:cNvPr>
          <xdr:cNvCxnSpPr/>
        </xdr:nvCxnSpPr>
        <xdr:spPr>
          <a:xfrm>
            <a:off x="9391647" y="215979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Straight Connector 753">
            <a:extLst>
              <a:ext uri="{FF2B5EF4-FFF2-40B4-BE49-F238E27FC236}">
                <a16:creationId xmlns:a16="http://schemas.microsoft.com/office/drawing/2014/main" id="{ADAE59E3-55E9-ED56-E8C8-977277BDFEA0}"/>
              </a:ext>
            </a:extLst>
          </xdr:cNvPr>
          <xdr:cNvCxnSpPr/>
        </xdr:nvCxnSpPr>
        <xdr:spPr>
          <a:xfrm>
            <a:off x="2109788" y="21588412"/>
            <a:ext cx="7448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" name="Straight Connector 754">
            <a:extLst>
              <a:ext uri="{FF2B5EF4-FFF2-40B4-BE49-F238E27FC236}">
                <a16:creationId xmlns:a16="http://schemas.microsoft.com/office/drawing/2014/main" id="{52C41D4F-C191-FA28-C2FE-265991B5DA81}"/>
              </a:ext>
            </a:extLst>
          </xdr:cNvPr>
          <xdr:cNvCxnSpPr/>
        </xdr:nvCxnSpPr>
        <xdr:spPr>
          <a:xfrm>
            <a:off x="2105025" y="22098000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" name="Straight Connector 755">
            <a:extLst>
              <a:ext uri="{FF2B5EF4-FFF2-40B4-BE49-F238E27FC236}">
                <a16:creationId xmlns:a16="http://schemas.microsoft.com/office/drawing/2014/main" id="{46D5D96D-8236-16A7-29C0-FBC68F49233D}"/>
              </a:ext>
            </a:extLst>
          </xdr:cNvPr>
          <xdr:cNvCxnSpPr/>
        </xdr:nvCxnSpPr>
        <xdr:spPr>
          <a:xfrm>
            <a:off x="2019300" y="22250400"/>
            <a:ext cx="76057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" name="Straight Connector 756">
            <a:extLst>
              <a:ext uri="{FF2B5EF4-FFF2-40B4-BE49-F238E27FC236}">
                <a16:creationId xmlns:a16="http://schemas.microsoft.com/office/drawing/2014/main" id="{645CD064-0728-0431-9DD7-10D03C63E184}"/>
              </a:ext>
            </a:extLst>
          </xdr:cNvPr>
          <xdr:cNvCxnSpPr/>
        </xdr:nvCxnSpPr>
        <xdr:spPr>
          <a:xfrm flipH="1">
            <a:off x="2062162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Straight Connector 761">
            <a:extLst>
              <a:ext uri="{FF2B5EF4-FFF2-40B4-BE49-F238E27FC236}">
                <a16:creationId xmlns:a16="http://schemas.microsoft.com/office/drawing/2014/main" id="{72EA65C5-C9C3-8EFF-F4DC-13639CA3B363}"/>
              </a:ext>
            </a:extLst>
          </xdr:cNvPr>
          <xdr:cNvCxnSpPr/>
        </xdr:nvCxnSpPr>
        <xdr:spPr>
          <a:xfrm>
            <a:off x="4048126" y="220980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3" name="Straight Connector 762">
            <a:extLst>
              <a:ext uri="{FF2B5EF4-FFF2-40B4-BE49-F238E27FC236}">
                <a16:creationId xmlns:a16="http://schemas.microsoft.com/office/drawing/2014/main" id="{F9B33578-0E52-3C4D-E9DA-265A0F1838E9}"/>
              </a:ext>
            </a:extLst>
          </xdr:cNvPr>
          <xdr:cNvCxnSpPr/>
        </xdr:nvCxnSpPr>
        <xdr:spPr>
          <a:xfrm flipH="1">
            <a:off x="4005263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29603612-2551-D19A-740F-EF6B12C95830}"/>
              </a:ext>
            </a:extLst>
          </xdr:cNvPr>
          <xdr:cNvCxnSpPr/>
        </xdr:nvCxnSpPr>
        <xdr:spPr>
          <a:xfrm>
            <a:off x="4295776" y="220980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Connector 764">
            <a:extLst>
              <a:ext uri="{FF2B5EF4-FFF2-40B4-BE49-F238E27FC236}">
                <a16:creationId xmlns:a16="http://schemas.microsoft.com/office/drawing/2014/main" id="{57F6E9DF-BCC8-D680-2B0B-4821D455C471}"/>
              </a:ext>
            </a:extLst>
          </xdr:cNvPr>
          <xdr:cNvCxnSpPr/>
        </xdr:nvCxnSpPr>
        <xdr:spPr>
          <a:xfrm flipH="1">
            <a:off x="4252913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" name="Straight Connector 765">
            <a:extLst>
              <a:ext uri="{FF2B5EF4-FFF2-40B4-BE49-F238E27FC236}">
                <a16:creationId xmlns:a16="http://schemas.microsoft.com/office/drawing/2014/main" id="{F14C3AF2-DD86-8B65-5631-FE9FB67530DC}"/>
              </a:ext>
            </a:extLst>
          </xdr:cNvPr>
          <xdr:cNvCxnSpPr/>
        </xdr:nvCxnSpPr>
        <xdr:spPr>
          <a:xfrm>
            <a:off x="5591175" y="220980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7" name="Straight Connector 766">
            <a:extLst>
              <a:ext uri="{FF2B5EF4-FFF2-40B4-BE49-F238E27FC236}">
                <a16:creationId xmlns:a16="http://schemas.microsoft.com/office/drawing/2014/main" id="{DD73DF73-223E-86FE-57C5-F3C573EEC8C2}"/>
              </a:ext>
            </a:extLst>
          </xdr:cNvPr>
          <xdr:cNvCxnSpPr/>
        </xdr:nvCxnSpPr>
        <xdr:spPr>
          <a:xfrm flipH="1">
            <a:off x="5548312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" name="Straight Connector 767">
            <a:extLst>
              <a:ext uri="{FF2B5EF4-FFF2-40B4-BE49-F238E27FC236}">
                <a16:creationId xmlns:a16="http://schemas.microsoft.com/office/drawing/2014/main" id="{2048B185-B296-09CF-E005-06218FD40834}"/>
              </a:ext>
            </a:extLst>
          </xdr:cNvPr>
          <xdr:cNvCxnSpPr/>
        </xdr:nvCxnSpPr>
        <xdr:spPr>
          <a:xfrm>
            <a:off x="5829296" y="22097999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9" name="Straight Connector 768">
            <a:extLst>
              <a:ext uri="{FF2B5EF4-FFF2-40B4-BE49-F238E27FC236}">
                <a16:creationId xmlns:a16="http://schemas.microsoft.com/office/drawing/2014/main" id="{D91C149C-F87E-6F52-BB37-90F620F28DBC}"/>
              </a:ext>
            </a:extLst>
          </xdr:cNvPr>
          <xdr:cNvCxnSpPr/>
        </xdr:nvCxnSpPr>
        <xdr:spPr>
          <a:xfrm flipH="1">
            <a:off x="5786433" y="2220277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0" name="Straight Connector 769">
            <a:extLst>
              <a:ext uri="{FF2B5EF4-FFF2-40B4-BE49-F238E27FC236}">
                <a16:creationId xmlns:a16="http://schemas.microsoft.com/office/drawing/2014/main" id="{E16CCB18-6619-A753-C858-907D609B6F56}"/>
              </a:ext>
            </a:extLst>
          </xdr:cNvPr>
          <xdr:cNvCxnSpPr/>
        </xdr:nvCxnSpPr>
        <xdr:spPr>
          <a:xfrm>
            <a:off x="7610471" y="220980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1" name="Straight Connector 770">
            <a:extLst>
              <a:ext uri="{FF2B5EF4-FFF2-40B4-BE49-F238E27FC236}">
                <a16:creationId xmlns:a16="http://schemas.microsoft.com/office/drawing/2014/main" id="{E915C20B-4C61-2589-1FA9-89C0B5DB5F8C}"/>
              </a:ext>
            </a:extLst>
          </xdr:cNvPr>
          <xdr:cNvCxnSpPr/>
        </xdr:nvCxnSpPr>
        <xdr:spPr>
          <a:xfrm flipH="1">
            <a:off x="7567608" y="222027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" name="Straight Connector 771">
            <a:extLst>
              <a:ext uri="{FF2B5EF4-FFF2-40B4-BE49-F238E27FC236}">
                <a16:creationId xmlns:a16="http://schemas.microsoft.com/office/drawing/2014/main" id="{4CE8FD7C-88B4-1862-E0DB-7B93F6D85E72}"/>
              </a:ext>
            </a:extLst>
          </xdr:cNvPr>
          <xdr:cNvCxnSpPr/>
        </xdr:nvCxnSpPr>
        <xdr:spPr>
          <a:xfrm>
            <a:off x="7843834" y="22097998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3" name="Straight Connector 772">
            <a:extLst>
              <a:ext uri="{FF2B5EF4-FFF2-40B4-BE49-F238E27FC236}">
                <a16:creationId xmlns:a16="http://schemas.microsoft.com/office/drawing/2014/main" id="{9E6D63B4-59A1-CE81-3CE4-B45C5F6F08F7}"/>
              </a:ext>
            </a:extLst>
          </xdr:cNvPr>
          <xdr:cNvCxnSpPr/>
        </xdr:nvCxnSpPr>
        <xdr:spPr>
          <a:xfrm flipH="1">
            <a:off x="7800971" y="2220277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4" name="Straight Connector 773">
            <a:extLst>
              <a:ext uri="{FF2B5EF4-FFF2-40B4-BE49-F238E27FC236}">
                <a16:creationId xmlns:a16="http://schemas.microsoft.com/office/drawing/2014/main" id="{0D89FD04-5CB2-7A03-C8EA-7D0FC575AD54}"/>
              </a:ext>
            </a:extLst>
          </xdr:cNvPr>
          <xdr:cNvCxnSpPr/>
        </xdr:nvCxnSpPr>
        <xdr:spPr>
          <a:xfrm>
            <a:off x="9553576" y="22102761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5" name="Straight Connector 774">
            <a:extLst>
              <a:ext uri="{FF2B5EF4-FFF2-40B4-BE49-F238E27FC236}">
                <a16:creationId xmlns:a16="http://schemas.microsoft.com/office/drawing/2014/main" id="{8D84B94C-7242-64B2-6A88-7583AC34CE3B}"/>
              </a:ext>
            </a:extLst>
          </xdr:cNvPr>
          <xdr:cNvCxnSpPr/>
        </xdr:nvCxnSpPr>
        <xdr:spPr>
          <a:xfrm flipH="1">
            <a:off x="9510713" y="2220753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6" name="Straight Connector 775">
            <a:extLst>
              <a:ext uri="{FF2B5EF4-FFF2-40B4-BE49-F238E27FC236}">
                <a16:creationId xmlns:a16="http://schemas.microsoft.com/office/drawing/2014/main" id="{44123B6C-09DC-14BF-B213-76D3463A3555}"/>
              </a:ext>
            </a:extLst>
          </xdr:cNvPr>
          <xdr:cNvCxnSpPr/>
        </xdr:nvCxnSpPr>
        <xdr:spPr>
          <a:xfrm>
            <a:off x="2014537" y="22536150"/>
            <a:ext cx="76152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7" name="Straight Connector 776">
            <a:extLst>
              <a:ext uri="{FF2B5EF4-FFF2-40B4-BE49-F238E27FC236}">
                <a16:creationId xmlns:a16="http://schemas.microsoft.com/office/drawing/2014/main" id="{DEE57514-8596-517C-CEF4-B5ADCBF77F98}"/>
              </a:ext>
            </a:extLst>
          </xdr:cNvPr>
          <xdr:cNvCxnSpPr/>
        </xdr:nvCxnSpPr>
        <xdr:spPr>
          <a:xfrm flipH="1">
            <a:off x="2057399" y="224885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D2D9C066-22E7-8443-0EDD-3E1035B2309A}"/>
              </a:ext>
            </a:extLst>
          </xdr:cNvPr>
          <xdr:cNvCxnSpPr/>
        </xdr:nvCxnSpPr>
        <xdr:spPr>
          <a:xfrm flipH="1">
            <a:off x="9505954" y="2249328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9" name="Straight Connector 778">
            <a:extLst>
              <a:ext uri="{FF2B5EF4-FFF2-40B4-BE49-F238E27FC236}">
                <a16:creationId xmlns:a16="http://schemas.microsoft.com/office/drawing/2014/main" id="{D46726BB-065C-FFA9-6F7B-22384FAEEE88}"/>
              </a:ext>
            </a:extLst>
          </xdr:cNvPr>
          <xdr:cNvCxnSpPr/>
        </xdr:nvCxnSpPr>
        <xdr:spPr>
          <a:xfrm flipH="1" flipV="1">
            <a:off x="6353175" y="2151697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7" name="Straight Arrow Connector 856">
            <a:extLst>
              <a:ext uri="{FF2B5EF4-FFF2-40B4-BE49-F238E27FC236}">
                <a16:creationId xmlns:a16="http://schemas.microsoft.com/office/drawing/2014/main" id="{506514E6-0539-4E15-BC1A-99D424FA4F12}"/>
              </a:ext>
            </a:extLst>
          </xdr:cNvPr>
          <xdr:cNvCxnSpPr/>
        </xdr:nvCxnSpPr>
        <xdr:spPr>
          <a:xfrm>
            <a:off x="9558334" y="2159317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48</xdr:col>
      <xdr:colOff>0</xdr:colOff>
      <xdr:row>622</xdr:row>
      <xdr:rowOff>123825</xdr:rowOff>
    </xdr:from>
    <xdr:to>
      <xdr:col>59</xdr:col>
      <xdr:colOff>85725</xdr:colOff>
      <xdr:row>628</xdr:row>
      <xdr:rowOff>9524</xdr:rowOff>
    </xdr:to>
    <xdr:grpSp>
      <xdr:nvGrpSpPr>
        <xdr:cNvPr id="858" name="Group 857">
          <a:extLst>
            <a:ext uri="{FF2B5EF4-FFF2-40B4-BE49-F238E27FC236}">
              <a16:creationId xmlns:a16="http://schemas.microsoft.com/office/drawing/2014/main" id="{E12329BD-4D99-4B6F-8FE4-41699ABC6306}"/>
            </a:ext>
          </a:extLst>
        </xdr:cNvPr>
        <xdr:cNvGrpSpPr/>
      </xdr:nvGrpSpPr>
      <xdr:grpSpPr>
        <a:xfrm>
          <a:off x="7772400" y="93383100"/>
          <a:ext cx="1866900" cy="742949"/>
          <a:chOff x="11820525" y="12268200"/>
          <a:chExt cx="1866900" cy="742949"/>
        </a:xfrm>
      </xdr:grpSpPr>
      <xdr:cxnSp macro="">
        <xdr:nvCxnSpPr>
          <xdr:cNvPr id="859" name="Straight Connector 858">
            <a:extLst>
              <a:ext uri="{FF2B5EF4-FFF2-40B4-BE49-F238E27FC236}">
                <a16:creationId xmlns:a16="http://schemas.microsoft.com/office/drawing/2014/main" id="{B2E95DC4-D5EE-E5FD-82E9-1C455DD94042}"/>
              </a:ext>
            </a:extLst>
          </xdr:cNvPr>
          <xdr:cNvCxnSpPr/>
        </xdr:nvCxnSpPr>
        <xdr:spPr>
          <a:xfrm flipH="1">
            <a:off x="11896725" y="125730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60" name="Isosceles Triangle 859">
            <a:extLst>
              <a:ext uri="{FF2B5EF4-FFF2-40B4-BE49-F238E27FC236}">
                <a16:creationId xmlns:a16="http://schemas.microsoft.com/office/drawing/2014/main" id="{FBA52EDE-E06A-3419-C991-C8CC8FA86D60}"/>
              </a:ext>
            </a:extLst>
          </xdr:cNvPr>
          <xdr:cNvSpPr/>
        </xdr:nvSpPr>
        <xdr:spPr>
          <a:xfrm>
            <a:off x="11825286" y="125920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61" name="Isosceles Triangle 860">
            <a:extLst>
              <a:ext uri="{FF2B5EF4-FFF2-40B4-BE49-F238E27FC236}">
                <a16:creationId xmlns:a16="http://schemas.microsoft.com/office/drawing/2014/main" id="{304352B1-8B59-38F3-6B07-2ECF35A3D447}"/>
              </a:ext>
            </a:extLst>
          </xdr:cNvPr>
          <xdr:cNvSpPr/>
        </xdr:nvSpPr>
        <xdr:spPr>
          <a:xfrm>
            <a:off x="13525500" y="1258728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62" name="Straight Arrow Connector 861">
            <a:extLst>
              <a:ext uri="{FF2B5EF4-FFF2-40B4-BE49-F238E27FC236}">
                <a16:creationId xmlns:a16="http://schemas.microsoft.com/office/drawing/2014/main" id="{7C8403D0-A0C0-3D29-5707-18171FC03711}"/>
              </a:ext>
            </a:extLst>
          </xdr:cNvPr>
          <xdr:cNvCxnSpPr/>
        </xdr:nvCxnSpPr>
        <xdr:spPr>
          <a:xfrm>
            <a:off x="11906246" y="123491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Arrow Connector 862">
            <a:extLst>
              <a:ext uri="{FF2B5EF4-FFF2-40B4-BE49-F238E27FC236}">
                <a16:creationId xmlns:a16="http://schemas.microsoft.com/office/drawing/2014/main" id="{A44ED0DA-4EF0-83CF-EEA6-92D498A428BB}"/>
              </a:ext>
            </a:extLst>
          </xdr:cNvPr>
          <xdr:cNvCxnSpPr/>
        </xdr:nvCxnSpPr>
        <xdr:spPr>
          <a:xfrm>
            <a:off x="12106273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Straight Arrow Connector 863">
            <a:extLst>
              <a:ext uri="{FF2B5EF4-FFF2-40B4-BE49-F238E27FC236}">
                <a16:creationId xmlns:a16="http://schemas.microsoft.com/office/drawing/2014/main" id="{182A438B-B2DF-1173-595F-E8637F1F0F49}"/>
              </a:ext>
            </a:extLst>
          </xdr:cNvPr>
          <xdr:cNvCxnSpPr/>
        </xdr:nvCxnSpPr>
        <xdr:spPr>
          <a:xfrm>
            <a:off x="123063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5" name="Straight Arrow Connector 864">
            <a:extLst>
              <a:ext uri="{FF2B5EF4-FFF2-40B4-BE49-F238E27FC236}">
                <a16:creationId xmlns:a16="http://schemas.microsoft.com/office/drawing/2014/main" id="{E639BA7C-A2E1-2FB2-4B2C-649DF9659B8A}"/>
              </a:ext>
            </a:extLst>
          </xdr:cNvPr>
          <xdr:cNvCxnSpPr/>
        </xdr:nvCxnSpPr>
        <xdr:spPr>
          <a:xfrm>
            <a:off x="12468226" y="1233963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6" name="Straight Arrow Connector 865">
            <a:extLst>
              <a:ext uri="{FF2B5EF4-FFF2-40B4-BE49-F238E27FC236}">
                <a16:creationId xmlns:a16="http://schemas.microsoft.com/office/drawing/2014/main" id="{49C9FA3E-2189-8DDE-BEA8-29EE195E5F42}"/>
              </a:ext>
            </a:extLst>
          </xdr:cNvPr>
          <xdr:cNvCxnSpPr/>
        </xdr:nvCxnSpPr>
        <xdr:spPr>
          <a:xfrm>
            <a:off x="12630151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Straight Arrow Connector 866">
            <a:extLst>
              <a:ext uri="{FF2B5EF4-FFF2-40B4-BE49-F238E27FC236}">
                <a16:creationId xmlns:a16="http://schemas.microsoft.com/office/drawing/2014/main" id="{5084A7B1-80B8-D84A-18BB-1C6EBDF0BC86}"/>
              </a:ext>
            </a:extLst>
          </xdr:cNvPr>
          <xdr:cNvCxnSpPr/>
        </xdr:nvCxnSpPr>
        <xdr:spPr>
          <a:xfrm>
            <a:off x="12792076" y="1233963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Straight Arrow Connector 867">
            <a:extLst>
              <a:ext uri="{FF2B5EF4-FFF2-40B4-BE49-F238E27FC236}">
                <a16:creationId xmlns:a16="http://schemas.microsoft.com/office/drawing/2014/main" id="{9799A4B4-14B1-6B37-257F-AD975EF48F41}"/>
              </a:ext>
            </a:extLst>
          </xdr:cNvPr>
          <xdr:cNvCxnSpPr/>
        </xdr:nvCxnSpPr>
        <xdr:spPr>
          <a:xfrm>
            <a:off x="12954001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Arrow Connector 868">
            <a:extLst>
              <a:ext uri="{FF2B5EF4-FFF2-40B4-BE49-F238E27FC236}">
                <a16:creationId xmlns:a16="http://schemas.microsoft.com/office/drawing/2014/main" id="{A9928B1C-37E3-B286-BD88-38AB2144CC96}"/>
              </a:ext>
            </a:extLst>
          </xdr:cNvPr>
          <xdr:cNvCxnSpPr/>
        </xdr:nvCxnSpPr>
        <xdr:spPr>
          <a:xfrm>
            <a:off x="13115925" y="123396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Straight Arrow Connector 869">
            <a:extLst>
              <a:ext uri="{FF2B5EF4-FFF2-40B4-BE49-F238E27FC236}">
                <a16:creationId xmlns:a16="http://schemas.microsoft.com/office/drawing/2014/main" id="{E4B99CBF-410B-8FF9-8E65-81C5DDA41589}"/>
              </a:ext>
            </a:extLst>
          </xdr:cNvPr>
          <xdr:cNvCxnSpPr/>
        </xdr:nvCxnSpPr>
        <xdr:spPr>
          <a:xfrm>
            <a:off x="13277850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1" name="Straight Arrow Connector 870">
            <a:extLst>
              <a:ext uri="{FF2B5EF4-FFF2-40B4-BE49-F238E27FC236}">
                <a16:creationId xmlns:a16="http://schemas.microsoft.com/office/drawing/2014/main" id="{8D192C7F-BB23-938E-1E28-931EDEA3E21A}"/>
              </a:ext>
            </a:extLst>
          </xdr:cNvPr>
          <xdr:cNvCxnSpPr/>
        </xdr:nvCxnSpPr>
        <xdr:spPr>
          <a:xfrm>
            <a:off x="13439777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Straight Arrow Connector 871">
            <a:extLst>
              <a:ext uri="{FF2B5EF4-FFF2-40B4-BE49-F238E27FC236}">
                <a16:creationId xmlns:a16="http://schemas.microsoft.com/office/drawing/2014/main" id="{C82595D0-4F75-77D9-E7BD-25CCB5FEC6ED}"/>
              </a:ext>
            </a:extLst>
          </xdr:cNvPr>
          <xdr:cNvCxnSpPr/>
        </xdr:nvCxnSpPr>
        <xdr:spPr>
          <a:xfrm>
            <a:off x="136017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3" name="Straight Connector 872">
            <a:extLst>
              <a:ext uri="{FF2B5EF4-FFF2-40B4-BE49-F238E27FC236}">
                <a16:creationId xmlns:a16="http://schemas.microsoft.com/office/drawing/2014/main" id="{F45832EC-7C49-788C-8F52-0C139E57C406}"/>
              </a:ext>
            </a:extLst>
          </xdr:cNvPr>
          <xdr:cNvCxnSpPr/>
        </xdr:nvCxnSpPr>
        <xdr:spPr>
          <a:xfrm>
            <a:off x="11906250" y="12344399"/>
            <a:ext cx="1690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Straight Connector 873">
            <a:extLst>
              <a:ext uri="{FF2B5EF4-FFF2-40B4-BE49-F238E27FC236}">
                <a16:creationId xmlns:a16="http://schemas.microsoft.com/office/drawing/2014/main" id="{21AB2FD6-96C8-0562-0226-A2983C09DBD8}"/>
              </a:ext>
            </a:extLst>
          </xdr:cNvPr>
          <xdr:cNvCxnSpPr/>
        </xdr:nvCxnSpPr>
        <xdr:spPr>
          <a:xfrm flipH="1" flipV="1">
            <a:off x="12496800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5" name="Straight Arrow Connector 874">
            <a:extLst>
              <a:ext uri="{FF2B5EF4-FFF2-40B4-BE49-F238E27FC236}">
                <a16:creationId xmlns:a16="http://schemas.microsoft.com/office/drawing/2014/main" id="{E6B28608-942D-4707-979D-68DF74FE6A84}"/>
              </a:ext>
            </a:extLst>
          </xdr:cNvPr>
          <xdr:cNvCxnSpPr/>
        </xdr:nvCxnSpPr>
        <xdr:spPr>
          <a:xfrm flipV="1">
            <a:off x="11906243" y="1271111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Arrow Connector 875">
            <a:extLst>
              <a:ext uri="{FF2B5EF4-FFF2-40B4-BE49-F238E27FC236}">
                <a16:creationId xmlns:a16="http://schemas.microsoft.com/office/drawing/2014/main" id="{D1ED0B3E-B979-149A-137E-FDCDB7B47863}"/>
              </a:ext>
            </a:extLst>
          </xdr:cNvPr>
          <xdr:cNvCxnSpPr/>
        </xdr:nvCxnSpPr>
        <xdr:spPr>
          <a:xfrm flipV="1">
            <a:off x="13601699" y="127206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Connector 876">
            <a:extLst>
              <a:ext uri="{FF2B5EF4-FFF2-40B4-BE49-F238E27FC236}">
                <a16:creationId xmlns:a16="http://schemas.microsoft.com/office/drawing/2014/main" id="{855C18FB-4AA8-DC42-36D9-DCD9B9A0D476}"/>
              </a:ext>
            </a:extLst>
          </xdr:cNvPr>
          <xdr:cNvCxnSpPr/>
        </xdr:nvCxnSpPr>
        <xdr:spPr>
          <a:xfrm>
            <a:off x="11820525" y="12858749"/>
            <a:ext cx="185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Connector 877">
            <a:extLst>
              <a:ext uri="{FF2B5EF4-FFF2-40B4-BE49-F238E27FC236}">
                <a16:creationId xmlns:a16="http://schemas.microsoft.com/office/drawing/2014/main" id="{18A9D211-9C71-5B7B-812D-D37F32C61F96}"/>
              </a:ext>
            </a:extLst>
          </xdr:cNvPr>
          <xdr:cNvCxnSpPr/>
        </xdr:nvCxnSpPr>
        <xdr:spPr>
          <a:xfrm flipH="1">
            <a:off x="11844330" y="12820649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Connector 878">
            <a:extLst>
              <a:ext uri="{FF2B5EF4-FFF2-40B4-BE49-F238E27FC236}">
                <a16:creationId xmlns:a16="http://schemas.microsoft.com/office/drawing/2014/main" id="{FD3A594F-14FB-6FBF-A523-060CD271B8BA}"/>
              </a:ext>
            </a:extLst>
          </xdr:cNvPr>
          <xdr:cNvCxnSpPr/>
        </xdr:nvCxnSpPr>
        <xdr:spPr>
          <a:xfrm flipH="1">
            <a:off x="13544548" y="1281588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631</xdr:row>
      <xdr:rowOff>9523</xdr:rowOff>
    </xdr:from>
    <xdr:to>
      <xdr:col>26</xdr:col>
      <xdr:colOff>142875</xdr:colOff>
      <xdr:row>637</xdr:row>
      <xdr:rowOff>14289</xdr:rowOff>
    </xdr:to>
    <xdr:grpSp>
      <xdr:nvGrpSpPr>
        <xdr:cNvPr id="76" name="Group 75">
          <a:extLst>
            <a:ext uri="{FF2B5EF4-FFF2-40B4-BE49-F238E27FC236}">
              <a16:creationId xmlns:a16="http://schemas.microsoft.com/office/drawing/2014/main" id="{3536959E-F525-7CFD-5D90-9681383176BA}"/>
            </a:ext>
          </a:extLst>
        </xdr:cNvPr>
        <xdr:cNvGrpSpPr/>
      </xdr:nvGrpSpPr>
      <xdr:grpSpPr>
        <a:xfrm>
          <a:off x="2024049" y="94554673"/>
          <a:ext cx="2328876" cy="862016"/>
          <a:chOff x="2024049" y="23974423"/>
          <a:chExt cx="2328876" cy="862016"/>
        </a:xfrm>
      </xdr:grpSpPr>
      <xdr:cxnSp macro="">
        <xdr:nvCxnSpPr>
          <xdr:cNvPr id="881" name="Straight Connector 880">
            <a:extLst>
              <a:ext uri="{FF2B5EF4-FFF2-40B4-BE49-F238E27FC236}">
                <a16:creationId xmlns:a16="http://schemas.microsoft.com/office/drawing/2014/main" id="{C9EA69CA-70D6-3C7C-7E8A-650709F51962}"/>
              </a:ext>
            </a:extLst>
          </xdr:cNvPr>
          <xdr:cNvCxnSpPr/>
        </xdr:nvCxnSpPr>
        <xdr:spPr>
          <a:xfrm>
            <a:off x="2100263" y="24393525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82" name="Isosceles Triangle 881">
            <a:extLst>
              <a:ext uri="{FF2B5EF4-FFF2-40B4-BE49-F238E27FC236}">
                <a16:creationId xmlns:a16="http://schemas.microsoft.com/office/drawing/2014/main" id="{A450337D-194D-BDC0-3C8E-C58FDBDD1C54}"/>
              </a:ext>
            </a:extLst>
          </xdr:cNvPr>
          <xdr:cNvSpPr/>
        </xdr:nvSpPr>
        <xdr:spPr>
          <a:xfrm>
            <a:off x="2024049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83" name="Straight Arrow Connector 882">
            <a:extLst>
              <a:ext uri="{FF2B5EF4-FFF2-40B4-BE49-F238E27FC236}">
                <a16:creationId xmlns:a16="http://schemas.microsoft.com/office/drawing/2014/main" id="{9A31B083-92E1-3DBF-72A4-1C2593AE2CBC}"/>
              </a:ext>
            </a:extLst>
          </xdr:cNvPr>
          <xdr:cNvCxnSpPr/>
        </xdr:nvCxnSpPr>
        <xdr:spPr>
          <a:xfrm flipV="1">
            <a:off x="2105014" y="2454592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84" name="Isosceles Triangle 883">
            <a:extLst>
              <a:ext uri="{FF2B5EF4-FFF2-40B4-BE49-F238E27FC236}">
                <a16:creationId xmlns:a16="http://schemas.microsoft.com/office/drawing/2014/main" id="{282998A3-48D0-61D7-D855-50A7047D8BA7}"/>
              </a:ext>
            </a:extLst>
          </xdr:cNvPr>
          <xdr:cNvSpPr/>
        </xdr:nvSpPr>
        <xdr:spPr>
          <a:xfrm>
            <a:off x="3971905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85" name="Straight Arrow Connector 884">
            <a:extLst>
              <a:ext uri="{FF2B5EF4-FFF2-40B4-BE49-F238E27FC236}">
                <a16:creationId xmlns:a16="http://schemas.microsoft.com/office/drawing/2014/main" id="{E82DFE3C-6C13-6876-A31C-D489BAF1F423}"/>
              </a:ext>
            </a:extLst>
          </xdr:cNvPr>
          <xdr:cNvCxnSpPr/>
        </xdr:nvCxnSpPr>
        <xdr:spPr>
          <a:xfrm flipV="1">
            <a:off x="4052862" y="24526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6" name="Straight Arrow Connector 885">
            <a:extLst>
              <a:ext uri="{FF2B5EF4-FFF2-40B4-BE49-F238E27FC236}">
                <a16:creationId xmlns:a16="http://schemas.microsoft.com/office/drawing/2014/main" id="{F25F8EF4-17CE-1196-6FDE-F1C527C20D15}"/>
              </a:ext>
            </a:extLst>
          </xdr:cNvPr>
          <xdr:cNvCxnSpPr/>
        </xdr:nvCxnSpPr>
        <xdr:spPr>
          <a:xfrm>
            <a:off x="4276709" y="241696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7" name="Straight Arrow Connector 886">
            <a:extLst>
              <a:ext uri="{FF2B5EF4-FFF2-40B4-BE49-F238E27FC236}">
                <a16:creationId xmlns:a16="http://schemas.microsoft.com/office/drawing/2014/main" id="{7B93988D-CCD0-F571-712C-363C12352BBD}"/>
              </a:ext>
            </a:extLst>
          </xdr:cNvPr>
          <xdr:cNvCxnSpPr/>
        </xdr:nvCxnSpPr>
        <xdr:spPr>
          <a:xfrm>
            <a:off x="2105014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8" name="Straight Arrow Connector 887">
            <a:extLst>
              <a:ext uri="{FF2B5EF4-FFF2-40B4-BE49-F238E27FC236}">
                <a16:creationId xmlns:a16="http://schemas.microsoft.com/office/drawing/2014/main" id="{3B15CA91-A6AD-75F2-647D-71DD49E7106C}"/>
              </a:ext>
            </a:extLst>
          </xdr:cNvPr>
          <xdr:cNvCxnSpPr/>
        </xdr:nvCxnSpPr>
        <xdr:spPr>
          <a:xfrm>
            <a:off x="22669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9" name="Straight Arrow Connector 888">
            <a:extLst>
              <a:ext uri="{FF2B5EF4-FFF2-40B4-BE49-F238E27FC236}">
                <a16:creationId xmlns:a16="http://schemas.microsoft.com/office/drawing/2014/main" id="{DC2CF8FB-74C6-611A-5790-935B27E93882}"/>
              </a:ext>
            </a:extLst>
          </xdr:cNvPr>
          <xdr:cNvCxnSpPr/>
        </xdr:nvCxnSpPr>
        <xdr:spPr>
          <a:xfrm>
            <a:off x="2428865" y="2415064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0" name="Straight Arrow Connector 889">
            <a:extLst>
              <a:ext uri="{FF2B5EF4-FFF2-40B4-BE49-F238E27FC236}">
                <a16:creationId xmlns:a16="http://schemas.microsoft.com/office/drawing/2014/main" id="{7C42019B-DC9E-024C-B312-151BE8C269CD}"/>
              </a:ext>
            </a:extLst>
          </xdr:cNvPr>
          <xdr:cNvCxnSpPr/>
        </xdr:nvCxnSpPr>
        <xdr:spPr>
          <a:xfrm>
            <a:off x="2590790" y="2415540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1" name="Straight Arrow Connector 890">
            <a:extLst>
              <a:ext uri="{FF2B5EF4-FFF2-40B4-BE49-F238E27FC236}">
                <a16:creationId xmlns:a16="http://schemas.microsoft.com/office/drawing/2014/main" id="{6EFC8719-0001-18D5-0B2B-F55E9B4117E0}"/>
              </a:ext>
            </a:extLst>
          </xdr:cNvPr>
          <xdr:cNvCxnSpPr/>
        </xdr:nvCxnSpPr>
        <xdr:spPr>
          <a:xfrm>
            <a:off x="2752715" y="241506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2" name="Straight Arrow Connector 891">
            <a:extLst>
              <a:ext uri="{FF2B5EF4-FFF2-40B4-BE49-F238E27FC236}">
                <a16:creationId xmlns:a16="http://schemas.microsoft.com/office/drawing/2014/main" id="{F4F7FA29-BFD6-6F2C-4E71-3AE76533C2C8}"/>
              </a:ext>
            </a:extLst>
          </xdr:cNvPr>
          <xdr:cNvCxnSpPr/>
        </xdr:nvCxnSpPr>
        <xdr:spPr>
          <a:xfrm>
            <a:off x="2914640" y="2415540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3" name="Straight Arrow Connector 892">
            <a:extLst>
              <a:ext uri="{FF2B5EF4-FFF2-40B4-BE49-F238E27FC236}">
                <a16:creationId xmlns:a16="http://schemas.microsoft.com/office/drawing/2014/main" id="{D9B3EBBE-4BF3-E0F6-35DB-7650CDD00CD9}"/>
              </a:ext>
            </a:extLst>
          </xdr:cNvPr>
          <xdr:cNvCxnSpPr/>
        </xdr:nvCxnSpPr>
        <xdr:spPr>
          <a:xfrm>
            <a:off x="3076564" y="241506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4" name="Straight Arrow Connector 893">
            <a:extLst>
              <a:ext uri="{FF2B5EF4-FFF2-40B4-BE49-F238E27FC236}">
                <a16:creationId xmlns:a16="http://schemas.microsoft.com/office/drawing/2014/main" id="{809CA72C-961D-5DFB-6309-B50ACA1321D6}"/>
              </a:ext>
            </a:extLst>
          </xdr:cNvPr>
          <xdr:cNvCxnSpPr/>
        </xdr:nvCxnSpPr>
        <xdr:spPr>
          <a:xfrm>
            <a:off x="3238489" y="2415540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5" name="Straight Arrow Connector 894">
            <a:extLst>
              <a:ext uri="{FF2B5EF4-FFF2-40B4-BE49-F238E27FC236}">
                <a16:creationId xmlns:a16="http://schemas.microsoft.com/office/drawing/2014/main" id="{ED040823-BACA-C5AD-0295-3EE993E6CCF0}"/>
              </a:ext>
            </a:extLst>
          </xdr:cNvPr>
          <xdr:cNvCxnSpPr/>
        </xdr:nvCxnSpPr>
        <xdr:spPr>
          <a:xfrm>
            <a:off x="3400416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6" name="Straight Arrow Connector 895">
            <a:extLst>
              <a:ext uri="{FF2B5EF4-FFF2-40B4-BE49-F238E27FC236}">
                <a16:creationId xmlns:a16="http://schemas.microsoft.com/office/drawing/2014/main" id="{E42A1FE9-596A-F39D-70E6-8DF554FEB480}"/>
              </a:ext>
            </a:extLst>
          </xdr:cNvPr>
          <xdr:cNvCxnSpPr/>
        </xdr:nvCxnSpPr>
        <xdr:spPr>
          <a:xfrm>
            <a:off x="35623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Connector 896">
            <a:extLst>
              <a:ext uri="{FF2B5EF4-FFF2-40B4-BE49-F238E27FC236}">
                <a16:creationId xmlns:a16="http://schemas.microsoft.com/office/drawing/2014/main" id="{9C480820-AB62-0D85-6762-7465618BE019}"/>
              </a:ext>
            </a:extLst>
          </xdr:cNvPr>
          <xdr:cNvCxnSpPr/>
        </xdr:nvCxnSpPr>
        <xdr:spPr>
          <a:xfrm>
            <a:off x="2100263" y="24155405"/>
            <a:ext cx="21764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Connector 897">
            <a:extLst>
              <a:ext uri="{FF2B5EF4-FFF2-40B4-BE49-F238E27FC236}">
                <a16:creationId xmlns:a16="http://schemas.microsoft.com/office/drawing/2014/main" id="{F17F2C13-98D9-DA93-D23E-DE449C5BEF26}"/>
              </a:ext>
            </a:extLst>
          </xdr:cNvPr>
          <xdr:cNvCxnSpPr/>
        </xdr:nvCxnSpPr>
        <xdr:spPr>
          <a:xfrm flipH="1" flipV="1">
            <a:off x="2943214" y="2406491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9" name="Straight Arrow Connector 898">
            <a:extLst>
              <a:ext uri="{FF2B5EF4-FFF2-40B4-BE49-F238E27FC236}">
                <a16:creationId xmlns:a16="http://schemas.microsoft.com/office/drawing/2014/main" id="{98480CFB-8FCB-E031-5F87-A68886C7E5F6}"/>
              </a:ext>
            </a:extLst>
          </xdr:cNvPr>
          <xdr:cNvCxnSpPr/>
        </xdr:nvCxnSpPr>
        <xdr:spPr>
          <a:xfrm>
            <a:off x="3724264" y="241601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0" name="Straight Arrow Connector 899">
            <a:extLst>
              <a:ext uri="{FF2B5EF4-FFF2-40B4-BE49-F238E27FC236}">
                <a16:creationId xmlns:a16="http://schemas.microsoft.com/office/drawing/2014/main" id="{87AE7E87-13DF-A736-ED4C-C859297131EC}"/>
              </a:ext>
            </a:extLst>
          </xdr:cNvPr>
          <xdr:cNvCxnSpPr/>
        </xdr:nvCxnSpPr>
        <xdr:spPr>
          <a:xfrm>
            <a:off x="3943342" y="2415540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1" name="Straight Arrow Connector 900">
            <a:extLst>
              <a:ext uri="{FF2B5EF4-FFF2-40B4-BE49-F238E27FC236}">
                <a16:creationId xmlns:a16="http://schemas.microsoft.com/office/drawing/2014/main" id="{9612A0F2-7A9A-985D-1AEB-B6C17CCEF972}"/>
              </a:ext>
            </a:extLst>
          </xdr:cNvPr>
          <xdr:cNvCxnSpPr/>
        </xdr:nvCxnSpPr>
        <xdr:spPr>
          <a:xfrm>
            <a:off x="4124318" y="241601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Straight Arrow Connector 902">
            <a:extLst>
              <a:ext uri="{FF2B5EF4-FFF2-40B4-BE49-F238E27FC236}">
                <a16:creationId xmlns:a16="http://schemas.microsoft.com/office/drawing/2014/main" id="{0F25A4A5-7890-A30D-F32F-F9E60D214B39}"/>
              </a:ext>
            </a:extLst>
          </xdr:cNvPr>
          <xdr:cNvCxnSpPr/>
        </xdr:nvCxnSpPr>
        <xdr:spPr>
          <a:xfrm>
            <a:off x="4281482" y="2397442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4" name="Straight Connector 903">
            <a:extLst>
              <a:ext uri="{FF2B5EF4-FFF2-40B4-BE49-F238E27FC236}">
                <a16:creationId xmlns:a16="http://schemas.microsoft.com/office/drawing/2014/main" id="{44A1C34A-F04A-B4DF-8975-E63ABBD0DA3A}"/>
              </a:ext>
            </a:extLst>
          </xdr:cNvPr>
          <xdr:cNvCxnSpPr/>
        </xdr:nvCxnSpPr>
        <xdr:spPr>
          <a:xfrm>
            <a:off x="2038350" y="24679276"/>
            <a:ext cx="2314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Connector 904">
            <a:extLst>
              <a:ext uri="{FF2B5EF4-FFF2-40B4-BE49-F238E27FC236}">
                <a16:creationId xmlns:a16="http://schemas.microsoft.com/office/drawing/2014/main" id="{27913FAD-B50C-4664-7472-40821B354A12}"/>
              </a:ext>
            </a:extLst>
          </xdr:cNvPr>
          <xdr:cNvCxnSpPr/>
        </xdr:nvCxnSpPr>
        <xdr:spPr>
          <a:xfrm flipH="1">
            <a:off x="2047861" y="2464117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Connector 905">
            <a:extLst>
              <a:ext uri="{FF2B5EF4-FFF2-40B4-BE49-F238E27FC236}">
                <a16:creationId xmlns:a16="http://schemas.microsoft.com/office/drawing/2014/main" id="{A3F0ED98-D5A1-D1CF-C4CF-A07CABBB229C}"/>
              </a:ext>
            </a:extLst>
          </xdr:cNvPr>
          <xdr:cNvCxnSpPr/>
        </xdr:nvCxnSpPr>
        <xdr:spPr>
          <a:xfrm flipH="1">
            <a:off x="3995732" y="2463641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Straight Connector 908">
            <a:extLst>
              <a:ext uri="{FF2B5EF4-FFF2-40B4-BE49-F238E27FC236}">
                <a16:creationId xmlns:a16="http://schemas.microsoft.com/office/drawing/2014/main" id="{24E07385-770B-7B0C-E6BB-7EBF6F824918}"/>
              </a:ext>
            </a:extLst>
          </xdr:cNvPr>
          <xdr:cNvCxnSpPr/>
        </xdr:nvCxnSpPr>
        <xdr:spPr>
          <a:xfrm>
            <a:off x="4276720" y="2444115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0" name="Straight Connector 909">
            <a:extLst>
              <a:ext uri="{FF2B5EF4-FFF2-40B4-BE49-F238E27FC236}">
                <a16:creationId xmlns:a16="http://schemas.microsoft.com/office/drawing/2014/main" id="{C30A9EE7-EA4C-9544-809C-43E9C7D4D569}"/>
              </a:ext>
            </a:extLst>
          </xdr:cNvPr>
          <xdr:cNvCxnSpPr/>
        </xdr:nvCxnSpPr>
        <xdr:spPr>
          <a:xfrm flipH="1">
            <a:off x="4233857" y="246364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0</xdr:colOff>
      <xdr:row>629</xdr:row>
      <xdr:rowOff>38100</xdr:rowOff>
    </xdr:from>
    <xdr:to>
      <xdr:col>59</xdr:col>
      <xdr:colOff>0</xdr:colOff>
      <xdr:row>643</xdr:row>
      <xdr:rowOff>57150</xdr:rowOff>
    </xdr:to>
    <xdr:cxnSp macro="">
      <xdr:nvCxnSpPr>
        <xdr:cNvPr id="949" name="Straight Connector 948">
          <a:extLst>
            <a:ext uri="{FF2B5EF4-FFF2-40B4-BE49-F238E27FC236}">
              <a16:creationId xmlns:a16="http://schemas.microsoft.com/office/drawing/2014/main" id="{B3838CDC-8EF9-416B-9794-09E137430437}"/>
            </a:ext>
          </a:extLst>
        </xdr:cNvPr>
        <xdr:cNvCxnSpPr/>
      </xdr:nvCxnSpPr>
      <xdr:spPr>
        <a:xfrm>
          <a:off x="9553575" y="94297500"/>
          <a:ext cx="0" cy="20193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622</xdr:row>
      <xdr:rowOff>9525</xdr:rowOff>
    </xdr:from>
    <xdr:to>
      <xdr:col>13</xdr:col>
      <xdr:colOff>0</xdr:colOff>
      <xdr:row>631</xdr:row>
      <xdr:rowOff>47625</xdr:rowOff>
    </xdr:to>
    <xdr:cxnSp macro="">
      <xdr:nvCxnSpPr>
        <xdr:cNvPr id="950" name="Straight Connector 949">
          <a:extLst>
            <a:ext uri="{FF2B5EF4-FFF2-40B4-BE49-F238E27FC236}">
              <a16:creationId xmlns:a16="http://schemas.microsoft.com/office/drawing/2014/main" id="{4BB534F9-86B5-483B-83C4-84CF4556D87F}"/>
            </a:ext>
          </a:extLst>
        </xdr:cNvPr>
        <xdr:cNvCxnSpPr/>
      </xdr:nvCxnSpPr>
      <xdr:spPr>
        <a:xfrm>
          <a:off x="2105025" y="93268800"/>
          <a:ext cx="0" cy="1323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650</xdr:row>
      <xdr:rowOff>9525</xdr:rowOff>
    </xdr:from>
    <xdr:to>
      <xdr:col>13</xdr:col>
      <xdr:colOff>0</xdr:colOff>
      <xdr:row>653</xdr:row>
      <xdr:rowOff>0</xdr:rowOff>
    </xdr:to>
    <xdr:cxnSp macro="">
      <xdr:nvCxnSpPr>
        <xdr:cNvPr id="951" name="Straight Connector 950">
          <a:extLst>
            <a:ext uri="{FF2B5EF4-FFF2-40B4-BE49-F238E27FC236}">
              <a16:creationId xmlns:a16="http://schemas.microsoft.com/office/drawing/2014/main" id="{589EED5D-5121-4118-9F83-6C825A821623}"/>
            </a:ext>
          </a:extLst>
        </xdr:cNvPr>
        <xdr:cNvCxnSpPr/>
      </xdr:nvCxnSpPr>
      <xdr:spPr>
        <a:xfrm>
          <a:off x="2105025" y="97269300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650</xdr:row>
      <xdr:rowOff>47625</xdr:rowOff>
    </xdr:from>
    <xdr:to>
      <xdr:col>59</xdr:col>
      <xdr:colOff>0</xdr:colOff>
      <xdr:row>653</xdr:row>
      <xdr:rowOff>38100</xdr:rowOff>
    </xdr:to>
    <xdr:cxnSp macro="">
      <xdr:nvCxnSpPr>
        <xdr:cNvPr id="952" name="Straight Connector 951">
          <a:extLst>
            <a:ext uri="{FF2B5EF4-FFF2-40B4-BE49-F238E27FC236}">
              <a16:creationId xmlns:a16="http://schemas.microsoft.com/office/drawing/2014/main" id="{306924CE-2BBB-4D93-A079-FDE8BD605756}"/>
            </a:ext>
          </a:extLst>
        </xdr:cNvPr>
        <xdr:cNvCxnSpPr/>
      </xdr:nvCxnSpPr>
      <xdr:spPr>
        <a:xfrm>
          <a:off x="9553575" y="97307400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636</xdr:row>
      <xdr:rowOff>114300</xdr:rowOff>
    </xdr:from>
    <xdr:to>
      <xdr:col>34</xdr:col>
      <xdr:colOff>85725</xdr:colOff>
      <xdr:row>643</xdr:row>
      <xdr:rowOff>104775</xdr:rowOff>
    </xdr:to>
    <xdr:cxnSp macro="">
      <xdr:nvCxnSpPr>
        <xdr:cNvPr id="953" name="Straight Connector 952">
          <a:extLst>
            <a:ext uri="{FF2B5EF4-FFF2-40B4-BE49-F238E27FC236}">
              <a16:creationId xmlns:a16="http://schemas.microsoft.com/office/drawing/2014/main" id="{F7D71A41-0780-4015-BE0E-D2F6DAC49532}"/>
            </a:ext>
          </a:extLst>
        </xdr:cNvPr>
        <xdr:cNvCxnSpPr/>
      </xdr:nvCxnSpPr>
      <xdr:spPr>
        <a:xfrm>
          <a:off x="5591175" y="95373825"/>
          <a:ext cx="0" cy="990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636</xdr:row>
      <xdr:rowOff>104775</xdr:rowOff>
    </xdr:from>
    <xdr:to>
      <xdr:col>26</xdr:col>
      <xdr:colOff>85725</xdr:colOff>
      <xdr:row>643</xdr:row>
      <xdr:rowOff>66675</xdr:rowOff>
    </xdr:to>
    <xdr:cxnSp macro="">
      <xdr:nvCxnSpPr>
        <xdr:cNvPr id="954" name="Straight Connector 953">
          <a:extLst>
            <a:ext uri="{FF2B5EF4-FFF2-40B4-BE49-F238E27FC236}">
              <a16:creationId xmlns:a16="http://schemas.microsoft.com/office/drawing/2014/main" id="{1553857F-5B33-42CF-A86D-0FE11897892E}"/>
            </a:ext>
          </a:extLst>
        </xdr:cNvPr>
        <xdr:cNvCxnSpPr/>
      </xdr:nvCxnSpPr>
      <xdr:spPr>
        <a:xfrm>
          <a:off x="4295775" y="95364300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85725</xdr:colOff>
      <xdr:row>636</xdr:row>
      <xdr:rowOff>104775</xdr:rowOff>
    </xdr:from>
    <xdr:to>
      <xdr:col>48</xdr:col>
      <xdr:colOff>85725</xdr:colOff>
      <xdr:row>643</xdr:row>
      <xdr:rowOff>114300</xdr:rowOff>
    </xdr:to>
    <xdr:cxnSp macro="">
      <xdr:nvCxnSpPr>
        <xdr:cNvPr id="955" name="Straight Connector 954">
          <a:extLst>
            <a:ext uri="{FF2B5EF4-FFF2-40B4-BE49-F238E27FC236}">
              <a16:creationId xmlns:a16="http://schemas.microsoft.com/office/drawing/2014/main" id="{0337E7DA-E306-426D-9D97-354F97DB16C5}"/>
            </a:ext>
          </a:extLst>
        </xdr:cNvPr>
        <xdr:cNvCxnSpPr/>
      </xdr:nvCxnSpPr>
      <xdr:spPr>
        <a:xfrm>
          <a:off x="7858125" y="95364300"/>
          <a:ext cx="0" cy="10096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641</xdr:row>
      <xdr:rowOff>0</xdr:rowOff>
    </xdr:from>
    <xdr:to>
      <xdr:col>59</xdr:col>
      <xdr:colOff>85725</xdr:colOff>
      <xdr:row>649</xdr:row>
      <xdr:rowOff>61914</xdr:rowOff>
    </xdr:to>
    <xdr:grpSp>
      <xdr:nvGrpSpPr>
        <xdr:cNvPr id="101" name="Group 100">
          <a:extLst>
            <a:ext uri="{FF2B5EF4-FFF2-40B4-BE49-F238E27FC236}">
              <a16:creationId xmlns:a16="http://schemas.microsoft.com/office/drawing/2014/main" id="{1901720A-CBD5-9116-261F-CF4CF7790A84}"/>
            </a:ext>
          </a:extLst>
        </xdr:cNvPr>
        <xdr:cNvGrpSpPr/>
      </xdr:nvGrpSpPr>
      <xdr:grpSpPr>
        <a:xfrm>
          <a:off x="2028825" y="95973900"/>
          <a:ext cx="7610475" cy="1204914"/>
          <a:chOff x="2028825" y="25250775"/>
          <a:chExt cx="7610475" cy="1204914"/>
        </a:xfrm>
      </xdr:grpSpPr>
      <xdr:sp macro="" textlink="">
        <xdr:nvSpPr>
          <xdr:cNvPr id="924" name="Isosceles Triangle 923">
            <a:extLst>
              <a:ext uri="{FF2B5EF4-FFF2-40B4-BE49-F238E27FC236}">
                <a16:creationId xmlns:a16="http://schemas.microsoft.com/office/drawing/2014/main" id="{A512038A-9DA8-4C26-A4D0-006A443C93B5}"/>
              </a:ext>
            </a:extLst>
          </xdr:cNvPr>
          <xdr:cNvSpPr/>
        </xdr:nvSpPr>
        <xdr:spPr>
          <a:xfrm>
            <a:off x="2028825" y="256968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25" name="Straight Connector 924">
            <a:extLst>
              <a:ext uri="{FF2B5EF4-FFF2-40B4-BE49-F238E27FC236}">
                <a16:creationId xmlns:a16="http://schemas.microsoft.com/office/drawing/2014/main" id="{5213D61A-53EF-426C-B177-3AD9C559B82A}"/>
              </a:ext>
            </a:extLst>
          </xdr:cNvPr>
          <xdr:cNvCxnSpPr/>
        </xdr:nvCxnSpPr>
        <xdr:spPr>
          <a:xfrm>
            <a:off x="2105024" y="25679400"/>
            <a:ext cx="7448551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30" name="Oval 929">
            <a:extLst>
              <a:ext uri="{FF2B5EF4-FFF2-40B4-BE49-F238E27FC236}">
                <a16:creationId xmlns:a16="http://schemas.microsoft.com/office/drawing/2014/main" id="{9185FE56-70FD-4632-911B-E466CEAE6DAC}"/>
              </a:ext>
            </a:extLst>
          </xdr:cNvPr>
          <xdr:cNvSpPr/>
        </xdr:nvSpPr>
        <xdr:spPr>
          <a:xfrm>
            <a:off x="4267200" y="256413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31" name="Oval 930">
            <a:extLst>
              <a:ext uri="{FF2B5EF4-FFF2-40B4-BE49-F238E27FC236}">
                <a16:creationId xmlns:a16="http://schemas.microsoft.com/office/drawing/2014/main" id="{23AC1618-A38D-4BE3-A1DF-5B5FC0C9D94B}"/>
              </a:ext>
            </a:extLst>
          </xdr:cNvPr>
          <xdr:cNvSpPr/>
        </xdr:nvSpPr>
        <xdr:spPr>
          <a:xfrm>
            <a:off x="5562600" y="256413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32" name="Oval 931">
            <a:extLst>
              <a:ext uri="{FF2B5EF4-FFF2-40B4-BE49-F238E27FC236}">
                <a16:creationId xmlns:a16="http://schemas.microsoft.com/office/drawing/2014/main" id="{16BEDAF8-CE8A-427D-AB0C-2632AD18A5EE}"/>
              </a:ext>
            </a:extLst>
          </xdr:cNvPr>
          <xdr:cNvSpPr/>
        </xdr:nvSpPr>
        <xdr:spPr>
          <a:xfrm>
            <a:off x="7829550" y="256508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" name="Freeform: Shape 82">
            <a:extLst>
              <a:ext uri="{FF2B5EF4-FFF2-40B4-BE49-F238E27FC236}">
                <a16:creationId xmlns:a16="http://schemas.microsoft.com/office/drawing/2014/main" id="{07267F2B-FCFA-57A3-F827-336CEA744F14}"/>
              </a:ext>
            </a:extLst>
          </xdr:cNvPr>
          <xdr:cNvSpPr/>
        </xdr:nvSpPr>
        <xdr:spPr>
          <a:xfrm>
            <a:off x="2109788" y="25250775"/>
            <a:ext cx="7448550" cy="862013"/>
          </a:xfrm>
          <a:custGeom>
            <a:avLst/>
            <a:gdLst>
              <a:gd name="connsiteX0" fmla="*/ 0 w 7448550"/>
              <a:gd name="connsiteY0" fmla="*/ 428625 h 862013"/>
              <a:gd name="connsiteX1" fmla="*/ 0 w 7448550"/>
              <a:gd name="connsiteY1" fmla="*/ 0 h 862013"/>
              <a:gd name="connsiteX2" fmla="*/ 1943100 w 7448550"/>
              <a:gd name="connsiteY2" fmla="*/ 857250 h 862013"/>
              <a:gd name="connsiteX3" fmla="*/ 1943100 w 7448550"/>
              <a:gd name="connsiteY3" fmla="*/ 0 h 862013"/>
              <a:gd name="connsiteX4" fmla="*/ 3719512 w 7448550"/>
              <a:gd name="connsiteY4" fmla="*/ 857250 h 862013"/>
              <a:gd name="connsiteX5" fmla="*/ 3719512 w 7448550"/>
              <a:gd name="connsiteY5" fmla="*/ 0 h 862013"/>
              <a:gd name="connsiteX6" fmla="*/ 5505450 w 7448550"/>
              <a:gd name="connsiteY6" fmla="*/ 862013 h 862013"/>
              <a:gd name="connsiteX7" fmla="*/ 5505450 w 7448550"/>
              <a:gd name="connsiteY7" fmla="*/ 4763 h 862013"/>
              <a:gd name="connsiteX8" fmla="*/ 7448550 w 7448550"/>
              <a:gd name="connsiteY8" fmla="*/ 857250 h 862013"/>
              <a:gd name="connsiteX9" fmla="*/ 7448550 w 7448550"/>
              <a:gd name="connsiteY9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7448550" h="862013">
                <a:moveTo>
                  <a:pt x="0" y="428625"/>
                </a:moveTo>
                <a:lnTo>
                  <a:pt x="0" y="0"/>
                </a:lnTo>
                <a:lnTo>
                  <a:pt x="1943100" y="857250"/>
                </a:lnTo>
                <a:lnTo>
                  <a:pt x="1943100" y="0"/>
                </a:lnTo>
                <a:lnTo>
                  <a:pt x="3719512" y="857250"/>
                </a:lnTo>
                <a:lnTo>
                  <a:pt x="3719512" y="0"/>
                </a:lnTo>
                <a:lnTo>
                  <a:pt x="5505450" y="862013"/>
                </a:lnTo>
                <a:lnTo>
                  <a:pt x="5505450" y="4763"/>
                </a:lnTo>
                <a:lnTo>
                  <a:pt x="7448550" y="857250"/>
                </a:lnTo>
                <a:lnTo>
                  <a:pt x="744855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06B3C472-639C-450A-1FA1-49FD74656D99}"/>
              </a:ext>
            </a:extLst>
          </xdr:cNvPr>
          <xdr:cNvCxnSpPr/>
        </xdr:nvCxnSpPr>
        <xdr:spPr>
          <a:xfrm>
            <a:off x="2105025" y="258889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8791A5ED-34D3-F0BD-666F-4D135F9E5CB0}"/>
              </a:ext>
            </a:extLst>
          </xdr:cNvPr>
          <xdr:cNvCxnSpPr/>
        </xdr:nvCxnSpPr>
        <xdr:spPr>
          <a:xfrm>
            <a:off x="2038350" y="26393776"/>
            <a:ext cx="7581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3ABB7C1F-3174-3D8C-1F57-259101FB3BD7}"/>
              </a:ext>
            </a:extLst>
          </xdr:cNvPr>
          <xdr:cNvCxnSpPr/>
        </xdr:nvCxnSpPr>
        <xdr:spPr>
          <a:xfrm flipH="1">
            <a:off x="2057400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3" name="Straight Connector 932">
            <a:extLst>
              <a:ext uri="{FF2B5EF4-FFF2-40B4-BE49-F238E27FC236}">
                <a16:creationId xmlns:a16="http://schemas.microsoft.com/office/drawing/2014/main" id="{600B5ACD-DDE9-4FD9-8F35-30762EEB6B3E}"/>
              </a:ext>
            </a:extLst>
          </xdr:cNvPr>
          <xdr:cNvCxnSpPr/>
        </xdr:nvCxnSpPr>
        <xdr:spPr>
          <a:xfrm>
            <a:off x="3076575" y="258889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4" name="Straight Connector 933">
            <a:extLst>
              <a:ext uri="{FF2B5EF4-FFF2-40B4-BE49-F238E27FC236}">
                <a16:creationId xmlns:a16="http://schemas.microsoft.com/office/drawing/2014/main" id="{DDC48467-EB36-437E-B25C-F8B0803953F0}"/>
              </a:ext>
            </a:extLst>
          </xdr:cNvPr>
          <xdr:cNvCxnSpPr/>
        </xdr:nvCxnSpPr>
        <xdr:spPr>
          <a:xfrm flipH="1">
            <a:off x="3028950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5" name="Straight Connector 934">
            <a:extLst>
              <a:ext uri="{FF2B5EF4-FFF2-40B4-BE49-F238E27FC236}">
                <a16:creationId xmlns:a16="http://schemas.microsoft.com/office/drawing/2014/main" id="{15F97AC0-3CCF-4CEA-80FE-79030E60A951}"/>
              </a:ext>
            </a:extLst>
          </xdr:cNvPr>
          <xdr:cNvCxnSpPr/>
        </xdr:nvCxnSpPr>
        <xdr:spPr>
          <a:xfrm>
            <a:off x="4048125" y="262556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6" name="Straight Connector 935">
            <a:extLst>
              <a:ext uri="{FF2B5EF4-FFF2-40B4-BE49-F238E27FC236}">
                <a16:creationId xmlns:a16="http://schemas.microsoft.com/office/drawing/2014/main" id="{676E7660-58E5-4BEB-B8CB-75E24B0731A7}"/>
              </a:ext>
            </a:extLst>
          </xdr:cNvPr>
          <xdr:cNvCxnSpPr/>
        </xdr:nvCxnSpPr>
        <xdr:spPr>
          <a:xfrm flipH="1">
            <a:off x="4000500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7" name="Straight Connector 936">
            <a:extLst>
              <a:ext uri="{FF2B5EF4-FFF2-40B4-BE49-F238E27FC236}">
                <a16:creationId xmlns:a16="http://schemas.microsoft.com/office/drawing/2014/main" id="{A4FB23EA-D1BE-4297-BE64-19D152DB3B40}"/>
              </a:ext>
            </a:extLst>
          </xdr:cNvPr>
          <xdr:cNvCxnSpPr/>
        </xdr:nvCxnSpPr>
        <xdr:spPr>
          <a:xfrm>
            <a:off x="4938712" y="258889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8" name="Straight Connector 937">
            <a:extLst>
              <a:ext uri="{FF2B5EF4-FFF2-40B4-BE49-F238E27FC236}">
                <a16:creationId xmlns:a16="http://schemas.microsoft.com/office/drawing/2014/main" id="{9BC0B7C8-1E14-459F-9C19-E60388345F88}"/>
              </a:ext>
            </a:extLst>
          </xdr:cNvPr>
          <xdr:cNvCxnSpPr/>
        </xdr:nvCxnSpPr>
        <xdr:spPr>
          <a:xfrm flipH="1">
            <a:off x="4891087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9" name="Straight Connector 938">
            <a:extLst>
              <a:ext uri="{FF2B5EF4-FFF2-40B4-BE49-F238E27FC236}">
                <a16:creationId xmlns:a16="http://schemas.microsoft.com/office/drawing/2014/main" id="{AD0C79DA-A2DE-4387-9F40-CB8162227461}"/>
              </a:ext>
            </a:extLst>
          </xdr:cNvPr>
          <xdr:cNvCxnSpPr/>
        </xdr:nvCxnSpPr>
        <xdr:spPr>
          <a:xfrm>
            <a:off x="5829297" y="262556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0" name="Straight Connector 939">
            <a:extLst>
              <a:ext uri="{FF2B5EF4-FFF2-40B4-BE49-F238E27FC236}">
                <a16:creationId xmlns:a16="http://schemas.microsoft.com/office/drawing/2014/main" id="{3766B91D-287F-43D9-8907-2BEEFF7334D9}"/>
              </a:ext>
            </a:extLst>
          </xdr:cNvPr>
          <xdr:cNvCxnSpPr/>
        </xdr:nvCxnSpPr>
        <xdr:spPr>
          <a:xfrm flipH="1">
            <a:off x="5781672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1" name="Straight Connector 940">
            <a:extLst>
              <a:ext uri="{FF2B5EF4-FFF2-40B4-BE49-F238E27FC236}">
                <a16:creationId xmlns:a16="http://schemas.microsoft.com/office/drawing/2014/main" id="{F09B0C0B-5E20-4E19-8B55-E4AEA7369235}"/>
              </a:ext>
            </a:extLst>
          </xdr:cNvPr>
          <xdr:cNvCxnSpPr/>
        </xdr:nvCxnSpPr>
        <xdr:spPr>
          <a:xfrm>
            <a:off x="6719888" y="258889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2" name="Straight Connector 941">
            <a:extLst>
              <a:ext uri="{FF2B5EF4-FFF2-40B4-BE49-F238E27FC236}">
                <a16:creationId xmlns:a16="http://schemas.microsoft.com/office/drawing/2014/main" id="{D5383219-5324-4C63-8A74-1FA3159A7276}"/>
              </a:ext>
            </a:extLst>
          </xdr:cNvPr>
          <xdr:cNvCxnSpPr/>
        </xdr:nvCxnSpPr>
        <xdr:spPr>
          <a:xfrm flipH="1">
            <a:off x="6672263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3" name="Straight Connector 942">
            <a:extLst>
              <a:ext uri="{FF2B5EF4-FFF2-40B4-BE49-F238E27FC236}">
                <a16:creationId xmlns:a16="http://schemas.microsoft.com/office/drawing/2014/main" id="{A6186460-2185-4788-9F02-A926FAB2A544}"/>
              </a:ext>
            </a:extLst>
          </xdr:cNvPr>
          <xdr:cNvCxnSpPr/>
        </xdr:nvCxnSpPr>
        <xdr:spPr>
          <a:xfrm>
            <a:off x="7610473" y="262556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4" name="Straight Connector 943">
            <a:extLst>
              <a:ext uri="{FF2B5EF4-FFF2-40B4-BE49-F238E27FC236}">
                <a16:creationId xmlns:a16="http://schemas.microsoft.com/office/drawing/2014/main" id="{824EB631-8882-4CD9-A40B-87B14CC87994}"/>
              </a:ext>
            </a:extLst>
          </xdr:cNvPr>
          <xdr:cNvCxnSpPr/>
        </xdr:nvCxnSpPr>
        <xdr:spPr>
          <a:xfrm flipH="1">
            <a:off x="7562848" y="263509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5" name="Straight Connector 944">
            <a:extLst>
              <a:ext uri="{FF2B5EF4-FFF2-40B4-BE49-F238E27FC236}">
                <a16:creationId xmlns:a16="http://schemas.microsoft.com/office/drawing/2014/main" id="{3AE1442D-EAFA-4A15-8F02-C8258AD8F3A5}"/>
              </a:ext>
            </a:extLst>
          </xdr:cNvPr>
          <xdr:cNvCxnSpPr/>
        </xdr:nvCxnSpPr>
        <xdr:spPr>
          <a:xfrm>
            <a:off x="8582025" y="25888951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6" name="Straight Connector 945">
            <a:extLst>
              <a:ext uri="{FF2B5EF4-FFF2-40B4-BE49-F238E27FC236}">
                <a16:creationId xmlns:a16="http://schemas.microsoft.com/office/drawing/2014/main" id="{2DDCF412-8320-4CD4-B1BA-96FA0734BEDA}"/>
              </a:ext>
            </a:extLst>
          </xdr:cNvPr>
          <xdr:cNvCxnSpPr/>
        </xdr:nvCxnSpPr>
        <xdr:spPr>
          <a:xfrm flipH="1">
            <a:off x="8534400" y="2635091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7" name="Straight Connector 946">
            <a:extLst>
              <a:ext uri="{FF2B5EF4-FFF2-40B4-BE49-F238E27FC236}">
                <a16:creationId xmlns:a16="http://schemas.microsoft.com/office/drawing/2014/main" id="{0EDADDAC-EEC3-4F28-8FFF-C498052829C2}"/>
              </a:ext>
            </a:extLst>
          </xdr:cNvPr>
          <xdr:cNvCxnSpPr/>
        </xdr:nvCxnSpPr>
        <xdr:spPr>
          <a:xfrm>
            <a:off x="9553575" y="26255664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8" name="Straight Connector 947">
            <a:extLst>
              <a:ext uri="{FF2B5EF4-FFF2-40B4-BE49-F238E27FC236}">
                <a16:creationId xmlns:a16="http://schemas.microsoft.com/office/drawing/2014/main" id="{6B9D582B-8100-4708-B63F-B1495D86F620}"/>
              </a:ext>
            </a:extLst>
          </xdr:cNvPr>
          <xdr:cNvCxnSpPr/>
        </xdr:nvCxnSpPr>
        <xdr:spPr>
          <a:xfrm flipH="1">
            <a:off x="9505950" y="2635091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6" name="Straight Connector 955">
            <a:extLst>
              <a:ext uri="{FF2B5EF4-FFF2-40B4-BE49-F238E27FC236}">
                <a16:creationId xmlns:a16="http://schemas.microsoft.com/office/drawing/2014/main" id="{4CE14766-04CB-4619-ABE4-57FE4142C128}"/>
              </a:ext>
            </a:extLst>
          </xdr:cNvPr>
          <xdr:cNvCxnSpPr/>
        </xdr:nvCxnSpPr>
        <xdr:spPr>
          <a:xfrm>
            <a:off x="4295775" y="2538412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7" name="Straight Connector 956">
            <a:extLst>
              <a:ext uri="{FF2B5EF4-FFF2-40B4-BE49-F238E27FC236}">
                <a16:creationId xmlns:a16="http://schemas.microsoft.com/office/drawing/2014/main" id="{FEB2FB58-D7DE-49AB-8B40-372BEFA0F280}"/>
              </a:ext>
            </a:extLst>
          </xdr:cNvPr>
          <xdr:cNvCxnSpPr/>
        </xdr:nvCxnSpPr>
        <xdr:spPr>
          <a:xfrm flipH="1">
            <a:off x="7867650" y="2538888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8" name="Straight Connector 957">
            <a:extLst>
              <a:ext uri="{FF2B5EF4-FFF2-40B4-BE49-F238E27FC236}">
                <a16:creationId xmlns:a16="http://schemas.microsoft.com/office/drawing/2014/main" id="{147CC658-7432-4943-B5BF-90DF5C562885}"/>
              </a:ext>
            </a:extLst>
          </xdr:cNvPr>
          <xdr:cNvCxnSpPr/>
        </xdr:nvCxnSpPr>
        <xdr:spPr>
          <a:xfrm>
            <a:off x="5591175" y="2572702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9" name="Straight Connector 958">
            <a:extLst>
              <a:ext uri="{FF2B5EF4-FFF2-40B4-BE49-F238E27FC236}">
                <a16:creationId xmlns:a16="http://schemas.microsoft.com/office/drawing/2014/main" id="{2D630BFA-3AAA-4777-B39E-20AEFB618ED0}"/>
              </a:ext>
            </a:extLst>
          </xdr:cNvPr>
          <xdr:cNvCxnSpPr/>
        </xdr:nvCxnSpPr>
        <xdr:spPr>
          <a:xfrm>
            <a:off x="7858125" y="2536507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0" name="Straight Connector 959">
            <a:extLst>
              <a:ext uri="{FF2B5EF4-FFF2-40B4-BE49-F238E27FC236}">
                <a16:creationId xmlns:a16="http://schemas.microsoft.com/office/drawing/2014/main" id="{78394220-8B8F-41C8-A04F-0B837DA1ACC9}"/>
              </a:ext>
            </a:extLst>
          </xdr:cNvPr>
          <xdr:cNvCxnSpPr/>
        </xdr:nvCxnSpPr>
        <xdr:spPr>
          <a:xfrm flipH="1">
            <a:off x="5438775" y="2586513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Connector 960">
            <a:extLst>
              <a:ext uri="{FF2B5EF4-FFF2-40B4-BE49-F238E27FC236}">
                <a16:creationId xmlns:a16="http://schemas.microsoft.com/office/drawing/2014/main" id="{5B19390C-D93D-45DE-A1B1-7D13961C3D3E}"/>
              </a:ext>
            </a:extLst>
          </xdr:cNvPr>
          <xdr:cNvCxnSpPr/>
        </xdr:nvCxnSpPr>
        <xdr:spPr>
          <a:xfrm flipH="1">
            <a:off x="4295775" y="2538888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28" name="Isosceles Triangle 927">
            <a:extLst>
              <a:ext uri="{FF2B5EF4-FFF2-40B4-BE49-F238E27FC236}">
                <a16:creationId xmlns:a16="http://schemas.microsoft.com/office/drawing/2014/main" id="{8CD91F39-10B4-4AB1-92BA-D6AA86C5464E}"/>
              </a:ext>
            </a:extLst>
          </xdr:cNvPr>
          <xdr:cNvSpPr/>
        </xdr:nvSpPr>
        <xdr:spPr>
          <a:xfrm>
            <a:off x="3971925" y="256873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7" name="Isosceles Triangle 926">
            <a:extLst>
              <a:ext uri="{FF2B5EF4-FFF2-40B4-BE49-F238E27FC236}">
                <a16:creationId xmlns:a16="http://schemas.microsoft.com/office/drawing/2014/main" id="{59590A73-2488-4A8A-90B5-82DA7FE633F9}"/>
              </a:ext>
            </a:extLst>
          </xdr:cNvPr>
          <xdr:cNvSpPr/>
        </xdr:nvSpPr>
        <xdr:spPr>
          <a:xfrm>
            <a:off x="5762625" y="256873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6" name="Isosceles Triangle 925">
            <a:extLst>
              <a:ext uri="{FF2B5EF4-FFF2-40B4-BE49-F238E27FC236}">
                <a16:creationId xmlns:a16="http://schemas.microsoft.com/office/drawing/2014/main" id="{B102641F-E1F4-48F7-89AB-9321F987A6F1}"/>
              </a:ext>
            </a:extLst>
          </xdr:cNvPr>
          <xdr:cNvSpPr/>
        </xdr:nvSpPr>
        <xdr:spPr>
          <a:xfrm>
            <a:off x="7543800" y="256873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9" name="Isosceles Triangle 928">
            <a:extLst>
              <a:ext uri="{FF2B5EF4-FFF2-40B4-BE49-F238E27FC236}">
                <a16:creationId xmlns:a16="http://schemas.microsoft.com/office/drawing/2014/main" id="{E40FC00C-BDCB-4CBF-8735-608D4AA36661}"/>
              </a:ext>
            </a:extLst>
          </xdr:cNvPr>
          <xdr:cNvSpPr/>
        </xdr:nvSpPr>
        <xdr:spPr>
          <a:xfrm>
            <a:off x="9477375" y="256873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662</xdr:row>
      <xdr:rowOff>9523</xdr:rowOff>
    </xdr:from>
    <xdr:to>
      <xdr:col>50</xdr:col>
      <xdr:colOff>38100</xdr:colOff>
      <xdr:row>705</xdr:row>
      <xdr:rowOff>80963</xdr:rowOff>
    </xdr:to>
    <xdr:grpSp>
      <xdr:nvGrpSpPr>
        <xdr:cNvPr id="2752" name="Group 2751">
          <a:extLst>
            <a:ext uri="{FF2B5EF4-FFF2-40B4-BE49-F238E27FC236}">
              <a16:creationId xmlns:a16="http://schemas.microsoft.com/office/drawing/2014/main" id="{65009F33-73CC-D3C9-BFC9-04AA04A526A5}"/>
            </a:ext>
          </a:extLst>
        </xdr:cNvPr>
        <xdr:cNvGrpSpPr/>
      </xdr:nvGrpSpPr>
      <xdr:grpSpPr>
        <a:xfrm>
          <a:off x="411700" y="99612448"/>
          <a:ext cx="7722650" cy="6215065"/>
          <a:chOff x="411700" y="71351773"/>
          <a:chExt cx="7722650" cy="6215065"/>
        </a:xfrm>
      </xdr:grpSpPr>
      <xdr:grpSp>
        <xdr:nvGrpSpPr>
          <xdr:cNvPr id="743" name="Group 742">
            <a:extLst>
              <a:ext uri="{FF2B5EF4-FFF2-40B4-BE49-F238E27FC236}">
                <a16:creationId xmlns:a16="http://schemas.microsoft.com/office/drawing/2014/main" id="{C2D70B28-DC85-BDC1-F012-CAFDFEBDABC6}"/>
              </a:ext>
            </a:extLst>
          </xdr:cNvPr>
          <xdr:cNvGrpSpPr/>
        </xdr:nvGrpSpPr>
        <xdr:grpSpPr>
          <a:xfrm>
            <a:off x="411700" y="71466653"/>
            <a:ext cx="1440860" cy="5358430"/>
            <a:chOff x="2678650" y="4696403"/>
            <a:chExt cx="1440860" cy="5358430"/>
          </a:xfrm>
        </xdr:grpSpPr>
        <xdr:sp macro="" textlink="">
          <xdr:nvSpPr>
            <xdr:cNvPr id="992" name="Isosceles Triangle 991">
              <a:extLst>
                <a:ext uri="{FF2B5EF4-FFF2-40B4-BE49-F238E27FC236}">
                  <a16:creationId xmlns:a16="http://schemas.microsoft.com/office/drawing/2014/main" id="{77954356-061E-E02C-59A6-1597831C322A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93" name="Straight Connector 992">
              <a:extLst>
                <a:ext uri="{FF2B5EF4-FFF2-40B4-BE49-F238E27FC236}">
                  <a16:creationId xmlns:a16="http://schemas.microsoft.com/office/drawing/2014/main" id="{54B33E16-5FD1-F721-76DC-A4614A02B569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994" name="Straight Connector 993">
              <a:extLst>
                <a:ext uri="{FF2B5EF4-FFF2-40B4-BE49-F238E27FC236}">
                  <a16:creationId xmlns:a16="http://schemas.microsoft.com/office/drawing/2014/main" id="{9722FAFF-FF6D-F552-7003-FDC1762175A2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995" name="Straight Connector 994">
              <a:extLst>
                <a:ext uri="{FF2B5EF4-FFF2-40B4-BE49-F238E27FC236}">
                  <a16:creationId xmlns:a16="http://schemas.microsoft.com/office/drawing/2014/main" id="{A94D45BD-3F0E-9558-D869-AF13FFD8E695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996" name="Straight Connector 995">
              <a:extLst>
                <a:ext uri="{FF2B5EF4-FFF2-40B4-BE49-F238E27FC236}">
                  <a16:creationId xmlns:a16="http://schemas.microsoft.com/office/drawing/2014/main" id="{957F7736-FC7A-50CA-6E01-4AB6C7A18033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997" name="Straight Connector 996">
              <a:extLst>
                <a:ext uri="{FF2B5EF4-FFF2-40B4-BE49-F238E27FC236}">
                  <a16:creationId xmlns:a16="http://schemas.microsoft.com/office/drawing/2014/main" id="{2FDC99C1-082B-7A94-B2F8-4BE17ACB5375}"/>
                </a:ext>
              </a:extLst>
            </xdr:cNvPr>
            <xdr:cNvCxnSpPr>
              <a:endCxn id="992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998" name="Straight Connector 997">
              <a:extLst>
                <a:ext uri="{FF2B5EF4-FFF2-40B4-BE49-F238E27FC236}">
                  <a16:creationId xmlns:a16="http://schemas.microsoft.com/office/drawing/2014/main" id="{7D156F2C-45B7-8007-B38B-DB35C022C313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999" name="Straight Connector 998">
              <a:extLst>
                <a:ext uri="{FF2B5EF4-FFF2-40B4-BE49-F238E27FC236}">
                  <a16:creationId xmlns:a16="http://schemas.microsoft.com/office/drawing/2014/main" id="{FBEF033D-3E8F-A456-C0C7-8D18593EF694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0" name="Straight Connector 999">
              <a:extLst>
                <a:ext uri="{FF2B5EF4-FFF2-40B4-BE49-F238E27FC236}">
                  <a16:creationId xmlns:a16="http://schemas.microsoft.com/office/drawing/2014/main" id="{9EBB82BC-0268-0B70-8DC9-63D5224E043B}"/>
                </a:ext>
              </a:extLst>
            </xdr:cNvPr>
            <xdr:cNvCxnSpPr>
              <a:endCxn id="992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1" name="Straight Connector 1000">
              <a:extLst>
                <a:ext uri="{FF2B5EF4-FFF2-40B4-BE49-F238E27FC236}">
                  <a16:creationId xmlns:a16="http://schemas.microsoft.com/office/drawing/2014/main" id="{030DB7A4-1526-8FCC-ADCC-18EA8CA35D04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002" name="Freeform: Shape 1001">
              <a:extLst>
                <a:ext uri="{FF2B5EF4-FFF2-40B4-BE49-F238E27FC236}">
                  <a16:creationId xmlns:a16="http://schemas.microsoft.com/office/drawing/2014/main" id="{0E387D83-34BA-7636-76B3-A67A00876EFF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03" name="Freeform: Shape 1002">
              <a:extLst>
                <a:ext uri="{FF2B5EF4-FFF2-40B4-BE49-F238E27FC236}">
                  <a16:creationId xmlns:a16="http://schemas.microsoft.com/office/drawing/2014/main" id="{AB0D1221-2E84-8287-F4A4-EFD4A9219F81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04" name="Freeform: Shape 1003">
              <a:extLst>
                <a:ext uri="{FF2B5EF4-FFF2-40B4-BE49-F238E27FC236}">
                  <a16:creationId xmlns:a16="http://schemas.microsoft.com/office/drawing/2014/main" id="{ED301348-4F0B-003F-01FD-A3AB5D7384C3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05" name="Freeform: Shape 1004">
              <a:extLst>
                <a:ext uri="{FF2B5EF4-FFF2-40B4-BE49-F238E27FC236}">
                  <a16:creationId xmlns:a16="http://schemas.microsoft.com/office/drawing/2014/main" id="{4BE85DDA-E4D8-E958-B1BD-40D54BC00ABB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06" name="Freeform: Shape 1005">
              <a:extLst>
                <a:ext uri="{FF2B5EF4-FFF2-40B4-BE49-F238E27FC236}">
                  <a16:creationId xmlns:a16="http://schemas.microsoft.com/office/drawing/2014/main" id="{AF700B26-D08B-5F4C-069A-0CA964B3E3BD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07" name="Freeform: Shape 1006">
              <a:extLst>
                <a:ext uri="{FF2B5EF4-FFF2-40B4-BE49-F238E27FC236}">
                  <a16:creationId xmlns:a16="http://schemas.microsoft.com/office/drawing/2014/main" id="{A395A679-CA88-6AAA-F9CA-EE2A18C8C291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08" name="Freeform: Shape 1007">
              <a:extLst>
                <a:ext uri="{FF2B5EF4-FFF2-40B4-BE49-F238E27FC236}">
                  <a16:creationId xmlns:a16="http://schemas.microsoft.com/office/drawing/2014/main" id="{D708E61D-BD2E-21EF-DBA0-5638099AF768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09" name="Freeform: Shape 1008">
              <a:extLst>
                <a:ext uri="{FF2B5EF4-FFF2-40B4-BE49-F238E27FC236}">
                  <a16:creationId xmlns:a16="http://schemas.microsoft.com/office/drawing/2014/main" id="{8977D8BB-7B4F-C282-9FCE-4D4ECE70900C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744" name="Rectangle 743">
            <a:extLst>
              <a:ext uri="{FF2B5EF4-FFF2-40B4-BE49-F238E27FC236}">
                <a16:creationId xmlns:a16="http://schemas.microsoft.com/office/drawing/2014/main" id="{AAC355E8-35F0-40B7-5443-84C116DF0962}"/>
              </a:ext>
            </a:extLst>
          </xdr:cNvPr>
          <xdr:cNvSpPr/>
        </xdr:nvSpPr>
        <xdr:spPr>
          <a:xfrm rot="16200000">
            <a:off x="2177531" y="71157578"/>
            <a:ext cx="5553078" cy="594146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45" name="Rectangle 744">
            <a:extLst>
              <a:ext uri="{FF2B5EF4-FFF2-40B4-BE49-F238E27FC236}">
                <a16:creationId xmlns:a16="http://schemas.microsoft.com/office/drawing/2014/main" id="{A72CB89E-8DFB-8DB7-DCA7-1D1A2ADD2A9D}"/>
              </a:ext>
            </a:extLst>
          </xdr:cNvPr>
          <xdr:cNvSpPr/>
        </xdr:nvSpPr>
        <xdr:spPr>
          <a:xfrm rot="16200000">
            <a:off x="2431335" y="71459006"/>
            <a:ext cx="5000625" cy="53386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46" name="Straight Connector 745">
            <a:extLst>
              <a:ext uri="{FF2B5EF4-FFF2-40B4-BE49-F238E27FC236}">
                <a16:creationId xmlns:a16="http://schemas.microsoft.com/office/drawing/2014/main" id="{F55992AB-0E2B-2FB2-F10B-56D3DD8A554D}"/>
              </a:ext>
            </a:extLst>
          </xdr:cNvPr>
          <xdr:cNvCxnSpPr/>
        </xdr:nvCxnSpPr>
        <xdr:spPr>
          <a:xfrm>
            <a:off x="2262344" y="75770890"/>
            <a:ext cx="53195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7" name="Straight Connector 746">
            <a:extLst>
              <a:ext uri="{FF2B5EF4-FFF2-40B4-BE49-F238E27FC236}">
                <a16:creationId xmlns:a16="http://schemas.microsoft.com/office/drawing/2014/main" id="{939C308B-0A48-0379-1891-F4B07DDCC666}"/>
              </a:ext>
            </a:extLst>
          </xdr:cNvPr>
          <xdr:cNvCxnSpPr/>
        </xdr:nvCxnSpPr>
        <xdr:spPr>
          <a:xfrm>
            <a:off x="2262344" y="74910161"/>
            <a:ext cx="53195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8" name="Straight Connector 747">
            <a:extLst>
              <a:ext uri="{FF2B5EF4-FFF2-40B4-BE49-F238E27FC236}">
                <a16:creationId xmlns:a16="http://schemas.microsoft.com/office/drawing/2014/main" id="{6DB23161-6265-CA93-F7CF-128C9B01ED19}"/>
              </a:ext>
            </a:extLst>
          </xdr:cNvPr>
          <xdr:cNvCxnSpPr/>
        </xdr:nvCxnSpPr>
        <xdr:spPr>
          <a:xfrm>
            <a:off x="2266843" y="74184270"/>
            <a:ext cx="53341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9" name="Straight Connector 748">
            <a:extLst>
              <a:ext uri="{FF2B5EF4-FFF2-40B4-BE49-F238E27FC236}">
                <a16:creationId xmlns:a16="http://schemas.microsoft.com/office/drawing/2014/main" id="{A6E23C5F-9987-B70C-5FDD-003F71A226C4}"/>
              </a:ext>
            </a:extLst>
          </xdr:cNvPr>
          <xdr:cNvCxnSpPr/>
        </xdr:nvCxnSpPr>
        <xdr:spPr>
          <a:xfrm>
            <a:off x="2266844" y="73340508"/>
            <a:ext cx="53341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0" name="Straight Connector 749">
            <a:extLst>
              <a:ext uri="{FF2B5EF4-FFF2-40B4-BE49-F238E27FC236}">
                <a16:creationId xmlns:a16="http://schemas.microsoft.com/office/drawing/2014/main" id="{107D2CE9-CB54-E922-DF65-24CB637CAD6D}"/>
              </a:ext>
            </a:extLst>
          </xdr:cNvPr>
          <xdr:cNvCxnSpPr/>
        </xdr:nvCxnSpPr>
        <xdr:spPr>
          <a:xfrm>
            <a:off x="2262343" y="72489305"/>
            <a:ext cx="531003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1" name="Straight Connector 750">
            <a:extLst>
              <a:ext uri="{FF2B5EF4-FFF2-40B4-BE49-F238E27FC236}">
                <a16:creationId xmlns:a16="http://schemas.microsoft.com/office/drawing/2014/main" id="{43C09DD0-2EDB-2F95-190B-EC2F4E5613CB}"/>
              </a:ext>
            </a:extLst>
          </xdr:cNvPr>
          <xdr:cNvCxnSpPr/>
        </xdr:nvCxnSpPr>
        <xdr:spPr>
          <a:xfrm flipV="1">
            <a:off x="4052084" y="7162800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2" name="Straight Connector 751">
            <a:extLst>
              <a:ext uri="{FF2B5EF4-FFF2-40B4-BE49-F238E27FC236}">
                <a16:creationId xmlns:a16="http://schemas.microsoft.com/office/drawing/2014/main" id="{F4DEB156-87D2-40FE-6A62-9B31990CCB9F}"/>
              </a:ext>
            </a:extLst>
          </xdr:cNvPr>
          <xdr:cNvCxnSpPr/>
        </xdr:nvCxnSpPr>
        <xdr:spPr>
          <a:xfrm flipV="1">
            <a:off x="5826751" y="7162800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3" name="Straight Connector 752">
            <a:extLst>
              <a:ext uri="{FF2B5EF4-FFF2-40B4-BE49-F238E27FC236}">
                <a16:creationId xmlns:a16="http://schemas.microsoft.com/office/drawing/2014/main" id="{E22D57BE-9457-4434-71F3-8F43A4A85702}"/>
              </a:ext>
            </a:extLst>
          </xdr:cNvPr>
          <xdr:cNvCxnSpPr/>
        </xdr:nvCxnSpPr>
        <xdr:spPr>
          <a:xfrm flipV="1">
            <a:off x="2271713" y="7577137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8" name="Straight Connector 757">
            <a:extLst>
              <a:ext uri="{FF2B5EF4-FFF2-40B4-BE49-F238E27FC236}">
                <a16:creationId xmlns:a16="http://schemas.microsoft.com/office/drawing/2014/main" id="{CF43F0ED-F1F7-10BC-925F-5ABA17AFA2C1}"/>
              </a:ext>
            </a:extLst>
          </xdr:cNvPr>
          <xdr:cNvCxnSpPr/>
        </xdr:nvCxnSpPr>
        <xdr:spPr>
          <a:xfrm>
            <a:off x="2281238" y="7577613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9" name="Straight Connector 758">
            <a:extLst>
              <a:ext uri="{FF2B5EF4-FFF2-40B4-BE49-F238E27FC236}">
                <a16:creationId xmlns:a16="http://schemas.microsoft.com/office/drawing/2014/main" id="{9C8A0649-98EA-0658-60CB-419798C8099C}"/>
              </a:ext>
            </a:extLst>
          </xdr:cNvPr>
          <xdr:cNvCxnSpPr/>
        </xdr:nvCxnSpPr>
        <xdr:spPr>
          <a:xfrm flipV="1">
            <a:off x="2276475" y="7490936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0" name="Straight Connector 759">
            <a:extLst>
              <a:ext uri="{FF2B5EF4-FFF2-40B4-BE49-F238E27FC236}">
                <a16:creationId xmlns:a16="http://schemas.microsoft.com/office/drawing/2014/main" id="{297B70A2-2422-0AB1-34D8-8AEE551FB566}"/>
              </a:ext>
            </a:extLst>
          </xdr:cNvPr>
          <xdr:cNvCxnSpPr/>
        </xdr:nvCxnSpPr>
        <xdr:spPr>
          <a:xfrm>
            <a:off x="2271713" y="7491888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1" name="Straight Connector 760">
            <a:extLst>
              <a:ext uri="{FF2B5EF4-FFF2-40B4-BE49-F238E27FC236}">
                <a16:creationId xmlns:a16="http://schemas.microsoft.com/office/drawing/2014/main" id="{E77E3425-112E-24E9-1EC5-7518899B68B1}"/>
              </a:ext>
            </a:extLst>
          </xdr:cNvPr>
          <xdr:cNvCxnSpPr/>
        </xdr:nvCxnSpPr>
        <xdr:spPr>
          <a:xfrm flipV="1">
            <a:off x="2271716" y="74171175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35" name="Straight Connector 834">
            <a:extLst>
              <a:ext uri="{FF2B5EF4-FFF2-40B4-BE49-F238E27FC236}">
                <a16:creationId xmlns:a16="http://schemas.microsoft.com/office/drawing/2014/main" id="{B30462FD-D4F9-DC54-64AA-8A05120F7ED0}"/>
              </a:ext>
            </a:extLst>
          </xdr:cNvPr>
          <xdr:cNvCxnSpPr/>
        </xdr:nvCxnSpPr>
        <xdr:spPr>
          <a:xfrm>
            <a:off x="2271716" y="7419022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36" name="Straight Connector 835">
            <a:extLst>
              <a:ext uri="{FF2B5EF4-FFF2-40B4-BE49-F238E27FC236}">
                <a16:creationId xmlns:a16="http://schemas.microsoft.com/office/drawing/2014/main" id="{F77EEDBD-1860-56B2-8CAA-65C1D7896245}"/>
              </a:ext>
            </a:extLst>
          </xdr:cNvPr>
          <xdr:cNvCxnSpPr/>
        </xdr:nvCxnSpPr>
        <xdr:spPr>
          <a:xfrm flipV="1">
            <a:off x="2266950" y="7333773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37" name="Straight Connector 836">
            <a:extLst>
              <a:ext uri="{FF2B5EF4-FFF2-40B4-BE49-F238E27FC236}">
                <a16:creationId xmlns:a16="http://schemas.microsoft.com/office/drawing/2014/main" id="{3521E837-8E3D-E7E8-AF55-15C418511403}"/>
              </a:ext>
            </a:extLst>
          </xdr:cNvPr>
          <xdr:cNvCxnSpPr/>
        </xdr:nvCxnSpPr>
        <xdr:spPr>
          <a:xfrm>
            <a:off x="2271716" y="7334726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38" name="Straight Connector 837">
            <a:extLst>
              <a:ext uri="{FF2B5EF4-FFF2-40B4-BE49-F238E27FC236}">
                <a16:creationId xmlns:a16="http://schemas.microsoft.com/office/drawing/2014/main" id="{1BE11882-5C4F-E5A3-CE75-6D5755565236}"/>
              </a:ext>
            </a:extLst>
          </xdr:cNvPr>
          <xdr:cNvCxnSpPr/>
        </xdr:nvCxnSpPr>
        <xdr:spPr>
          <a:xfrm flipV="1">
            <a:off x="2276475" y="7249477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39" name="Straight Connector 838">
            <a:extLst>
              <a:ext uri="{FF2B5EF4-FFF2-40B4-BE49-F238E27FC236}">
                <a16:creationId xmlns:a16="http://schemas.microsoft.com/office/drawing/2014/main" id="{94A66478-053C-FFCA-AF1F-E246A9EBB3CA}"/>
              </a:ext>
            </a:extLst>
          </xdr:cNvPr>
          <xdr:cNvCxnSpPr/>
        </xdr:nvCxnSpPr>
        <xdr:spPr>
          <a:xfrm>
            <a:off x="2276478" y="7249001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40" name="Straight Connector 839">
            <a:extLst>
              <a:ext uri="{FF2B5EF4-FFF2-40B4-BE49-F238E27FC236}">
                <a16:creationId xmlns:a16="http://schemas.microsoft.com/office/drawing/2014/main" id="{765EE638-194A-C325-0564-F720A513A80D}"/>
              </a:ext>
            </a:extLst>
          </xdr:cNvPr>
          <xdr:cNvCxnSpPr/>
        </xdr:nvCxnSpPr>
        <xdr:spPr>
          <a:xfrm flipV="1">
            <a:off x="2266950" y="7162800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41" name="Straight Connector 840">
            <a:extLst>
              <a:ext uri="{FF2B5EF4-FFF2-40B4-BE49-F238E27FC236}">
                <a16:creationId xmlns:a16="http://schemas.microsoft.com/office/drawing/2014/main" id="{7A1CD1A6-BB9A-0B73-725F-2F1C9AED6BFC}"/>
              </a:ext>
            </a:extLst>
          </xdr:cNvPr>
          <xdr:cNvCxnSpPr/>
        </xdr:nvCxnSpPr>
        <xdr:spPr>
          <a:xfrm>
            <a:off x="2276475" y="7162800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42" name="Straight Connector 841">
            <a:extLst>
              <a:ext uri="{FF2B5EF4-FFF2-40B4-BE49-F238E27FC236}">
                <a16:creationId xmlns:a16="http://schemas.microsoft.com/office/drawing/2014/main" id="{62E4559E-D180-5124-4F90-6B57219969F1}"/>
              </a:ext>
            </a:extLst>
          </xdr:cNvPr>
          <xdr:cNvCxnSpPr/>
        </xdr:nvCxnSpPr>
        <xdr:spPr>
          <a:xfrm>
            <a:off x="2276475" y="74094983"/>
            <a:ext cx="532447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43" name="Straight Connector 842">
            <a:extLst>
              <a:ext uri="{FF2B5EF4-FFF2-40B4-BE49-F238E27FC236}">
                <a16:creationId xmlns:a16="http://schemas.microsoft.com/office/drawing/2014/main" id="{1C8DDC1A-4755-D49B-F976-2CE6F4ECA348}"/>
              </a:ext>
            </a:extLst>
          </xdr:cNvPr>
          <xdr:cNvCxnSpPr/>
        </xdr:nvCxnSpPr>
        <xdr:spPr>
          <a:xfrm>
            <a:off x="2105025" y="7704772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4" name="Straight Connector 843">
            <a:extLst>
              <a:ext uri="{FF2B5EF4-FFF2-40B4-BE49-F238E27FC236}">
                <a16:creationId xmlns:a16="http://schemas.microsoft.com/office/drawing/2014/main" id="{877C9D5E-7CD4-4DC2-D50D-1D28D9BAF06B}"/>
              </a:ext>
            </a:extLst>
          </xdr:cNvPr>
          <xdr:cNvCxnSpPr/>
        </xdr:nvCxnSpPr>
        <xdr:spPr>
          <a:xfrm>
            <a:off x="2019300" y="77200125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45" name="Oval 844">
            <a:extLst>
              <a:ext uri="{FF2B5EF4-FFF2-40B4-BE49-F238E27FC236}">
                <a16:creationId xmlns:a16="http://schemas.microsoft.com/office/drawing/2014/main" id="{16204144-5645-94FC-9F66-8D587073357A}"/>
              </a:ext>
            </a:extLst>
          </xdr:cNvPr>
          <xdr:cNvSpPr/>
        </xdr:nvSpPr>
        <xdr:spPr>
          <a:xfrm>
            <a:off x="4262437" y="72451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6" name="Oval 845">
            <a:extLst>
              <a:ext uri="{FF2B5EF4-FFF2-40B4-BE49-F238E27FC236}">
                <a16:creationId xmlns:a16="http://schemas.microsoft.com/office/drawing/2014/main" id="{8AB59BDF-D3F4-FBD4-9EA2-BF5CBCC1BC08}"/>
              </a:ext>
            </a:extLst>
          </xdr:cNvPr>
          <xdr:cNvSpPr/>
        </xdr:nvSpPr>
        <xdr:spPr>
          <a:xfrm>
            <a:off x="4276724" y="733091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7" name="Oval 846">
            <a:extLst>
              <a:ext uri="{FF2B5EF4-FFF2-40B4-BE49-F238E27FC236}">
                <a16:creationId xmlns:a16="http://schemas.microsoft.com/office/drawing/2014/main" id="{197FB38B-6E14-0294-2C49-D246A34492F9}"/>
              </a:ext>
            </a:extLst>
          </xdr:cNvPr>
          <xdr:cNvSpPr/>
        </xdr:nvSpPr>
        <xdr:spPr>
          <a:xfrm>
            <a:off x="4267200" y="741473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8" name="Oval 847">
            <a:extLst>
              <a:ext uri="{FF2B5EF4-FFF2-40B4-BE49-F238E27FC236}">
                <a16:creationId xmlns:a16="http://schemas.microsoft.com/office/drawing/2014/main" id="{7DE17888-D307-A4F5-EF48-21FFACFF18BF}"/>
              </a:ext>
            </a:extLst>
          </xdr:cNvPr>
          <xdr:cNvSpPr/>
        </xdr:nvSpPr>
        <xdr:spPr>
          <a:xfrm>
            <a:off x="4267200" y="740568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9" name="Oval 848">
            <a:extLst>
              <a:ext uri="{FF2B5EF4-FFF2-40B4-BE49-F238E27FC236}">
                <a16:creationId xmlns:a16="http://schemas.microsoft.com/office/drawing/2014/main" id="{BD722190-CF01-4046-78B0-5295C0012D27}"/>
              </a:ext>
            </a:extLst>
          </xdr:cNvPr>
          <xdr:cNvSpPr/>
        </xdr:nvSpPr>
        <xdr:spPr>
          <a:xfrm>
            <a:off x="4267200" y="74876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50" name="Oval 849">
            <a:extLst>
              <a:ext uri="{FF2B5EF4-FFF2-40B4-BE49-F238E27FC236}">
                <a16:creationId xmlns:a16="http://schemas.microsoft.com/office/drawing/2014/main" id="{F4C9FE41-01D0-8B3A-7AB8-78AEC0F32E2C}"/>
              </a:ext>
            </a:extLst>
          </xdr:cNvPr>
          <xdr:cNvSpPr/>
        </xdr:nvSpPr>
        <xdr:spPr>
          <a:xfrm>
            <a:off x="4271962" y="757380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52" name="Straight Connector 851">
            <a:extLst>
              <a:ext uri="{FF2B5EF4-FFF2-40B4-BE49-F238E27FC236}">
                <a16:creationId xmlns:a16="http://schemas.microsoft.com/office/drawing/2014/main" id="{7E14A62B-C1E7-3126-E66F-CF69E32648C0}"/>
              </a:ext>
            </a:extLst>
          </xdr:cNvPr>
          <xdr:cNvCxnSpPr/>
        </xdr:nvCxnSpPr>
        <xdr:spPr>
          <a:xfrm flipV="1">
            <a:off x="5834063" y="7577137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53" name="Straight Connector 852">
            <a:extLst>
              <a:ext uri="{FF2B5EF4-FFF2-40B4-BE49-F238E27FC236}">
                <a16:creationId xmlns:a16="http://schemas.microsoft.com/office/drawing/2014/main" id="{A497DE22-C31E-DC23-1E6C-43866B104F51}"/>
              </a:ext>
            </a:extLst>
          </xdr:cNvPr>
          <xdr:cNvCxnSpPr/>
        </xdr:nvCxnSpPr>
        <xdr:spPr>
          <a:xfrm>
            <a:off x="5843588" y="7577613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54" name="Straight Connector 853">
            <a:extLst>
              <a:ext uri="{FF2B5EF4-FFF2-40B4-BE49-F238E27FC236}">
                <a16:creationId xmlns:a16="http://schemas.microsoft.com/office/drawing/2014/main" id="{B43A7D88-C570-5870-72E3-27A3E1DB3EB6}"/>
              </a:ext>
            </a:extLst>
          </xdr:cNvPr>
          <xdr:cNvCxnSpPr/>
        </xdr:nvCxnSpPr>
        <xdr:spPr>
          <a:xfrm flipV="1">
            <a:off x="5838825" y="7490936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55" name="Straight Connector 854">
            <a:extLst>
              <a:ext uri="{FF2B5EF4-FFF2-40B4-BE49-F238E27FC236}">
                <a16:creationId xmlns:a16="http://schemas.microsoft.com/office/drawing/2014/main" id="{3BBAFA29-61DC-A2AB-9AFC-42EA64D59B10}"/>
              </a:ext>
            </a:extLst>
          </xdr:cNvPr>
          <xdr:cNvCxnSpPr/>
        </xdr:nvCxnSpPr>
        <xdr:spPr>
          <a:xfrm>
            <a:off x="5834063" y="7491888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56" name="Straight Connector 855">
            <a:extLst>
              <a:ext uri="{FF2B5EF4-FFF2-40B4-BE49-F238E27FC236}">
                <a16:creationId xmlns:a16="http://schemas.microsoft.com/office/drawing/2014/main" id="{BE73ABEB-916A-0EC4-5E94-8709320F6CB6}"/>
              </a:ext>
            </a:extLst>
          </xdr:cNvPr>
          <xdr:cNvCxnSpPr/>
        </xdr:nvCxnSpPr>
        <xdr:spPr>
          <a:xfrm flipV="1">
            <a:off x="5834066" y="74190225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80" name="Straight Connector 879">
            <a:extLst>
              <a:ext uri="{FF2B5EF4-FFF2-40B4-BE49-F238E27FC236}">
                <a16:creationId xmlns:a16="http://schemas.microsoft.com/office/drawing/2014/main" id="{4D434F4A-D3C4-C8E0-9FA5-8D1CFAA7B42E}"/>
              </a:ext>
            </a:extLst>
          </xdr:cNvPr>
          <xdr:cNvCxnSpPr/>
        </xdr:nvCxnSpPr>
        <xdr:spPr>
          <a:xfrm>
            <a:off x="5834066" y="7419022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02" name="Straight Connector 901">
            <a:extLst>
              <a:ext uri="{FF2B5EF4-FFF2-40B4-BE49-F238E27FC236}">
                <a16:creationId xmlns:a16="http://schemas.microsoft.com/office/drawing/2014/main" id="{DE940E94-9506-5258-A10B-391F5554904E}"/>
              </a:ext>
            </a:extLst>
          </xdr:cNvPr>
          <xdr:cNvCxnSpPr/>
        </xdr:nvCxnSpPr>
        <xdr:spPr>
          <a:xfrm flipV="1">
            <a:off x="5829300" y="7333773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07" name="Straight Connector 906">
            <a:extLst>
              <a:ext uri="{FF2B5EF4-FFF2-40B4-BE49-F238E27FC236}">
                <a16:creationId xmlns:a16="http://schemas.microsoft.com/office/drawing/2014/main" id="{E48A5BB8-C64F-FFB3-A700-B152B4A6B488}"/>
              </a:ext>
            </a:extLst>
          </xdr:cNvPr>
          <xdr:cNvCxnSpPr/>
        </xdr:nvCxnSpPr>
        <xdr:spPr>
          <a:xfrm>
            <a:off x="5834066" y="7334726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08" name="Straight Connector 907">
            <a:extLst>
              <a:ext uri="{FF2B5EF4-FFF2-40B4-BE49-F238E27FC236}">
                <a16:creationId xmlns:a16="http://schemas.microsoft.com/office/drawing/2014/main" id="{D3B15FAE-C09E-8B8E-E7DE-5C26A8A951CD}"/>
              </a:ext>
            </a:extLst>
          </xdr:cNvPr>
          <xdr:cNvCxnSpPr/>
        </xdr:nvCxnSpPr>
        <xdr:spPr>
          <a:xfrm flipV="1">
            <a:off x="5838825" y="7249477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17" name="Straight Connector 916">
            <a:extLst>
              <a:ext uri="{FF2B5EF4-FFF2-40B4-BE49-F238E27FC236}">
                <a16:creationId xmlns:a16="http://schemas.microsoft.com/office/drawing/2014/main" id="{30106F3F-573B-0912-4A45-715C9692E058}"/>
              </a:ext>
            </a:extLst>
          </xdr:cNvPr>
          <xdr:cNvCxnSpPr/>
        </xdr:nvCxnSpPr>
        <xdr:spPr>
          <a:xfrm>
            <a:off x="5838828" y="7249001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62" name="Straight Connector 961">
            <a:extLst>
              <a:ext uri="{FF2B5EF4-FFF2-40B4-BE49-F238E27FC236}">
                <a16:creationId xmlns:a16="http://schemas.microsoft.com/office/drawing/2014/main" id="{9EE7CAEB-14AF-68C4-7672-83A7563EA962}"/>
              </a:ext>
            </a:extLst>
          </xdr:cNvPr>
          <xdr:cNvCxnSpPr/>
        </xdr:nvCxnSpPr>
        <xdr:spPr>
          <a:xfrm flipV="1">
            <a:off x="5829300" y="7162800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63" name="Straight Connector 962">
            <a:extLst>
              <a:ext uri="{FF2B5EF4-FFF2-40B4-BE49-F238E27FC236}">
                <a16:creationId xmlns:a16="http://schemas.microsoft.com/office/drawing/2014/main" id="{F2189C52-D562-D48E-8109-47E920E3820A}"/>
              </a:ext>
            </a:extLst>
          </xdr:cNvPr>
          <xdr:cNvCxnSpPr/>
        </xdr:nvCxnSpPr>
        <xdr:spPr>
          <a:xfrm>
            <a:off x="5838825" y="7162800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964" name="Oval 963">
            <a:extLst>
              <a:ext uri="{FF2B5EF4-FFF2-40B4-BE49-F238E27FC236}">
                <a16:creationId xmlns:a16="http://schemas.microsoft.com/office/drawing/2014/main" id="{9C79E245-3A98-6959-23BE-DC27264E0D39}"/>
              </a:ext>
            </a:extLst>
          </xdr:cNvPr>
          <xdr:cNvSpPr/>
        </xdr:nvSpPr>
        <xdr:spPr>
          <a:xfrm>
            <a:off x="5557837" y="72451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5" name="Oval 964">
            <a:extLst>
              <a:ext uri="{FF2B5EF4-FFF2-40B4-BE49-F238E27FC236}">
                <a16:creationId xmlns:a16="http://schemas.microsoft.com/office/drawing/2014/main" id="{D20AA665-4F20-F122-6BCD-3B7061DEF055}"/>
              </a:ext>
            </a:extLst>
          </xdr:cNvPr>
          <xdr:cNvSpPr/>
        </xdr:nvSpPr>
        <xdr:spPr>
          <a:xfrm>
            <a:off x="5572124" y="733091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6" name="Oval 965">
            <a:extLst>
              <a:ext uri="{FF2B5EF4-FFF2-40B4-BE49-F238E27FC236}">
                <a16:creationId xmlns:a16="http://schemas.microsoft.com/office/drawing/2014/main" id="{90713992-C08F-7F5F-164E-BB35F2671B50}"/>
              </a:ext>
            </a:extLst>
          </xdr:cNvPr>
          <xdr:cNvSpPr/>
        </xdr:nvSpPr>
        <xdr:spPr>
          <a:xfrm>
            <a:off x="5562600" y="741473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7" name="Oval 966">
            <a:extLst>
              <a:ext uri="{FF2B5EF4-FFF2-40B4-BE49-F238E27FC236}">
                <a16:creationId xmlns:a16="http://schemas.microsoft.com/office/drawing/2014/main" id="{AA9212E8-3616-738D-D4A5-BC45221F8D2D}"/>
              </a:ext>
            </a:extLst>
          </xdr:cNvPr>
          <xdr:cNvSpPr/>
        </xdr:nvSpPr>
        <xdr:spPr>
          <a:xfrm>
            <a:off x="5562600" y="740568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8" name="Oval 967">
            <a:extLst>
              <a:ext uri="{FF2B5EF4-FFF2-40B4-BE49-F238E27FC236}">
                <a16:creationId xmlns:a16="http://schemas.microsoft.com/office/drawing/2014/main" id="{63813E98-D304-8068-F3EA-B63D7F80378C}"/>
              </a:ext>
            </a:extLst>
          </xdr:cNvPr>
          <xdr:cNvSpPr/>
        </xdr:nvSpPr>
        <xdr:spPr>
          <a:xfrm>
            <a:off x="5562600" y="74876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9" name="Oval 968">
            <a:extLst>
              <a:ext uri="{FF2B5EF4-FFF2-40B4-BE49-F238E27FC236}">
                <a16:creationId xmlns:a16="http://schemas.microsoft.com/office/drawing/2014/main" id="{47293977-B5DB-7B5E-1A4F-ABA14F887689}"/>
              </a:ext>
            </a:extLst>
          </xdr:cNvPr>
          <xdr:cNvSpPr/>
        </xdr:nvSpPr>
        <xdr:spPr>
          <a:xfrm>
            <a:off x="5567362" y="7573803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76" name="Straight Connector 975">
            <a:extLst>
              <a:ext uri="{FF2B5EF4-FFF2-40B4-BE49-F238E27FC236}">
                <a16:creationId xmlns:a16="http://schemas.microsoft.com/office/drawing/2014/main" id="{C2E4BFD8-147C-C594-83D7-4D33E8676CAD}"/>
              </a:ext>
            </a:extLst>
          </xdr:cNvPr>
          <xdr:cNvCxnSpPr/>
        </xdr:nvCxnSpPr>
        <xdr:spPr>
          <a:xfrm flipH="1">
            <a:off x="2062162" y="7715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7" name="Straight Connector 976">
            <a:extLst>
              <a:ext uri="{FF2B5EF4-FFF2-40B4-BE49-F238E27FC236}">
                <a16:creationId xmlns:a16="http://schemas.microsoft.com/office/drawing/2014/main" id="{F1DF90F0-A1A5-854D-3C7C-E53966EB83E3}"/>
              </a:ext>
            </a:extLst>
          </xdr:cNvPr>
          <xdr:cNvCxnSpPr/>
        </xdr:nvCxnSpPr>
        <xdr:spPr>
          <a:xfrm>
            <a:off x="4048125" y="770477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8" name="Straight Connector 977">
            <a:extLst>
              <a:ext uri="{FF2B5EF4-FFF2-40B4-BE49-F238E27FC236}">
                <a16:creationId xmlns:a16="http://schemas.microsoft.com/office/drawing/2014/main" id="{853CBA6A-431C-2AF0-F295-538996811EE4}"/>
              </a:ext>
            </a:extLst>
          </xdr:cNvPr>
          <xdr:cNvCxnSpPr/>
        </xdr:nvCxnSpPr>
        <xdr:spPr>
          <a:xfrm flipH="1">
            <a:off x="4005262" y="7715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9" name="Straight Connector 978">
            <a:extLst>
              <a:ext uri="{FF2B5EF4-FFF2-40B4-BE49-F238E27FC236}">
                <a16:creationId xmlns:a16="http://schemas.microsoft.com/office/drawing/2014/main" id="{4924A483-B750-1FFA-9DC5-BD072491A2C3}"/>
              </a:ext>
            </a:extLst>
          </xdr:cNvPr>
          <xdr:cNvCxnSpPr/>
        </xdr:nvCxnSpPr>
        <xdr:spPr>
          <a:xfrm>
            <a:off x="5829300" y="770477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0" name="Straight Connector 979">
            <a:extLst>
              <a:ext uri="{FF2B5EF4-FFF2-40B4-BE49-F238E27FC236}">
                <a16:creationId xmlns:a16="http://schemas.microsoft.com/office/drawing/2014/main" id="{15E2EDDA-789D-58BF-0C9A-480741D90F3B}"/>
              </a:ext>
            </a:extLst>
          </xdr:cNvPr>
          <xdr:cNvCxnSpPr/>
        </xdr:nvCxnSpPr>
        <xdr:spPr>
          <a:xfrm flipH="1">
            <a:off x="5786437" y="7715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3" name="Straight Connector 982">
            <a:extLst>
              <a:ext uri="{FF2B5EF4-FFF2-40B4-BE49-F238E27FC236}">
                <a16:creationId xmlns:a16="http://schemas.microsoft.com/office/drawing/2014/main" id="{4145D874-CAAF-CB01-EC59-1C9D7F26A517}"/>
              </a:ext>
            </a:extLst>
          </xdr:cNvPr>
          <xdr:cNvCxnSpPr/>
        </xdr:nvCxnSpPr>
        <xdr:spPr>
          <a:xfrm>
            <a:off x="7772400" y="77047725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4" name="Straight Connector 983">
            <a:extLst>
              <a:ext uri="{FF2B5EF4-FFF2-40B4-BE49-F238E27FC236}">
                <a16:creationId xmlns:a16="http://schemas.microsoft.com/office/drawing/2014/main" id="{72D04AF9-C667-32FA-FABB-18A60F03A10E}"/>
              </a:ext>
            </a:extLst>
          </xdr:cNvPr>
          <xdr:cNvCxnSpPr/>
        </xdr:nvCxnSpPr>
        <xdr:spPr>
          <a:xfrm flipH="1">
            <a:off x="7729537" y="7715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5" name="Straight Connector 984">
            <a:extLst>
              <a:ext uri="{FF2B5EF4-FFF2-40B4-BE49-F238E27FC236}">
                <a16:creationId xmlns:a16="http://schemas.microsoft.com/office/drawing/2014/main" id="{4FC36355-ACF1-AF41-161B-615BFAFF7DBE}"/>
              </a:ext>
            </a:extLst>
          </xdr:cNvPr>
          <xdr:cNvCxnSpPr/>
        </xdr:nvCxnSpPr>
        <xdr:spPr>
          <a:xfrm>
            <a:off x="2019300" y="77485874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6" name="Straight Connector 985">
            <a:extLst>
              <a:ext uri="{FF2B5EF4-FFF2-40B4-BE49-F238E27FC236}">
                <a16:creationId xmlns:a16="http://schemas.microsoft.com/office/drawing/2014/main" id="{DFC631E0-6933-3E2F-F97C-0E9CFBB31289}"/>
              </a:ext>
            </a:extLst>
          </xdr:cNvPr>
          <xdr:cNvCxnSpPr/>
        </xdr:nvCxnSpPr>
        <xdr:spPr>
          <a:xfrm flipH="1">
            <a:off x="2062162" y="774382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Straight Connector 986">
            <a:extLst>
              <a:ext uri="{FF2B5EF4-FFF2-40B4-BE49-F238E27FC236}">
                <a16:creationId xmlns:a16="http://schemas.microsoft.com/office/drawing/2014/main" id="{4493176B-794D-3A83-D80E-619EC3DA6147}"/>
              </a:ext>
            </a:extLst>
          </xdr:cNvPr>
          <xdr:cNvCxnSpPr/>
        </xdr:nvCxnSpPr>
        <xdr:spPr>
          <a:xfrm flipH="1">
            <a:off x="7724775" y="774430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8" name="Straight Connector 987">
            <a:extLst>
              <a:ext uri="{FF2B5EF4-FFF2-40B4-BE49-F238E27FC236}">
                <a16:creationId xmlns:a16="http://schemas.microsoft.com/office/drawing/2014/main" id="{CD1F1B79-D5DF-BCA4-1266-08D0C9324157}"/>
              </a:ext>
            </a:extLst>
          </xdr:cNvPr>
          <xdr:cNvCxnSpPr/>
        </xdr:nvCxnSpPr>
        <xdr:spPr>
          <a:xfrm>
            <a:off x="485775" y="73675875"/>
            <a:ext cx="76104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9" name="Straight Connector 988">
            <a:extLst>
              <a:ext uri="{FF2B5EF4-FFF2-40B4-BE49-F238E27FC236}">
                <a16:creationId xmlns:a16="http://schemas.microsoft.com/office/drawing/2014/main" id="{44D27449-500E-530F-0347-A5DEAFED7B15}"/>
              </a:ext>
            </a:extLst>
          </xdr:cNvPr>
          <xdr:cNvCxnSpPr/>
        </xdr:nvCxnSpPr>
        <xdr:spPr>
          <a:xfrm>
            <a:off x="485775" y="73713975"/>
            <a:ext cx="762952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0" name="Straight Connector 989">
            <a:extLst>
              <a:ext uri="{FF2B5EF4-FFF2-40B4-BE49-F238E27FC236}">
                <a16:creationId xmlns:a16="http://schemas.microsoft.com/office/drawing/2014/main" id="{67DC1CD7-5B55-E053-EEF5-8D1B7D619306}"/>
              </a:ext>
            </a:extLst>
          </xdr:cNvPr>
          <xdr:cNvCxnSpPr/>
        </xdr:nvCxnSpPr>
        <xdr:spPr>
          <a:xfrm>
            <a:off x="485775" y="74523600"/>
            <a:ext cx="76200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1" name="Straight Connector 990">
            <a:extLst>
              <a:ext uri="{FF2B5EF4-FFF2-40B4-BE49-F238E27FC236}">
                <a16:creationId xmlns:a16="http://schemas.microsoft.com/office/drawing/2014/main" id="{68EBBF35-7716-9CA2-3AFE-2735464D93EE}"/>
              </a:ext>
            </a:extLst>
          </xdr:cNvPr>
          <xdr:cNvCxnSpPr/>
        </xdr:nvCxnSpPr>
        <xdr:spPr>
          <a:xfrm>
            <a:off x="485775" y="74561700"/>
            <a:ext cx="76485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0</xdr:colOff>
      <xdr:row>715</xdr:row>
      <xdr:rowOff>133350</xdr:rowOff>
    </xdr:from>
    <xdr:to>
      <xdr:col>34</xdr:col>
      <xdr:colOff>147635</xdr:colOff>
      <xdr:row>721</xdr:row>
      <xdr:rowOff>9525</xdr:rowOff>
    </xdr:to>
    <xdr:grpSp>
      <xdr:nvGrpSpPr>
        <xdr:cNvPr id="1010" name="Group 1009">
          <a:extLst>
            <a:ext uri="{FF2B5EF4-FFF2-40B4-BE49-F238E27FC236}">
              <a16:creationId xmlns:a16="http://schemas.microsoft.com/office/drawing/2014/main" id="{0FB0CEB7-D341-4C19-BFF3-2BD493C8A921}"/>
            </a:ext>
          </a:extLst>
        </xdr:cNvPr>
        <xdr:cNvGrpSpPr/>
      </xdr:nvGrpSpPr>
      <xdr:grpSpPr>
        <a:xfrm>
          <a:off x="4210050" y="107308650"/>
          <a:ext cx="1443035" cy="733425"/>
          <a:chOff x="8258175" y="12277725"/>
          <a:chExt cx="1443035" cy="733425"/>
        </a:xfrm>
      </xdr:grpSpPr>
      <xdr:sp macro="" textlink="">
        <xdr:nvSpPr>
          <xdr:cNvPr id="1011" name="Isosceles Triangle 1010">
            <a:extLst>
              <a:ext uri="{FF2B5EF4-FFF2-40B4-BE49-F238E27FC236}">
                <a16:creationId xmlns:a16="http://schemas.microsoft.com/office/drawing/2014/main" id="{C93193B3-27A5-8685-8212-95EE7E1F538D}"/>
              </a:ext>
            </a:extLst>
          </xdr:cNvPr>
          <xdr:cNvSpPr/>
        </xdr:nvSpPr>
        <xdr:spPr>
          <a:xfrm>
            <a:off x="8258175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12" name="Isosceles Triangle 1011">
            <a:extLst>
              <a:ext uri="{FF2B5EF4-FFF2-40B4-BE49-F238E27FC236}">
                <a16:creationId xmlns:a16="http://schemas.microsoft.com/office/drawing/2014/main" id="{8A96A81F-3067-E855-67BD-E735C75FBB61}"/>
              </a:ext>
            </a:extLst>
          </xdr:cNvPr>
          <xdr:cNvSpPr/>
        </xdr:nvSpPr>
        <xdr:spPr>
          <a:xfrm>
            <a:off x="953928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13" name="Straight Connector 1012">
            <a:extLst>
              <a:ext uri="{FF2B5EF4-FFF2-40B4-BE49-F238E27FC236}">
                <a16:creationId xmlns:a16="http://schemas.microsoft.com/office/drawing/2014/main" id="{4F1FB612-9B53-D933-1FD4-57DACB264007}"/>
              </a:ext>
            </a:extLst>
          </xdr:cNvPr>
          <xdr:cNvCxnSpPr/>
        </xdr:nvCxnSpPr>
        <xdr:spPr>
          <a:xfrm>
            <a:off x="8334376" y="12572999"/>
            <a:ext cx="128587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4" name="Straight Arrow Connector 1013">
            <a:extLst>
              <a:ext uri="{FF2B5EF4-FFF2-40B4-BE49-F238E27FC236}">
                <a16:creationId xmlns:a16="http://schemas.microsoft.com/office/drawing/2014/main" id="{2689A83A-FB2A-597D-8709-23EC98587C38}"/>
              </a:ext>
            </a:extLst>
          </xdr:cNvPr>
          <xdr:cNvCxnSpPr/>
        </xdr:nvCxnSpPr>
        <xdr:spPr>
          <a:xfrm>
            <a:off x="83296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5" name="Straight Arrow Connector 1014">
            <a:extLst>
              <a:ext uri="{FF2B5EF4-FFF2-40B4-BE49-F238E27FC236}">
                <a16:creationId xmlns:a16="http://schemas.microsoft.com/office/drawing/2014/main" id="{E83FDE04-A069-AB1B-E6AA-7AABE4C74E46}"/>
              </a:ext>
            </a:extLst>
          </xdr:cNvPr>
          <xdr:cNvCxnSpPr/>
        </xdr:nvCxnSpPr>
        <xdr:spPr>
          <a:xfrm>
            <a:off x="8491536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6" name="Straight Arrow Connector 1015">
            <a:extLst>
              <a:ext uri="{FF2B5EF4-FFF2-40B4-BE49-F238E27FC236}">
                <a16:creationId xmlns:a16="http://schemas.microsoft.com/office/drawing/2014/main" id="{36452626-5C41-78AC-CD8F-3A5D9F50E6A4}"/>
              </a:ext>
            </a:extLst>
          </xdr:cNvPr>
          <xdr:cNvCxnSpPr/>
        </xdr:nvCxnSpPr>
        <xdr:spPr>
          <a:xfrm>
            <a:off x="8653460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7" name="Straight Arrow Connector 1016">
            <a:extLst>
              <a:ext uri="{FF2B5EF4-FFF2-40B4-BE49-F238E27FC236}">
                <a16:creationId xmlns:a16="http://schemas.microsoft.com/office/drawing/2014/main" id="{F61982B2-2C5F-BC6E-B32A-E556899933D9}"/>
              </a:ext>
            </a:extLst>
          </xdr:cNvPr>
          <xdr:cNvCxnSpPr/>
        </xdr:nvCxnSpPr>
        <xdr:spPr>
          <a:xfrm>
            <a:off x="8815385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8" name="Straight Arrow Connector 1017">
            <a:extLst>
              <a:ext uri="{FF2B5EF4-FFF2-40B4-BE49-F238E27FC236}">
                <a16:creationId xmlns:a16="http://schemas.microsoft.com/office/drawing/2014/main" id="{0352F8C0-5745-F70D-F4E9-E61E7407DDA9}"/>
              </a:ext>
            </a:extLst>
          </xdr:cNvPr>
          <xdr:cNvCxnSpPr/>
        </xdr:nvCxnSpPr>
        <xdr:spPr>
          <a:xfrm>
            <a:off x="8977310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9" name="Straight Arrow Connector 1018">
            <a:extLst>
              <a:ext uri="{FF2B5EF4-FFF2-40B4-BE49-F238E27FC236}">
                <a16:creationId xmlns:a16="http://schemas.microsoft.com/office/drawing/2014/main" id="{8AD7EF26-96A6-D7FC-FDC6-3D0C095C3A1D}"/>
              </a:ext>
            </a:extLst>
          </xdr:cNvPr>
          <xdr:cNvCxnSpPr/>
        </xdr:nvCxnSpPr>
        <xdr:spPr>
          <a:xfrm>
            <a:off x="9139235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0" name="Straight Arrow Connector 1019">
            <a:extLst>
              <a:ext uri="{FF2B5EF4-FFF2-40B4-BE49-F238E27FC236}">
                <a16:creationId xmlns:a16="http://schemas.microsoft.com/office/drawing/2014/main" id="{51B960E8-3170-4CFC-0FFE-AA88C1622D0D}"/>
              </a:ext>
            </a:extLst>
          </xdr:cNvPr>
          <xdr:cNvCxnSpPr/>
        </xdr:nvCxnSpPr>
        <xdr:spPr>
          <a:xfrm>
            <a:off x="9301159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1" name="Straight Arrow Connector 1020">
            <a:extLst>
              <a:ext uri="{FF2B5EF4-FFF2-40B4-BE49-F238E27FC236}">
                <a16:creationId xmlns:a16="http://schemas.microsoft.com/office/drawing/2014/main" id="{34C6CF17-F0E3-FE33-955E-7906B6AAEAC0}"/>
              </a:ext>
            </a:extLst>
          </xdr:cNvPr>
          <xdr:cNvCxnSpPr/>
        </xdr:nvCxnSpPr>
        <xdr:spPr>
          <a:xfrm>
            <a:off x="9463084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2" name="Straight Arrow Connector 1021">
            <a:extLst>
              <a:ext uri="{FF2B5EF4-FFF2-40B4-BE49-F238E27FC236}">
                <a16:creationId xmlns:a16="http://schemas.microsoft.com/office/drawing/2014/main" id="{40A2BB5F-AC3C-99FA-4369-CC5E3FA4582E}"/>
              </a:ext>
            </a:extLst>
          </xdr:cNvPr>
          <xdr:cNvCxnSpPr/>
        </xdr:nvCxnSpPr>
        <xdr:spPr>
          <a:xfrm>
            <a:off x="9625011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3" name="Straight Connector 1022">
            <a:extLst>
              <a:ext uri="{FF2B5EF4-FFF2-40B4-BE49-F238E27FC236}">
                <a16:creationId xmlns:a16="http://schemas.microsoft.com/office/drawing/2014/main" id="{F1A5B81E-4AC0-A795-DAF9-C4CC75B0B0E9}"/>
              </a:ext>
            </a:extLst>
          </xdr:cNvPr>
          <xdr:cNvCxnSpPr/>
        </xdr:nvCxnSpPr>
        <xdr:spPr>
          <a:xfrm>
            <a:off x="8329613" y="1234440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4" name="Straight Arrow Connector 1023">
            <a:extLst>
              <a:ext uri="{FF2B5EF4-FFF2-40B4-BE49-F238E27FC236}">
                <a16:creationId xmlns:a16="http://schemas.microsoft.com/office/drawing/2014/main" id="{6C9CD6A1-5AC9-31D2-577B-594485366468}"/>
              </a:ext>
            </a:extLst>
          </xdr:cNvPr>
          <xdr:cNvCxnSpPr/>
        </xdr:nvCxnSpPr>
        <xdr:spPr>
          <a:xfrm flipV="1">
            <a:off x="8334375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5" name="Straight Arrow Connector 1024">
            <a:extLst>
              <a:ext uri="{FF2B5EF4-FFF2-40B4-BE49-F238E27FC236}">
                <a16:creationId xmlns:a16="http://schemas.microsoft.com/office/drawing/2014/main" id="{8434D372-F567-51F4-7225-79F3149FF081}"/>
              </a:ext>
            </a:extLst>
          </xdr:cNvPr>
          <xdr:cNvCxnSpPr/>
        </xdr:nvCxnSpPr>
        <xdr:spPr>
          <a:xfrm flipV="1">
            <a:off x="9620250" y="127206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6" name="Straight Connector 1025">
            <a:extLst>
              <a:ext uri="{FF2B5EF4-FFF2-40B4-BE49-F238E27FC236}">
                <a16:creationId xmlns:a16="http://schemas.microsoft.com/office/drawing/2014/main" id="{13E15D11-8FBA-B1EA-ED7E-283D886ED295}"/>
              </a:ext>
            </a:extLst>
          </xdr:cNvPr>
          <xdr:cNvCxnSpPr/>
        </xdr:nvCxnSpPr>
        <xdr:spPr>
          <a:xfrm>
            <a:off x="8262938" y="12858750"/>
            <a:ext cx="1428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7" name="Straight Connector 1026">
            <a:extLst>
              <a:ext uri="{FF2B5EF4-FFF2-40B4-BE49-F238E27FC236}">
                <a16:creationId xmlns:a16="http://schemas.microsoft.com/office/drawing/2014/main" id="{90A1ED7C-8D5A-018E-AD26-1AB0EB4BB1A3}"/>
              </a:ext>
            </a:extLst>
          </xdr:cNvPr>
          <xdr:cNvCxnSpPr/>
        </xdr:nvCxnSpPr>
        <xdr:spPr>
          <a:xfrm flipH="1">
            <a:off x="8272462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8" name="Straight Connector 1027">
            <a:extLst>
              <a:ext uri="{FF2B5EF4-FFF2-40B4-BE49-F238E27FC236}">
                <a16:creationId xmlns:a16="http://schemas.microsoft.com/office/drawing/2014/main" id="{DEF27B26-AB31-96EE-D293-7E698693A30D}"/>
              </a:ext>
            </a:extLst>
          </xdr:cNvPr>
          <xdr:cNvCxnSpPr/>
        </xdr:nvCxnSpPr>
        <xdr:spPr>
          <a:xfrm flipH="1">
            <a:off x="9563099" y="12815887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Straight Connector 1028">
            <a:extLst>
              <a:ext uri="{FF2B5EF4-FFF2-40B4-BE49-F238E27FC236}">
                <a16:creationId xmlns:a16="http://schemas.microsoft.com/office/drawing/2014/main" id="{FFF01027-B2FF-7FAA-113B-0D3AAA5B961A}"/>
              </a:ext>
            </a:extLst>
          </xdr:cNvPr>
          <xdr:cNvCxnSpPr/>
        </xdr:nvCxnSpPr>
        <xdr:spPr>
          <a:xfrm flipH="1" flipV="1">
            <a:off x="8848725" y="122777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14288</xdr:colOff>
      <xdr:row>724</xdr:row>
      <xdr:rowOff>0</xdr:rowOff>
    </xdr:from>
    <xdr:to>
      <xdr:col>48</xdr:col>
      <xdr:colOff>90488</xdr:colOff>
      <xdr:row>730</xdr:row>
      <xdr:rowOff>14289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FBF8F1BE-376A-6DD0-1C07-4CD3EF8FA3C5}"/>
            </a:ext>
          </a:extLst>
        </xdr:cNvPr>
        <xdr:cNvGrpSpPr/>
      </xdr:nvGrpSpPr>
      <xdr:grpSpPr>
        <a:xfrm>
          <a:off x="5519738" y="108461175"/>
          <a:ext cx="2343150" cy="871539"/>
          <a:chOff x="5519738" y="37880925"/>
          <a:chExt cx="2343150" cy="871539"/>
        </a:xfrm>
      </xdr:grpSpPr>
      <xdr:cxnSp macro="">
        <xdr:nvCxnSpPr>
          <xdr:cNvPr id="1031" name="Straight Connector 1030">
            <a:extLst>
              <a:ext uri="{FF2B5EF4-FFF2-40B4-BE49-F238E27FC236}">
                <a16:creationId xmlns:a16="http://schemas.microsoft.com/office/drawing/2014/main" id="{7C8C5837-94CC-AB26-87EF-513970881738}"/>
              </a:ext>
            </a:extLst>
          </xdr:cNvPr>
          <xdr:cNvCxnSpPr/>
        </xdr:nvCxnSpPr>
        <xdr:spPr>
          <a:xfrm>
            <a:off x="5586413" y="38309550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2" name="Isosceles Triangle 1031">
            <a:extLst>
              <a:ext uri="{FF2B5EF4-FFF2-40B4-BE49-F238E27FC236}">
                <a16:creationId xmlns:a16="http://schemas.microsoft.com/office/drawing/2014/main" id="{0C926793-8347-2395-E46D-34741FC4275F}"/>
              </a:ext>
            </a:extLst>
          </xdr:cNvPr>
          <xdr:cNvSpPr/>
        </xdr:nvSpPr>
        <xdr:spPr>
          <a:xfrm>
            <a:off x="5748337" y="383238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33" name="Straight Arrow Connector 1032">
            <a:extLst>
              <a:ext uri="{FF2B5EF4-FFF2-40B4-BE49-F238E27FC236}">
                <a16:creationId xmlns:a16="http://schemas.microsoft.com/office/drawing/2014/main" id="{A38A960C-61F6-09E3-0069-539DDBE41482}"/>
              </a:ext>
            </a:extLst>
          </xdr:cNvPr>
          <xdr:cNvCxnSpPr/>
        </xdr:nvCxnSpPr>
        <xdr:spPr>
          <a:xfrm flipV="1">
            <a:off x="5829302" y="384619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4" name="Isosceles Triangle 1033">
            <a:extLst>
              <a:ext uri="{FF2B5EF4-FFF2-40B4-BE49-F238E27FC236}">
                <a16:creationId xmlns:a16="http://schemas.microsoft.com/office/drawing/2014/main" id="{8D9F6166-3F4F-6172-A1D7-885455939965}"/>
              </a:ext>
            </a:extLst>
          </xdr:cNvPr>
          <xdr:cNvSpPr/>
        </xdr:nvSpPr>
        <xdr:spPr>
          <a:xfrm>
            <a:off x="7696189" y="383238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35" name="Straight Arrow Connector 1034">
            <a:extLst>
              <a:ext uri="{FF2B5EF4-FFF2-40B4-BE49-F238E27FC236}">
                <a16:creationId xmlns:a16="http://schemas.microsoft.com/office/drawing/2014/main" id="{5C716F96-1848-861F-6D8A-AE99A602B8C9}"/>
              </a:ext>
            </a:extLst>
          </xdr:cNvPr>
          <xdr:cNvCxnSpPr/>
        </xdr:nvCxnSpPr>
        <xdr:spPr>
          <a:xfrm flipV="1">
            <a:off x="7772388" y="384429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6" name="Straight Arrow Connector 1035">
            <a:extLst>
              <a:ext uri="{FF2B5EF4-FFF2-40B4-BE49-F238E27FC236}">
                <a16:creationId xmlns:a16="http://schemas.microsoft.com/office/drawing/2014/main" id="{E46CBDEF-03F9-31E3-C1A7-636D1E10B1DA}"/>
              </a:ext>
            </a:extLst>
          </xdr:cNvPr>
          <xdr:cNvCxnSpPr/>
        </xdr:nvCxnSpPr>
        <xdr:spPr>
          <a:xfrm>
            <a:off x="5591173" y="380761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7" name="Straight Arrow Connector 1036">
            <a:extLst>
              <a:ext uri="{FF2B5EF4-FFF2-40B4-BE49-F238E27FC236}">
                <a16:creationId xmlns:a16="http://schemas.microsoft.com/office/drawing/2014/main" id="{2B585423-B8BD-D9EB-74FF-0E7AF49C3710}"/>
              </a:ext>
            </a:extLst>
          </xdr:cNvPr>
          <xdr:cNvCxnSpPr/>
        </xdr:nvCxnSpPr>
        <xdr:spPr>
          <a:xfrm>
            <a:off x="5791200" y="380666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8" name="Straight Arrow Connector 1037">
            <a:extLst>
              <a:ext uri="{FF2B5EF4-FFF2-40B4-BE49-F238E27FC236}">
                <a16:creationId xmlns:a16="http://schemas.microsoft.com/office/drawing/2014/main" id="{9FE3A295-BC5C-A66B-651C-AAC4ACD87A9F}"/>
              </a:ext>
            </a:extLst>
          </xdr:cNvPr>
          <xdr:cNvCxnSpPr/>
        </xdr:nvCxnSpPr>
        <xdr:spPr>
          <a:xfrm>
            <a:off x="5991229" y="38071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9" name="Straight Arrow Connector 1038">
            <a:extLst>
              <a:ext uri="{FF2B5EF4-FFF2-40B4-BE49-F238E27FC236}">
                <a16:creationId xmlns:a16="http://schemas.microsoft.com/office/drawing/2014/main" id="{0ACA33EC-426F-91F1-389D-EF544D8F0858}"/>
              </a:ext>
            </a:extLst>
          </xdr:cNvPr>
          <xdr:cNvCxnSpPr/>
        </xdr:nvCxnSpPr>
        <xdr:spPr>
          <a:xfrm>
            <a:off x="6153153" y="380666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0" name="Straight Arrow Connector 1039">
            <a:extLst>
              <a:ext uri="{FF2B5EF4-FFF2-40B4-BE49-F238E27FC236}">
                <a16:creationId xmlns:a16="http://schemas.microsoft.com/office/drawing/2014/main" id="{1549F875-6069-2101-7419-A5298D581881}"/>
              </a:ext>
            </a:extLst>
          </xdr:cNvPr>
          <xdr:cNvCxnSpPr/>
        </xdr:nvCxnSpPr>
        <xdr:spPr>
          <a:xfrm>
            <a:off x="6315078" y="380714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1" name="Straight Arrow Connector 1040">
            <a:extLst>
              <a:ext uri="{FF2B5EF4-FFF2-40B4-BE49-F238E27FC236}">
                <a16:creationId xmlns:a16="http://schemas.microsoft.com/office/drawing/2014/main" id="{EDF357E7-C952-4EF7-727A-FB8193B0D79D}"/>
              </a:ext>
            </a:extLst>
          </xdr:cNvPr>
          <xdr:cNvCxnSpPr/>
        </xdr:nvCxnSpPr>
        <xdr:spPr>
          <a:xfrm>
            <a:off x="6477003" y="380666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Straight Arrow Connector 1041">
            <a:extLst>
              <a:ext uri="{FF2B5EF4-FFF2-40B4-BE49-F238E27FC236}">
                <a16:creationId xmlns:a16="http://schemas.microsoft.com/office/drawing/2014/main" id="{9C5745A8-1A65-4171-DA85-02F8F27A16C6}"/>
              </a:ext>
            </a:extLst>
          </xdr:cNvPr>
          <xdr:cNvCxnSpPr/>
        </xdr:nvCxnSpPr>
        <xdr:spPr>
          <a:xfrm>
            <a:off x="6638928" y="380714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Straight Arrow Connector 1042">
            <a:extLst>
              <a:ext uri="{FF2B5EF4-FFF2-40B4-BE49-F238E27FC236}">
                <a16:creationId xmlns:a16="http://schemas.microsoft.com/office/drawing/2014/main" id="{FAE16D35-D308-CA90-7887-1CC7857727B9}"/>
              </a:ext>
            </a:extLst>
          </xdr:cNvPr>
          <xdr:cNvCxnSpPr/>
        </xdr:nvCxnSpPr>
        <xdr:spPr>
          <a:xfrm>
            <a:off x="6800852" y="380666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Straight Arrow Connector 1043">
            <a:extLst>
              <a:ext uri="{FF2B5EF4-FFF2-40B4-BE49-F238E27FC236}">
                <a16:creationId xmlns:a16="http://schemas.microsoft.com/office/drawing/2014/main" id="{2EBDF9A4-DEED-864D-EC5C-6A2DC99DF7D7}"/>
              </a:ext>
            </a:extLst>
          </xdr:cNvPr>
          <xdr:cNvCxnSpPr/>
        </xdr:nvCxnSpPr>
        <xdr:spPr>
          <a:xfrm>
            <a:off x="6962777" y="380714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Arrow Connector 1044">
            <a:extLst>
              <a:ext uri="{FF2B5EF4-FFF2-40B4-BE49-F238E27FC236}">
                <a16:creationId xmlns:a16="http://schemas.microsoft.com/office/drawing/2014/main" id="{3B4A735C-BAD5-5065-FE4E-43159526EB0C}"/>
              </a:ext>
            </a:extLst>
          </xdr:cNvPr>
          <xdr:cNvCxnSpPr/>
        </xdr:nvCxnSpPr>
        <xdr:spPr>
          <a:xfrm>
            <a:off x="7124704" y="380666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6" name="Straight Arrow Connector 1045">
            <a:extLst>
              <a:ext uri="{FF2B5EF4-FFF2-40B4-BE49-F238E27FC236}">
                <a16:creationId xmlns:a16="http://schemas.microsoft.com/office/drawing/2014/main" id="{0E89E71D-EE39-9858-B215-25D9DD0047ED}"/>
              </a:ext>
            </a:extLst>
          </xdr:cNvPr>
          <xdr:cNvCxnSpPr/>
        </xdr:nvCxnSpPr>
        <xdr:spPr>
          <a:xfrm>
            <a:off x="7286629" y="38071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7" name="Straight Connector 1046">
            <a:extLst>
              <a:ext uri="{FF2B5EF4-FFF2-40B4-BE49-F238E27FC236}">
                <a16:creationId xmlns:a16="http://schemas.microsoft.com/office/drawing/2014/main" id="{C9E11C32-E43C-CB06-B7E6-715B9CAA43E5}"/>
              </a:ext>
            </a:extLst>
          </xdr:cNvPr>
          <xdr:cNvCxnSpPr/>
        </xdr:nvCxnSpPr>
        <xdr:spPr>
          <a:xfrm>
            <a:off x="5591177" y="38071430"/>
            <a:ext cx="218598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Straight Connector 1047">
            <a:extLst>
              <a:ext uri="{FF2B5EF4-FFF2-40B4-BE49-F238E27FC236}">
                <a16:creationId xmlns:a16="http://schemas.microsoft.com/office/drawing/2014/main" id="{97640527-5183-6C3B-5FF4-AF95ECDD490C}"/>
              </a:ext>
            </a:extLst>
          </xdr:cNvPr>
          <xdr:cNvCxnSpPr/>
        </xdr:nvCxnSpPr>
        <xdr:spPr>
          <a:xfrm flipH="1" flipV="1">
            <a:off x="6667502" y="3798094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9" name="Straight Arrow Connector 1048">
            <a:extLst>
              <a:ext uri="{FF2B5EF4-FFF2-40B4-BE49-F238E27FC236}">
                <a16:creationId xmlns:a16="http://schemas.microsoft.com/office/drawing/2014/main" id="{2A73CF04-CB01-E20D-1C6E-BE091E8087E1}"/>
              </a:ext>
            </a:extLst>
          </xdr:cNvPr>
          <xdr:cNvCxnSpPr/>
        </xdr:nvCxnSpPr>
        <xdr:spPr>
          <a:xfrm>
            <a:off x="7448552" y="380761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0" name="Straight Arrow Connector 1049">
            <a:extLst>
              <a:ext uri="{FF2B5EF4-FFF2-40B4-BE49-F238E27FC236}">
                <a16:creationId xmlns:a16="http://schemas.microsoft.com/office/drawing/2014/main" id="{E55CF696-FF46-243D-995A-C99923513B9D}"/>
              </a:ext>
            </a:extLst>
          </xdr:cNvPr>
          <xdr:cNvCxnSpPr/>
        </xdr:nvCxnSpPr>
        <xdr:spPr>
          <a:xfrm>
            <a:off x="7610477" y="3807143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1" name="Straight Arrow Connector 1050">
            <a:extLst>
              <a:ext uri="{FF2B5EF4-FFF2-40B4-BE49-F238E27FC236}">
                <a16:creationId xmlns:a16="http://schemas.microsoft.com/office/drawing/2014/main" id="{D84583B2-041E-D820-9330-50A0812B89ED}"/>
              </a:ext>
            </a:extLst>
          </xdr:cNvPr>
          <xdr:cNvCxnSpPr/>
        </xdr:nvCxnSpPr>
        <xdr:spPr>
          <a:xfrm>
            <a:off x="7772398" y="380761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2" name="Straight Arrow Connector 1051">
            <a:extLst>
              <a:ext uri="{FF2B5EF4-FFF2-40B4-BE49-F238E27FC236}">
                <a16:creationId xmlns:a16="http://schemas.microsoft.com/office/drawing/2014/main" id="{D7C34488-ABC5-637D-3891-E4D4B44068CD}"/>
              </a:ext>
            </a:extLst>
          </xdr:cNvPr>
          <xdr:cNvCxnSpPr/>
        </xdr:nvCxnSpPr>
        <xdr:spPr>
          <a:xfrm>
            <a:off x="5586413" y="378809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4" name="Straight Connector 1053">
            <a:extLst>
              <a:ext uri="{FF2B5EF4-FFF2-40B4-BE49-F238E27FC236}">
                <a16:creationId xmlns:a16="http://schemas.microsoft.com/office/drawing/2014/main" id="{8C055E59-F9D1-FD00-C8A1-71BFEC987B2B}"/>
              </a:ext>
            </a:extLst>
          </xdr:cNvPr>
          <xdr:cNvCxnSpPr/>
        </xdr:nvCxnSpPr>
        <xdr:spPr>
          <a:xfrm>
            <a:off x="5519738" y="38595301"/>
            <a:ext cx="2343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5" name="Straight Connector 1054">
            <a:extLst>
              <a:ext uri="{FF2B5EF4-FFF2-40B4-BE49-F238E27FC236}">
                <a16:creationId xmlns:a16="http://schemas.microsoft.com/office/drawing/2014/main" id="{2FD9D13C-6FE8-3528-F524-5EC94D709E2D}"/>
              </a:ext>
            </a:extLst>
          </xdr:cNvPr>
          <xdr:cNvCxnSpPr/>
        </xdr:nvCxnSpPr>
        <xdr:spPr>
          <a:xfrm flipH="1">
            <a:off x="5772149" y="385572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6" name="Straight Connector 1055">
            <a:extLst>
              <a:ext uri="{FF2B5EF4-FFF2-40B4-BE49-F238E27FC236}">
                <a16:creationId xmlns:a16="http://schemas.microsoft.com/office/drawing/2014/main" id="{056E1E1C-5D3B-4567-64FA-1FF36825AF14}"/>
              </a:ext>
            </a:extLst>
          </xdr:cNvPr>
          <xdr:cNvCxnSpPr/>
        </xdr:nvCxnSpPr>
        <xdr:spPr>
          <a:xfrm flipH="1">
            <a:off x="7715258" y="385524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7" name="Straight Connector 1056">
            <a:extLst>
              <a:ext uri="{FF2B5EF4-FFF2-40B4-BE49-F238E27FC236}">
                <a16:creationId xmlns:a16="http://schemas.microsoft.com/office/drawing/2014/main" id="{72DC2ABE-477C-5727-A2EB-592C637B61E0}"/>
              </a:ext>
            </a:extLst>
          </xdr:cNvPr>
          <xdr:cNvCxnSpPr/>
        </xdr:nvCxnSpPr>
        <xdr:spPr>
          <a:xfrm>
            <a:off x="5586413" y="383571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8" name="Straight Connector 1057">
            <a:extLst>
              <a:ext uri="{FF2B5EF4-FFF2-40B4-BE49-F238E27FC236}">
                <a16:creationId xmlns:a16="http://schemas.microsoft.com/office/drawing/2014/main" id="{47F62AA6-7A31-EF71-7AB0-95C85FD76A37}"/>
              </a:ext>
            </a:extLst>
          </xdr:cNvPr>
          <xdr:cNvCxnSpPr/>
        </xdr:nvCxnSpPr>
        <xdr:spPr>
          <a:xfrm flipH="1">
            <a:off x="5543550" y="385524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724</xdr:row>
      <xdr:rowOff>9523</xdr:rowOff>
    </xdr:from>
    <xdr:to>
      <xdr:col>26</xdr:col>
      <xdr:colOff>142875</xdr:colOff>
      <xdr:row>730</xdr:row>
      <xdr:rowOff>14289</xdr:rowOff>
    </xdr:to>
    <xdr:grpSp>
      <xdr:nvGrpSpPr>
        <xdr:cNvPr id="1162" name="Group 1161">
          <a:extLst>
            <a:ext uri="{FF2B5EF4-FFF2-40B4-BE49-F238E27FC236}">
              <a16:creationId xmlns:a16="http://schemas.microsoft.com/office/drawing/2014/main" id="{D5EF0705-688B-406F-AE29-A25577D2997E}"/>
            </a:ext>
          </a:extLst>
        </xdr:cNvPr>
        <xdr:cNvGrpSpPr/>
      </xdr:nvGrpSpPr>
      <xdr:grpSpPr>
        <a:xfrm>
          <a:off x="2024049" y="108470698"/>
          <a:ext cx="2328876" cy="862016"/>
          <a:chOff x="2024049" y="23974423"/>
          <a:chExt cx="2328876" cy="862016"/>
        </a:xfrm>
      </xdr:grpSpPr>
      <xdr:cxnSp macro="">
        <xdr:nvCxnSpPr>
          <xdr:cNvPr id="1163" name="Straight Connector 1162">
            <a:extLst>
              <a:ext uri="{FF2B5EF4-FFF2-40B4-BE49-F238E27FC236}">
                <a16:creationId xmlns:a16="http://schemas.microsoft.com/office/drawing/2014/main" id="{41AB60CA-1A27-878C-C404-B0BEBEE88395}"/>
              </a:ext>
            </a:extLst>
          </xdr:cNvPr>
          <xdr:cNvCxnSpPr/>
        </xdr:nvCxnSpPr>
        <xdr:spPr>
          <a:xfrm>
            <a:off x="2100263" y="24393525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4" name="Isosceles Triangle 1163">
            <a:extLst>
              <a:ext uri="{FF2B5EF4-FFF2-40B4-BE49-F238E27FC236}">
                <a16:creationId xmlns:a16="http://schemas.microsoft.com/office/drawing/2014/main" id="{F092EB55-37E0-1CF5-153E-1021D5FCF71E}"/>
              </a:ext>
            </a:extLst>
          </xdr:cNvPr>
          <xdr:cNvSpPr/>
        </xdr:nvSpPr>
        <xdr:spPr>
          <a:xfrm>
            <a:off x="2024049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5" name="Straight Arrow Connector 1164">
            <a:extLst>
              <a:ext uri="{FF2B5EF4-FFF2-40B4-BE49-F238E27FC236}">
                <a16:creationId xmlns:a16="http://schemas.microsoft.com/office/drawing/2014/main" id="{778AF25F-B497-4307-589D-2D311977F8D4}"/>
              </a:ext>
            </a:extLst>
          </xdr:cNvPr>
          <xdr:cNvCxnSpPr/>
        </xdr:nvCxnSpPr>
        <xdr:spPr>
          <a:xfrm flipV="1">
            <a:off x="2105014" y="2454592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6" name="Isosceles Triangle 1165">
            <a:extLst>
              <a:ext uri="{FF2B5EF4-FFF2-40B4-BE49-F238E27FC236}">
                <a16:creationId xmlns:a16="http://schemas.microsoft.com/office/drawing/2014/main" id="{9E697985-5A56-CC92-3A48-ABFFB11867BB}"/>
              </a:ext>
            </a:extLst>
          </xdr:cNvPr>
          <xdr:cNvSpPr/>
        </xdr:nvSpPr>
        <xdr:spPr>
          <a:xfrm>
            <a:off x="3971905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7" name="Straight Arrow Connector 1166">
            <a:extLst>
              <a:ext uri="{FF2B5EF4-FFF2-40B4-BE49-F238E27FC236}">
                <a16:creationId xmlns:a16="http://schemas.microsoft.com/office/drawing/2014/main" id="{96716874-8666-FA55-1EC1-3F679ECFB755}"/>
              </a:ext>
            </a:extLst>
          </xdr:cNvPr>
          <xdr:cNvCxnSpPr/>
        </xdr:nvCxnSpPr>
        <xdr:spPr>
          <a:xfrm flipV="1">
            <a:off x="4052862" y="24526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Straight Arrow Connector 1167">
            <a:extLst>
              <a:ext uri="{FF2B5EF4-FFF2-40B4-BE49-F238E27FC236}">
                <a16:creationId xmlns:a16="http://schemas.microsoft.com/office/drawing/2014/main" id="{600A65C1-270A-E7C6-9F64-0ABEAB93A07B}"/>
              </a:ext>
            </a:extLst>
          </xdr:cNvPr>
          <xdr:cNvCxnSpPr/>
        </xdr:nvCxnSpPr>
        <xdr:spPr>
          <a:xfrm>
            <a:off x="4276709" y="241696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9" name="Straight Arrow Connector 1168">
            <a:extLst>
              <a:ext uri="{FF2B5EF4-FFF2-40B4-BE49-F238E27FC236}">
                <a16:creationId xmlns:a16="http://schemas.microsoft.com/office/drawing/2014/main" id="{AA953C42-AB25-4A95-9ECC-D1232E1A4E04}"/>
              </a:ext>
            </a:extLst>
          </xdr:cNvPr>
          <xdr:cNvCxnSpPr/>
        </xdr:nvCxnSpPr>
        <xdr:spPr>
          <a:xfrm>
            <a:off x="2105014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Straight Arrow Connector 1169">
            <a:extLst>
              <a:ext uri="{FF2B5EF4-FFF2-40B4-BE49-F238E27FC236}">
                <a16:creationId xmlns:a16="http://schemas.microsoft.com/office/drawing/2014/main" id="{8A62493D-6EB8-B455-0EDF-EA1F6E48E9E1}"/>
              </a:ext>
            </a:extLst>
          </xdr:cNvPr>
          <xdr:cNvCxnSpPr/>
        </xdr:nvCxnSpPr>
        <xdr:spPr>
          <a:xfrm>
            <a:off x="22669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1" name="Straight Arrow Connector 1170">
            <a:extLst>
              <a:ext uri="{FF2B5EF4-FFF2-40B4-BE49-F238E27FC236}">
                <a16:creationId xmlns:a16="http://schemas.microsoft.com/office/drawing/2014/main" id="{B0E4A3E7-E699-23C0-385B-ED367F40A771}"/>
              </a:ext>
            </a:extLst>
          </xdr:cNvPr>
          <xdr:cNvCxnSpPr/>
        </xdr:nvCxnSpPr>
        <xdr:spPr>
          <a:xfrm>
            <a:off x="2428865" y="2415064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2" name="Straight Arrow Connector 1171">
            <a:extLst>
              <a:ext uri="{FF2B5EF4-FFF2-40B4-BE49-F238E27FC236}">
                <a16:creationId xmlns:a16="http://schemas.microsoft.com/office/drawing/2014/main" id="{B599B12C-6821-5CE0-B296-7308AD50FA92}"/>
              </a:ext>
            </a:extLst>
          </xdr:cNvPr>
          <xdr:cNvCxnSpPr/>
        </xdr:nvCxnSpPr>
        <xdr:spPr>
          <a:xfrm>
            <a:off x="2590790" y="2415540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3" name="Straight Arrow Connector 1172">
            <a:extLst>
              <a:ext uri="{FF2B5EF4-FFF2-40B4-BE49-F238E27FC236}">
                <a16:creationId xmlns:a16="http://schemas.microsoft.com/office/drawing/2014/main" id="{632FA53A-D6F9-613A-8489-A7964D553244}"/>
              </a:ext>
            </a:extLst>
          </xdr:cNvPr>
          <xdr:cNvCxnSpPr/>
        </xdr:nvCxnSpPr>
        <xdr:spPr>
          <a:xfrm>
            <a:off x="2752715" y="241506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4" name="Straight Arrow Connector 1173">
            <a:extLst>
              <a:ext uri="{FF2B5EF4-FFF2-40B4-BE49-F238E27FC236}">
                <a16:creationId xmlns:a16="http://schemas.microsoft.com/office/drawing/2014/main" id="{318E4FCA-7126-5CB3-AD20-F30B295C0252}"/>
              </a:ext>
            </a:extLst>
          </xdr:cNvPr>
          <xdr:cNvCxnSpPr/>
        </xdr:nvCxnSpPr>
        <xdr:spPr>
          <a:xfrm>
            <a:off x="2914640" y="2415540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Straight Arrow Connector 1174">
            <a:extLst>
              <a:ext uri="{FF2B5EF4-FFF2-40B4-BE49-F238E27FC236}">
                <a16:creationId xmlns:a16="http://schemas.microsoft.com/office/drawing/2014/main" id="{7FFF87EF-1384-D2EE-0B51-3C965067FFE9}"/>
              </a:ext>
            </a:extLst>
          </xdr:cNvPr>
          <xdr:cNvCxnSpPr/>
        </xdr:nvCxnSpPr>
        <xdr:spPr>
          <a:xfrm>
            <a:off x="3076564" y="241506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6" name="Straight Arrow Connector 1175">
            <a:extLst>
              <a:ext uri="{FF2B5EF4-FFF2-40B4-BE49-F238E27FC236}">
                <a16:creationId xmlns:a16="http://schemas.microsoft.com/office/drawing/2014/main" id="{DE2485BF-BB26-D9D2-615C-07822801AE6F}"/>
              </a:ext>
            </a:extLst>
          </xdr:cNvPr>
          <xdr:cNvCxnSpPr/>
        </xdr:nvCxnSpPr>
        <xdr:spPr>
          <a:xfrm>
            <a:off x="3238489" y="2415540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7" name="Straight Arrow Connector 1176">
            <a:extLst>
              <a:ext uri="{FF2B5EF4-FFF2-40B4-BE49-F238E27FC236}">
                <a16:creationId xmlns:a16="http://schemas.microsoft.com/office/drawing/2014/main" id="{0E900502-E20E-356B-E14E-EE8FDF2194A0}"/>
              </a:ext>
            </a:extLst>
          </xdr:cNvPr>
          <xdr:cNvCxnSpPr/>
        </xdr:nvCxnSpPr>
        <xdr:spPr>
          <a:xfrm>
            <a:off x="3400416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8" name="Straight Arrow Connector 1177">
            <a:extLst>
              <a:ext uri="{FF2B5EF4-FFF2-40B4-BE49-F238E27FC236}">
                <a16:creationId xmlns:a16="http://schemas.microsoft.com/office/drawing/2014/main" id="{681A1367-FB8E-0BB1-3CF7-D9E1E8637D1B}"/>
              </a:ext>
            </a:extLst>
          </xdr:cNvPr>
          <xdr:cNvCxnSpPr/>
        </xdr:nvCxnSpPr>
        <xdr:spPr>
          <a:xfrm>
            <a:off x="35623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9" name="Straight Connector 1178">
            <a:extLst>
              <a:ext uri="{FF2B5EF4-FFF2-40B4-BE49-F238E27FC236}">
                <a16:creationId xmlns:a16="http://schemas.microsoft.com/office/drawing/2014/main" id="{1D2BA56C-A1D9-9C7C-606F-F08E033EAF3E}"/>
              </a:ext>
            </a:extLst>
          </xdr:cNvPr>
          <xdr:cNvCxnSpPr/>
        </xdr:nvCxnSpPr>
        <xdr:spPr>
          <a:xfrm>
            <a:off x="2100263" y="24155405"/>
            <a:ext cx="21764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0" name="Straight Connector 1179">
            <a:extLst>
              <a:ext uri="{FF2B5EF4-FFF2-40B4-BE49-F238E27FC236}">
                <a16:creationId xmlns:a16="http://schemas.microsoft.com/office/drawing/2014/main" id="{CB8D155F-E58F-EA04-D62A-B47AE3C7955B}"/>
              </a:ext>
            </a:extLst>
          </xdr:cNvPr>
          <xdr:cNvCxnSpPr/>
        </xdr:nvCxnSpPr>
        <xdr:spPr>
          <a:xfrm flipH="1" flipV="1">
            <a:off x="2943214" y="2406491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1" name="Straight Arrow Connector 1180">
            <a:extLst>
              <a:ext uri="{FF2B5EF4-FFF2-40B4-BE49-F238E27FC236}">
                <a16:creationId xmlns:a16="http://schemas.microsoft.com/office/drawing/2014/main" id="{A1FDE559-09C7-252A-2ECA-EF7219EABA50}"/>
              </a:ext>
            </a:extLst>
          </xdr:cNvPr>
          <xdr:cNvCxnSpPr/>
        </xdr:nvCxnSpPr>
        <xdr:spPr>
          <a:xfrm>
            <a:off x="3724264" y="241601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2" name="Straight Arrow Connector 1181">
            <a:extLst>
              <a:ext uri="{FF2B5EF4-FFF2-40B4-BE49-F238E27FC236}">
                <a16:creationId xmlns:a16="http://schemas.microsoft.com/office/drawing/2014/main" id="{AA411829-D0D6-3E88-1F20-9A1489D21248}"/>
              </a:ext>
            </a:extLst>
          </xdr:cNvPr>
          <xdr:cNvCxnSpPr/>
        </xdr:nvCxnSpPr>
        <xdr:spPr>
          <a:xfrm>
            <a:off x="3943342" y="2415540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3" name="Straight Arrow Connector 1182">
            <a:extLst>
              <a:ext uri="{FF2B5EF4-FFF2-40B4-BE49-F238E27FC236}">
                <a16:creationId xmlns:a16="http://schemas.microsoft.com/office/drawing/2014/main" id="{615DA80E-C67C-80C8-2F01-295144F94CE8}"/>
              </a:ext>
            </a:extLst>
          </xdr:cNvPr>
          <xdr:cNvCxnSpPr/>
        </xdr:nvCxnSpPr>
        <xdr:spPr>
          <a:xfrm>
            <a:off x="4124318" y="241601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4" name="Straight Arrow Connector 1183">
            <a:extLst>
              <a:ext uri="{FF2B5EF4-FFF2-40B4-BE49-F238E27FC236}">
                <a16:creationId xmlns:a16="http://schemas.microsoft.com/office/drawing/2014/main" id="{5B38633D-3EAD-C846-239E-2C959938852F}"/>
              </a:ext>
            </a:extLst>
          </xdr:cNvPr>
          <xdr:cNvCxnSpPr/>
        </xdr:nvCxnSpPr>
        <xdr:spPr>
          <a:xfrm>
            <a:off x="4281482" y="2397442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5" name="Straight Connector 1184">
            <a:extLst>
              <a:ext uri="{FF2B5EF4-FFF2-40B4-BE49-F238E27FC236}">
                <a16:creationId xmlns:a16="http://schemas.microsoft.com/office/drawing/2014/main" id="{BD83B79A-18AA-2F38-D535-4E3F8220B30F}"/>
              </a:ext>
            </a:extLst>
          </xdr:cNvPr>
          <xdr:cNvCxnSpPr/>
        </xdr:nvCxnSpPr>
        <xdr:spPr>
          <a:xfrm>
            <a:off x="2038350" y="24679276"/>
            <a:ext cx="2314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6" name="Straight Connector 1185">
            <a:extLst>
              <a:ext uri="{FF2B5EF4-FFF2-40B4-BE49-F238E27FC236}">
                <a16:creationId xmlns:a16="http://schemas.microsoft.com/office/drawing/2014/main" id="{EA6519FF-DDDC-6FD2-AD44-9480779890DD}"/>
              </a:ext>
            </a:extLst>
          </xdr:cNvPr>
          <xdr:cNvCxnSpPr/>
        </xdr:nvCxnSpPr>
        <xdr:spPr>
          <a:xfrm flipH="1">
            <a:off x="2047861" y="2464117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Straight Connector 1186">
            <a:extLst>
              <a:ext uri="{FF2B5EF4-FFF2-40B4-BE49-F238E27FC236}">
                <a16:creationId xmlns:a16="http://schemas.microsoft.com/office/drawing/2014/main" id="{4607D3AC-9AA9-1CE9-A21C-3EE636039FD9}"/>
              </a:ext>
            </a:extLst>
          </xdr:cNvPr>
          <xdr:cNvCxnSpPr/>
        </xdr:nvCxnSpPr>
        <xdr:spPr>
          <a:xfrm flipH="1">
            <a:off x="3995732" y="2463641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8" name="Straight Connector 1187">
            <a:extLst>
              <a:ext uri="{FF2B5EF4-FFF2-40B4-BE49-F238E27FC236}">
                <a16:creationId xmlns:a16="http://schemas.microsoft.com/office/drawing/2014/main" id="{6D74504E-E085-9965-33A2-925C339D650B}"/>
              </a:ext>
            </a:extLst>
          </xdr:cNvPr>
          <xdr:cNvCxnSpPr/>
        </xdr:nvCxnSpPr>
        <xdr:spPr>
          <a:xfrm>
            <a:off x="4276720" y="2444115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9" name="Straight Connector 1188">
            <a:extLst>
              <a:ext uri="{FF2B5EF4-FFF2-40B4-BE49-F238E27FC236}">
                <a16:creationId xmlns:a16="http://schemas.microsoft.com/office/drawing/2014/main" id="{3E40320E-248A-400E-9FF8-02CAC7379FC0}"/>
              </a:ext>
            </a:extLst>
          </xdr:cNvPr>
          <xdr:cNvCxnSpPr/>
        </xdr:nvCxnSpPr>
        <xdr:spPr>
          <a:xfrm flipH="1">
            <a:off x="4233857" y="246364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715</xdr:row>
      <xdr:rowOff>9525</xdr:rowOff>
    </xdr:from>
    <xdr:to>
      <xdr:col>13</xdr:col>
      <xdr:colOff>0</xdr:colOff>
      <xdr:row>724</xdr:row>
      <xdr:rowOff>47625</xdr:rowOff>
    </xdr:to>
    <xdr:cxnSp macro="">
      <xdr:nvCxnSpPr>
        <xdr:cNvPr id="1208" name="Straight Connector 1207">
          <a:extLst>
            <a:ext uri="{FF2B5EF4-FFF2-40B4-BE49-F238E27FC236}">
              <a16:creationId xmlns:a16="http://schemas.microsoft.com/office/drawing/2014/main" id="{1F8C173C-65AA-4A31-851D-0515C03D6C56}"/>
            </a:ext>
          </a:extLst>
        </xdr:cNvPr>
        <xdr:cNvCxnSpPr/>
      </xdr:nvCxnSpPr>
      <xdr:spPr>
        <a:xfrm>
          <a:off x="2105025" y="107184825"/>
          <a:ext cx="0" cy="1323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85725</xdr:colOff>
      <xdr:row>729</xdr:row>
      <xdr:rowOff>114300</xdr:rowOff>
    </xdr:from>
    <xdr:to>
      <xdr:col>34</xdr:col>
      <xdr:colOff>85725</xdr:colOff>
      <xdr:row>736</xdr:row>
      <xdr:rowOff>104775</xdr:rowOff>
    </xdr:to>
    <xdr:cxnSp macro="">
      <xdr:nvCxnSpPr>
        <xdr:cNvPr id="1211" name="Straight Connector 1210">
          <a:extLst>
            <a:ext uri="{FF2B5EF4-FFF2-40B4-BE49-F238E27FC236}">
              <a16:creationId xmlns:a16="http://schemas.microsoft.com/office/drawing/2014/main" id="{BA62F2B8-FA45-4CAD-8E89-658D9EA99E88}"/>
            </a:ext>
          </a:extLst>
        </xdr:cNvPr>
        <xdr:cNvCxnSpPr/>
      </xdr:nvCxnSpPr>
      <xdr:spPr>
        <a:xfrm>
          <a:off x="5591175" y="109289850"/>
          <a:ext cx="0" cy="990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729</xdr:row>
      <xdr:rowOff>104775</xdr:rowOff>
    </xdr:from>
    <xdr:to>
      <xdr:col>26</xdr:col>
      <xdr:colOff>85725</xdr:colOff>
      <xdr:row>736</xdr:row>
      <xdr:rowOff>66675</xdr:rowOff>
    </xdr:to>
    <xdr:cxnSp macro="">
      <xdr:nvCxnSpPr>
        <xdr:cNvPr id="1212" name="Straight Connector 1211">
          <a:extLst>
            <a:ext uri="{FF2B5EF4-FFF2-40B4-BE49-F238E27FC236}">
              <a16:creationId xmlns:a16="http://schemas.microsoft.com/office/drawing/2014/main" id="{6A7045C1-270C-4FC7-8C63-0D0922D15C44}"/>
            </a:ext>
          </a:extLst>
        </xdr:cNvPr>
        <xdr:cNvCxnSpPr/>
      </xdr:nvCxnSpPr>
      <xdr:spPr>
        <a:xfrm>
          <a:off x="4295775" y="109280325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731</xdr:row>
      <xdr:rowOff>85725</xdr:rowOff>
    </xdr:from>
    <xdr:to>
      <xdr:col>48</xdr:col>
      <xdr:colOff>0</xdr:colOff>
      <xdr:row>736</xdr:row>
      <xdr:rowOff>138112</xdr:rowOff>
    </xdr:to>
    <xdr:cxnSp macro="">
      <xdr:nvCxnSpPr>
        <xdr:cNvPr id="1213" name="Straight Connector 1212">
          <a:extLst>
            <a:ext uri="{FF2B5EF4-FFF2-40B4-BE49-F238E27FC236}">
              <a16:creationId xmlns:a16="http://schemas.microsoft.com/office/drawing/2014/main" id="{1415F104-BC09-43D5-AD8E-4949C1688811}"/>
            </a:ext>
          </a:extLst>
        </xdr:cNvPr>
        <xdr:cNvCxnSpPr/>
      </xdr:nvCxnSpPr>
      <xdr:spPr>
        <a:xfrm>
          <a:off x="7772400" y="109547025"/>
          <a:ext cx="0" cy="76676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706</xdr:row>
      <xdr:rowOff>123825</xdr:rowOff>
    </xdr:from>
    <xdr:to>
      <xdr:col>48</xdr:col>
      <xdr:colOff>85723</xdr:colOff>
      <xdr:row>714</xdr:row>
      <xdr:rowOff>90488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A65AB2A6-3F6D-C36A-09B4-9EB71582785B}"/>
            </a:ext>
          </a:extLst>
        </xdr:cNvPr>
        <xdr:cNvGrpSpPr/>
      </xdr:nvGrpSpPr>
      <xdr:grpSpPr>
        <a:xfrm>
          <a:off x="2014537" y="106013250"/>
          <a:ext cx="5843586" cy="1109663"/>
          <a:chOff x="2014537" y="35433000"/>
          <a:chExt cx="5843586" cy="1109663"/>
        </a:xfrm>
      </xdr:grpSpPr>
      <xdr:sp macro="" textlink="">
        <xdr:nvSpPr>
          <xdr:cNvPr id="1062" name="Isosceles Triangle 1061">
            <a:extLst>
              <a:ext uri="{FF2B5EF4-FFF2-40B4-BE49-F238E27FC236}">
                <a16:creationId xmlns:a16="http://schemas.microsoft.com/office/drawing/2014/main" id="{A648346B-37F0-644A-0430-0DF38A304B2F}"/>
              </a:ext>
            </a:extLst>
          </xdr:cNvPr>
          <xdr:cNvSpPr/>
        </xdr:nvSpPr>
        <xdr:spPr>
          <a:xfrm>
            <a:off x="2024063" y="357520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63" name="Isosceles Triangle 1062">
            <a:extLst>
              <a:ext uri="{FF2B5EF4-FFF2-40B4-BE49-F238E27FC236}">
                <a16:creationId xmlns:a16="http://schemas.microsoft.com/office/drawing/2014/main" id="{046A4BD0-18BB-9544-B023-E8EDB302F248}"/>
              </a:ext>
            </a:extLst>
          </xdr:cNvPr>
          <xdr:cNvSpPr/>
        </xdr:nvSpPr>
        <xdr:spPr>
          <a:xfrm>
            <a:off x="3971926" y="357473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64" name="Straight Connector 1063">
            <a:extLst>
              <a:ext uri="{FF2B5EF4-FFF2-40B4-BE49-F238E27FC236}">
                <a16:creationId xmlns:a16="http://schemas.microsoft.com/office/drawing/2014/main" id="{8CE12D38-F910-C1F3-75E4-187764FD774C}"/>
              </a:ext>
            </a:extLst>
          </xdr:cNvPr>
          <xdr:cNvCxnSpPr/>
        </xdr:nvCxnSpPr>
        <xdr:spPr>
          <a:xfrm>
            <a:off x="2100262" y="35737799"/>
            <a:ext cx="56816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5" name="Isosceles Triangle 1064">
            <a:extLst>
              <a:ext uri="{FF2B5EF4-FFF2-40B4-BE49-F238E27FC236}">
                <a16:creationId xmlns:a16="http://schemas.microsoft.com/office/drawing/2014/main" id="{AC7A2A4A-3FD7-CC09-58C2-C0A115FDA48A}"/>
              </a:ext>
            </a:extLst>
          </xdr:cNvPr>
          <xdr:cNvSpPr/>
        </xdr:nvSpPr>
        <xdr:spPr>
          <a:xfrm>
            <a:off x="5748338" y="357473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66" name="Isosceles Triangle 1065">
            <a:extLst>
              <a:ext uri="{FF2B5EF4-FFF2-40B4-BE49-F238E27FC236}">
                <a16:creationId xmlns:a16="http://schemas.microsoft.com/office/drawing/2014/main" id="{79AF3A71-AE28-2BE5-B96E-0239BC55EE73}"/>
              </a:ext>
            </a:extLst>
          </xdr:cNvPr>
          <xdr:cNvSpPr/>
        </xdr:nvSpPr>
        <xdr:spPr>
          <a:xfrm>
            <a:off x="7696198" y="357425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68" name="Oval 1067">
            <a:extLst>
              <a:ext uri="{FF2B5EF4-FFF2-40B4-BE49-F238E27FC236}">
                <a16:creationId xmlns:a16="http://schemas.microsoft.com/office/drawing/2014/main" id="{E7029A9D-9028-312F-4F36-B31113AC70EF}"/>
              </a:ext>
            </a:extLst>
          </xdr:cNvPr>
          <xdr:cNvSpPr/>
        </xdr:nvSpPr>
        <xdr:spPr>
          <a:xfrm>
            <a:off x="4267200" y="35704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69" name="Oval 1068">
            <a:extLst>
              <a:ext uri="{FF2B5EF4-FFF2-40B4-BE49-F238E27FC236}">
                <a16:creationId xmlns:a16="http://schemas.microsoft.com/office/drawing/2014/main" id="{14F024DD-5750-1CE5-F022-1BF731EABE11}"/>
              </a:ext>
            </a:extLst>
          </xdr:cNvPr>
          <xdr:cNvSpPr/>
        </xdr:nvSpPr>
        <xdr:spPr>
          <a:xfrm>
            <a:off x="5557838" y="35704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71" name="Straight Arrow Connector 1070">
            <a:extLst>
              <a:ext uri="{FF2B5EF4-FFF2-40B4-BE49-F238E27FC236}">
                <a16:creationId xmlns:a16="http://schemas.microsoft.com/office/drawing/2014/main" id="{23703BD0-BA09-9701-29D0-58B64069110A}"/>
              </a:ext>
            </a:extLst>
          </xdr:cNvPr>
          <xdr:cNvCxnSpPr/>
        </xdr:nvCxnSpPr>
        <xdr:spPr>
          <a:xfrm>
            <a:off x="2105024" y="355044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2" name="Straight Arrow Connector 1071">
            <a:extLst>
              <a:ext uri="{FF2B5EF4-FFF2-40B4-BE49-F238E27FC236}">
                <a16:creationId xmlns:a16="http://schemas.microsoft.com/office/drawing/2014/main" id="{43D84AED-3CD1-D81A-03F0-C551348FF6D6}"/>
              </a:ext>
            </a:extLst>
          </xdr:cNvPr>
          <xdr:cNvCxnSpPr/>
        </xdr:nvCxnSpPr>
        <xdr:spPr>
          <a:xfrm>
            <a:off x="2266949" y="355092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3" name="Straight Arrow Connector 1072">
            <a:extLst>
              <a:ext uri="{FF2B5EF4-FFF2-40B4-BE49-F238E27FC236}">
                <a16:creationId xmlns:a16="http://schemas.microsoft.com/office/drawing/2014/main" id="{A1550C02-3EA0-7DEC-F844-7516696BA19C}"/>
              </a:ext>
            </a:extLst>
          </xdr:cNvPr>
          <xdr:cNvCxnSpPr/>
        </xdr:nvCxnSpPr>
        <xdr:spPr>
          <a:xfrm>
            <a:off x="2428873" y="355044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4" name="Straight Arrow Connector 1073">
            <a:extLst>
              <a:ext uri="{FF2B5EF4-FFF2-40B4-BE49-F238E27FC236}">
                <a16:creationId xmlns:a16="http://schemas.microsoft.com/office/drawing/2014/main" id="{76752F96-70E4-DF23-CC3A-DF7AC702C7BE}"/>
              </a:ext>
            </a:extLst>
          </xdr:cNvPr>
          <xdr:cNvCxnSpPr/>
        </xdr:nvCxnSpPr>
        <xdr:spPr>
          <a:xfrm>
            <a:off x="2590798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5" name="Straight Arrow Connector 1074">
            <a:extLst>
              <a:ext uri="{FF2B5EF4-FFF2-40B4-BE49-F238E27FC236}">
                <a16:creationId xmlns:a16="http://schemas.microsoft.com/office/drawing/2014/main" id="{E3E83C96-28AD-FD5B-52EE-9DA24F275D99}"/>
              </a:ext>
            </a:extLst>
          </xdr:cNvPr>
          <xdr:cNvCxnSpPr/>
        </xdr:nvCxnSpPr>
        <xdr:spPr>
          <a:xfrm>
            <a:off x="2752723" y="355044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6" name="Straight Arrow Connector 1075">
            <a:extLst>
              <a:ext uri="{FF2B5EF4-FFF2-40B4-BE49-F238E27FC236}">
                <a16:creationId xmlns:a16="http://schemas.microsoft.com/office/drawing/2014/main" id="{803473DE-A67C-6F1B-388D-1C192CC23161}"/>
              </a:ext>
            </a:extLst>
          </xdr:cNvPr>
          <xdr:cNvCxnSpPr/>
        </xdr:nvCxnSpPr>
        <xdr:spPr>
          <a:xfrm>
            <a:off x="2914648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Straight Arrow Connector 1076">
            <a:extLst>
              <a:ext uri="{FF2B5EF4-FFF2-40B4-BE49-F238E27FC236}">
                <a16:creationId xmlns:a16="http://schemas.microsoft.com/office/drawing/2014/main" id="{53FF63E8-4293-90AD-E317-E65411FEC033}"/>
              </a:ext>
            </a:extLst>
          </xdr:cNvPr>
          <xdr:cNvCxnSpPr/>
        </xdr:nvCxnSpPr>
        <xdr:spPr>
          <a:xfrm>
            <a:off x="3076572" y="35504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Straight Arrow Connector 1077">
            <a:extLst>
              <a:ext uri="{FF2B5EF4-FFF2-40B4-BE49-F238E27FC236}">
                <a16:creationId xmlns:a16="http://schemas.microsoft.com/office/drawing/2014/main" id="{B81F9B0D-4662-2ACD-3D26-6F2833DC14F1}"/>
              </a:ext>
            </a:extLst>
          </xdr:cNvPr>
          <xdr:cNvCxnSpPr/>
        </xdr:nvCxnSpPr>
        <xdr:spPr>
          <a:xfrm>
            <a:off x="3238497" y="355091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9" name="Straight Arrow Connector 1078">
            <a:extLst>
              <a:ext uri="{FF2B5EF4-FFF2-40B4-BE49-F238E27FC236}">
                <a16:creationId xmlns:a16="http://schemas.microsoft.com/office/drawing/2014/main" id="{D12531BB-889C-0AC1-EB49-2D5EAAAD8F11}"/>
              </a:ext>
            </a:extLst>
          </xdr:cNvPr>
          <xdr:cNvCxnSpPr/>
        </xdr:nvCxnSpPr>
        <xdr:spPr>
          <a:xfrm>
            <a:off x="3400424" y="355044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0" name="Straight Arrow Connector 1079">
            <a:extLst>
              <a:ext uri="{FF2B5EF4-FFF2-40B4-BE49-F238E27FC236}">
                <a16:creationId xmlns:a16="http://schemas.microsoft.com/office/drawing/2014/main" id="{A906F33B-65AB-B44A-489A-DE90D7CEEF7F}"/>
              </a:ext>
            </a:extLst>
          </xdr:cNvPr>
          <xdr:cNvCxnSpPr/>
        </xdr:nvCxnSpPr>
        <xdr:spPr>
          <a:xfrm>
            <a:off x="3562349" y="355092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1" name="Straight Arrow Connector 1080">
            <a:extLst>
              <a:ext uri="{FF2B5EF4-FFF2-40B4-BE49-F238E27FC236}">
                <a16:creationId xmlns:a16="http://schemas.microsoft.com/office/drawing/2014/main" id="{1F81CC27-5D0E-81FA-67F0-CCCE9D33ED93}"/>
              </a:ext>
            </a:extLst>
          </xdr:cNvPr>
          <xdr:cNvCxnSpPr/>
        </xdr:nvCxnSpPr>
        <xdr:spPr>
          <a:xfrm>
            <a:off x="3724273" y="355044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2" name="Straight Arrow Connector 1081">
            <a:extLst>
              <a:ext uri="{FF2B5EF4-FFF2-40B4-BE49-F238E27FC236}">
                <a16:creationId xmlns:a16="http://schemas.microsoft.com/office/drawing/2014/main" id="{2FDA6C4E-EF98-6F45-E61D-4A011F8EE760}"/>
              </a:ext>
            </a:extLst>
          </xdr:cNvPr>
          <xdr:cNvCxnSpPr/>
        </xdr:nvCxnSpPr>
        <xdr:spPr>
          <a:xfrm>
            <a:off x="3886198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3" name="Straight Arrow Connector 1082">
            <a:extLst>
              <a:ext uri="{FF2B5EF4-FFF2-40B4-BE49-F238E27FC236}">
                <a16:creationId xmlns:a16="http://schemas.microsoft.com/office/drawing/2014/main" id="{98D9BF8F-D291-2C68-7694-240C4E4704FB}"/>
              </a:ext>
            </a:extLst>
          </xdr:cNvPr>
          <xdr:cNvCxnSpPr/>
        </xdr:nvCxnSpPr>
        <xdr:spPr>
          <a:xfrm>
            <a:off x="4048123" y="355044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4" name="Straight Arrow Connector 1083">
            <a:extLst>
              <a:ext uri="{FF2B5EF4-FFF2-40B4-BE49-F238E27FC236}">
                <a16:creationId xmlns:a16="http://schemas.microsoft.com/office/drawing/2014/main" id="{47884FDF-1872-DBB0-31F8-3B437605EEF9}"/>
              </a:ext>
            </a:extLst>
          </xdr:cNvPr>
          <xdr:cNvCxnSpPr/>
        </xdr:nvCxnSpPr>
        <xdr:spPr>
          <a:xfrm>
            <a:off x="4210048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5" name="Straight Arrow Connector 1084">
            <a:extLst>
              <a:ext uri="{FF2B5EF4-FFF2-40B4-BE49-F238E27FC236}">
                <a16:creationId xmlns:a16="http://schemas.microsoft.com/office/drawing/2014/main" id="{CA282C56-BAEE-81A3-C650-3FAA05FCD5B0}"/>
              </a:ext>
            </a:extLst>
          </xdr:cNvPr>
          <xdr:cNvCxnSpPr/>
        </xdr:nvCxnSpPr>
        <xdr:spPr>
          <a:xfrm>
            <a:off x="4371972" y="35504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6" name="Straight Arrow Connector 1085">
            <a:extLst>
              <a:ext uri="{FF2B5EF4-FFF2-40B4-BE49-F238E27FC236}">
                <a16:creationId xmlns:a16="http://schemas.microsoft.com/office/drawing/2014/main" id="{24A64B44-93B5-50B5-E7D3-55115326864E}"/>
              </a:ext>
            </a:extLst>
          </xdr:cNvPr>
          <xdr:cNvCxnSpPr/>
        </xdr:nvCxnSpPr>
        <xdr:spPr>
          <a:xfrm>
            <a:off x="4533897" y="355091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7" name="Straight Arrow Connector 1086">
            <a:extLst>
              <a:ext uri="{FF2B5EF4-FFF2-40B4-BE49-F238E27FC236}">
                <a16:creationId xmlns:a16="http://schemas.microsoft.com/office/drawing/2014/main" id="{B3514890-C2C2-B283-B2E4-4E782035A271}"/>
              </a:ext>
            </a:extLst>
          </xdr:cNvPr>
          <xdr:cNvCxnSpPr/>
        </xdr:nvCxnSpPr>
        <xdr:spPr>
          <a:xfrm>
            <a:off x="4695823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8" name="Straight Arrow Connector 1087">
            <a:extLst>
              <a:ext uri="{FF2B5EF4-FFF2-40B4-BE49-F238E27FC236}">
                <a16:creationId xmlns:a16="http://schemas.microsoft.com/office/drawing/2014/main" id="{41E5619F-7F01-7226-0547-191CD1E8D772}"/>
              </a:ext>
            </a:extLst>
          </xdr:cNvPr>
          <xdr:cNvCxnSpPr/>
        </xdr:nvCxnSpPr>
        <xdr:spPr>
          <a:xfrm>
            <a:off x="4857748" y="35513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9" name="Straight Arrow Connector 1088">
            <a:extLst>
              <a:ext uri="{FF2B5EF4-FFF2-40B4-BE49-F238E27FC236}">
                <a16:creationId xmlns:a16="http://schemas.microsoft.com/office/drawing/2014/main" id="{5707F444-6006-792E-8960-FFD7A82D573E}"/>
              </a:ext>
            </a:extLst>
          </xdr:cNvPr>
          <xdr:cNvCxnSpPr/>
        </xdr:nvCxnSpPr>
        <xdr:spPr>
          <a:xfrm>
            <a:off x="5019672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0" name="Straight Arrow Connector 1089">
            <a:extLst>
              <a:ext uri="{FF2B5EF4-FFF2-40B4-BE49-F238E27FC236}">
                <a16:creationId xmlns:a16="http://schemas.microsoft.com/office/drawing/2014/main" id="{1208D7FD-5103-3002-27BC-7DF8488333D6}"/>
              </a:ext>
            </a:extLst>
          </xdr:cNvPr>
          <xdr:cNvCxnSpPr/>
        </xdr:nvCxnSpPr>
        <xdr:spPr>
          <a:xfrm>
            <a:off x="5181597" y="35513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1" name="Straight Arrow Connector 1090">
            <a:extLst>
              <a:ext uri="{FF2B5EF4-FFF2-40B4-BE49-F238E27FC236}">
                <a16:creationId xmlns:a16="http://schemas.microsoft.com/office/drawing/2014/main" id="{E98A3B15-4E9B-0F15-6E72-519E730CBE27}"/>
              </a:ext>
            </a:extLst>
          </xdr:cNvPr>
          <xdr:cNvCxnSpPr/>
        </xdr:nvCxnSpPr>
        <xdr:spPr>
          <a:xfrm>
            <a:off x="5343522" y="355091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2" name="Straight Arrow Connector 1091">
            <a:extLst>
              <a:ext uri="{FF2B5EF4-FFF2-40B4-BE49-F238E27FC236}">
                <a16:creationId xmlns:a16="http://schemas.microsoft.com/office/drawing/2014/main" id="{D3B1B26A-AF1C-CAE2-AA32-8C5034F180B4}"/>
              </a:ext>
            </a:extLst>
          </xdr:cNvPr>
          <xdr:cNvCxnSpPr/>
        </xdr:nvCxnSpPr>
        <xdr:spPr>
          <a:xfrm>
            <a:off x="5505447" y="355139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3" name="Straight Arrow Connector 1092">
            <a:extLst>
              <a:ext uri="{FF2B5EF4-FFF2-40B4-BE49-F238E27FC236}">
                <a16:creationId xmlns:a16="http://schemas.microsoft.com/office/drawing/2014/main" id="{84339682-A5D2-1B9F-E241-4BA2734249F3}"/>
              </a:ext>
            </a:extLst>
          </xdr:cNvPr>
          <xdr:cNvCxnSpPr/>
        </xdr:nvCxnSpPr>
        <xdr:spPr>
          <a:xfrm>
            <a:off x="5667371" y="355091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4" name="Straight Arrow Connector 1093">
            <a:extLst>
              <a:ext uri="{FF2B5EF4-FFF2-40B4-BE49-F238E27FC236}">
                <a16:creationId xmlns:a16="http://schemas.microsoft.com/office/drawing/2014/main" id="{7EC6AF77-B478-BC6F-9198-4498717DFB98}"/>
              </a:ext>
            </a:extLst>
          </xdr:cNvPr>
          <xdr:cNvCxnSpPr/>
        </xdr:nvCxnSpPr>
        <xdr:spPr>
          <a:xfrm>
            <a:off x="5829296" y="355139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5" name="Straight Arrow Connector 1094">
            <a:extLst>
              <a:ext uri="{FF2B5EF4-FFF2-40B4-BE49-F238E27FC236}">
                <a16:creationId xmlns:a16="http://schemas.microsoft.com/office/drawing/2014/main" id="{A274C65E-BB7A-D944-BA6B-4BD1A4A86D47}"/>
              </a:ext>
            </a:extLst>
          </xdr:cNvPr>
          <xdr:cNvCxnSpPr/>
        </xdr:nvCxnSpPr>
        <xdr:spPr>
          <a:xfrm>
            <a:off x="5991223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6" name="Straight Arrow Connector 1095">
            <a:extLst>
              <a:ext uri="{FF2B5EF4-FFF2-40B4-BE49-F238E27FC236}">
                <a16:creationId xmlns:a16="http://schemas.microsoft.com/office/drawing/2014/main" id="{C3408054-8CBC-6047-B62E-7DBF21E84C0D}"/>
              </a:ext>
            </a:extLst>
          </xdr:cNvPr>
          <xdr:cNvCxnSpPr/>
        </xdr:nvCxnSpPr>
        <xdr:spPr>
          <a:xfrm>
            <a:off x="6153148" y="35513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7" name="Straight Arrow Connector 1096">
            <a:extLst>
              <a:ext uri="{FF2B5EF4-FFF2-40B4-BE49-F238E27FC236}">
                <a16:creationId xmlns:a16="http://schemas.microsoft.com/office/drawing/2014/main" id="{8172BF3C-1753-94F5-06DB-5A8DB7FA5FA8}"/>
              </a:ext>
            </a:extLst>
          </xdr:cNvPr>
          <xdr:cNvCxnSpPr/>
        </xdr:nvCxnSpPr>
        <xdr:spPr>
          <a:xfrm>
            <a:off x="6315072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8" name="Straight Arrow Connector 1097">
            <a:extLst>
              <a:ext uri="{FF2B5EF4-FFF2-40B4-BE49-F238E27FC236}">
                <a16:creationId xmlns:a16="http://schemas.microsoft.com/office/drawing/2014/main" id="{1EE9F912-92BF-D424-F2CB-BC61AFF2BD3F}"/>
              </a:ext>
            </a:extLst>
          </xdr:cNvPr>
          <xdr:cNvCxnSpPr/>
        </xdr:nvCxnSpPr>
        <xdr:spPr>
          <a:xfrm>
            <a:off x="6476997" y="355139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9" name="Straight Arrow Connector 1098">
            <a:extLst>
              <a:ext uri="{FF2B5EF4-FFF2-40B4-BE49-F238E27FC236}">
                <a16:creationId xmlns:a16="http://schemas.microsoft.com/office/drawing/2014/main" id="{CF4ED55B-D558-E8A6-AEA4-6926BBC2EE9D}"/>
              </a:ext>
            </a:extLst>
          </xdr:cNvPr>
          <xdr:cNvCxnSpPr/>
        </xdr:nvCxnSpPr>
        <xdr:spPr>
          <a:xfrm>
            <a:off x="6638922" y="355091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0" name="Straight Arrow Connector 1099">
            <a:extLst>
              <a:ext uri="{FF2B5EF4-FFF2-40B4-BE49-F238E27FC236}">
                <a16:creationId xmlns:a16="http://schemas.microsoft.com/office/drawing/2014/main" id="{A781D3AA-3626-0453-0FD2-8ED17A3DB848}"/>
              </a:ext>
            </a:extLst>
          </xdr:cNvPr>
          <xdr:cNvCxnSpPr/>
        </xdr:nvCxnSpPr>
        <xdr:spPr>
          <a:xfrm>
            <a:off x="6800847" y="355139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1" name="Straight Arrow Connector 1100">
            <a:extLst>
              <a:ext uri="{FF2B5EF4-FFF2-40B4-BE49-F238E27FC236}">
                <a16:creationId xmlns:a16="http://schemas.microsoft.com/office/drawing/2014/main" id="{7E14DFD9-F9B2-8676-9E6C-5E835D4FAE8E}"/>
              </a:ext>
            </a:extLst>
          </xdr:cNvPr>
          <xdr:cNvCxnSpPr/>
        </xdr:nvCxnSpPr>
        <xdr:spPr>
          <a:xfrm>
            <a:off x="6962771" y="355091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2" name="Straight Arrow Connector 1101">
            <a:extLst>
              <a:ext uri="{FF2B5EF4-FFF2-40B4-BE49-F238E27FC236}">
                <a16:creationId xmlns:a16="http://schemas.microsoft.com/office/drawing/2014/main" id="{38B7C838-AABE-F60F-C431-A0E3161010F8}"/>
              </a:ext>
            </a:extLst>
          </xdr:cNvPr>
          <xdr:cNvCxnSpPr/>
        </xdr:nvCxnSpPr>
        <xdr:spPr>
          <a:xfrm>
            <a:off x="7124696" y="355091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3" name="Straight Arrow Connector 1102">
            <a:extLst>
              <a:ext uri="{FF2B5EF4-FFF2-40B4-BE49-F238E27FC236}">
                <a16:creationId xmlns:a16="http://schemas.microsoft.com/office/drawing/2014/main" id="{C3A3DB53-3090-5739-6980-4901365063BD}"/>
              </a:ext>
            </a:extLst>
          </xdr:cNvPr>
          <xdr:cNvCxnSpPr/>
        </xdr:nvCxnSpPr>
        <xdr:spPr>
          <a:xfrm>
            <a:off x="7286623" y="355091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4" name="Straight Arrow Connector 1103">
            <a:extLst>
              <a:ext uri="{FF2B5EF4-FFF2-40B4-BE49-F238E27FC236}">
                <a16:creationId xmlns:a16="http://schemas.microsoft.com/office/drawing/2014/main" id="{E0475588-4576-A9ED-FF87-7B24FDA3D9D5}"/>
              </a:ext>
            </a:extLst>
          </xdr:cNvPr>
          <xdr:cNvCxnSpPr/>
        </xdr:nvCxnSpPr>
        <xdr:spPr>
          <a:xfrm>
            <a:off x="7448548" y="355139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5" name="Straight Arrow Connector 1104">
            <a:extLst>
              <a:ext uri="{FF2B5EF4-FFF2-40B4-BE49-F238E27FC236}">
                <a16:creationId xmlns:a16="http://schemas.microsoft.com/office/drawing/2014/main" id="{00B4AE56-06BC-97BA-ADB9-98D6E0230051}"/>
              </a:ext>
            </a:extLst>
          </xdr:cNvPr>
          <xdr:cNvCxnSpPr/>
        </xdr:nvCxnSpPr>
        <xdr:spPr>
          <a:xfrm>
            <a:off x="7610472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7" name="Straight Connector 1116">
            <a:extLst>
              <a:ext uri="{FF2B5EF4-FFF2-40B4-BE49-F238E27FC236}">
                <a16:creationId xmlns:a16="http://schemas.microsoft.com/office/drawing/2014/main" id="{C0F619E2-F01A-8706-D324-0E40A540521B}"/>
              </a:ext>
            </a:extLst>
          </xdr:cNvPr>
          <xdr:cNvCxnSpPr/>
        </xdr:nvCxnSpPr>
        <xdr:spPr>
          <a:xfrm>
            <a:off x="2109788" y="35504437"/>
            <a:ext cx="566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8" name="Straight Connector 1117">
            <a:extLst>
              <a:ext uri="{FF2B5EF4-FFF2-40B4-BE49-F238E27FC236}">
                <a16:creationId xmlns:a16="http://schemas.microsoft.com/office/drawing/2014/main" id="{23305457-D2D9-48EC-BF27-4F590501BDB0}"/>
              </a:ext>
            </a:extLst>
          </xdr:cNvPr>
          <xdr:cNvCxnSpPr/>
        </xdr:nvCxnSpPr>
        <xdr:spPr>
          <a:xfrm>
            <a:off x="2105025" y="3601402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9" name="Straight Connector 1118">
            <a:extLst>
              <a:ext uri="{FF2B5EF4-FFF2-40B4-BE49-F238E27FC236}">
                <a16:creationId xmlns:a16="http://schemas.microsoft.com/office/drawing/2014/main" id="{128232E0-1F4B-13BB-AA24-2255DA4E8918}"/>
              </a:ext>
            </a:extLst>
          </xdr:cNvPr>
          <xdr:cNvCxnSpPr/>
        </xdr:nvCxnSpPr>
        <xdr:spPr>
          <a:xfrm>
            <a:off x="2019300" y="36166425"/>
            <a:ext cx="5810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0" name="Straight Connector 1119">
            <a:extLst>
              <a:ext uri="{FF2B5EF4-FFF2-40B4-BE49-F238E27FC236}">
                <a16:creationId xmlns:a16="http://schemas.microsoft.com/office/drawing/2014/main" id="{2D302BF7-67DF-93B1-5797-D98EB38F7094}"/>
              </a:ext>
            </a:extLst>
          </xdr:cNvPr>
          <xdr:cNvCxnSpPr/>
        </xdr:nvCxnSpPr>
        <xdr:spPr>
          <a:xfrm flipH="1">
            <a:off x="2062162" y="361188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1" name="Straight Connector 1120">
            <a:extLst>
              <a:ext uri="{FF2B5EF4-FFF2-40B4-BE49-F238E27FC236}">
                <a16:creationId xmlns:a16="http://schemas.microsoft.com/office/drawing/2014/main" id="{A69C9EB0-63FD-1A30-198F-C904591DA3CC}"/>
              </a:ext>
            </a:extLst>
          </xdr:cNvPr>
          <xdr:cNvCxnSpPr/>
        </xdr:nvCxnSpPr>
        <xdr:spPr>
          <a:xfrm>
            <a:off x="4048126" y="360140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2" name="Straight Connector 1121">
            <a:extLst>
              <a:ext uri="{FF2B5EF4-FFF2-40B4-BE49-F238E27FC236}">
                <a16:creationId xmlns:a16="http://schemas.microsoft.com/office/drawing/2014/main" id="{A926377E-849D-48A5-8432-8ADDFD925A28}"/>
              </a:ext>
            </a:extLst>
          </xdr:cNvPr>
          <xdr:cNvCxnSpPr/>
        </xdr:nvCxnSpPr>
        <xdr:spPr>
          <a:xfrm flipH="1">
            <a:off x="4005263" y="361188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3" name="Straight Connector 1122">
            <a:extLst>
              <a:ext uri="{FF2B5EF4-FFF2-40B4-BE49-F238E27FC236}">
                <a16:creationId xmlns:a16="http://schemas.microsoft.com/office/drawing/2014/main" id="{E17906DF-FDCF-7B39-2A62-92C9AB8D1A54}"/>
              </a:ext>
            </a:extLst>
          </xdr:cNvPr>
          <xdr:cNvCxnSpPr/>
        </xdr:nvCxnSpPr>
        <xdr:spPr>
          <a:xfrm>
            <a:off x="4295776" y="360140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4" name="Straight Connector 1123">
            <a:extLst>
              <a:ext uri="{FF2B5EF4-FFF2-40B4-BE49-F238E27FC236}">
                <a16:creationId xmlns:a16="http://schemas.microsoft.com/office/drawing/2014/main" id="{8E652D36-0240-E6D5-1F21-7880BA3DF172}"/>
              </a:ext>
            </a:extLst>
          </xdr:cNvPr>
          <xdr:cNvCxnSpPr/>
        </xdr:nvCxnSpPr>
        <xdr:spPr>
          <a:xfrm flipH="1">
            <a:off x="4252913" y="361188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5" name="Straight Connector 1124">
            <a:extLst>
              <a:ext uri="{FF2B5EF4-FFF2-40B4-BE49-F238E27FC236}">
                <a16:creationId xmlns:a16="http://schemas.microsoft.com/office/drawing/2014/main" id="{0CDB47F1-555B-7243-71B5-328C14BFB9F8}"/>
              </a:ext>
            </a:extLst>
          </xdr:cNvPr>
          <xdr:cNvCxnSpPr/>
        </xdr:nvCxnSpPr>
        <xdr:spPr>
          <a:xfrm>
            <a:off x="5591175" y="360140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6" name="Straight Connector 1125">
            <a:extLst>
              <a:ext uri="{FF2B5EF4-FFF2-40B4-BE49-F238E27FC236}">
                <a16:creationId xmlns:a16="http://schemas.microsoft.com/office/drawing/2014/main" id="{C2490D10-A2AC-E252-72E4-1E8393E129CA}"/>
              </a:ext>
            </a:extLst>
          </xdr:cNvPr>
          <xdr:cNvCxnSpPr/>
        </xdr:nvCxnSpPr>
        <xdr:spPr>
          <a:xfrm flipH="1">
            <a:off x="5548312" y="361188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7" name="Straight Connector 1126">
            <a:extLst>
              <a:ext uri="{FF2B5EF4-FFF2-40B4-BE49-F238E27FC236}">
                <a16:creationId xmlns:a16="http://schemas.microsoft.com/office/drawing/2014/main" id="{232F5513-4472-8E9E-3765-62CC86E54777}"/>
              </a:ext>
            </a:extLst>
          </xdr:cNvPr>
          <xdr:cNvCxnSpPr/>
        </xdr:nvCxnSpPr>
        <xdr:spPr>
          <a:xfrm>
            <a:off x="5829296" y="3601402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8" name="Straight Connector 1127">
            <a:extLst>
              <a:ext uri="{FF2B5EF4-FFF2-40B4-BE49-F238E27FC236}">
                <a16:creationId xmlns:a16="http://schemas.microsoft.com/office/drawing/2014/main" id="{1B62D450-1110-DE7E-D599-B41E82E54E2B}"/>
              </a:ext>
            </a:extLst>
          </xdr:cNvPr>
          <xdr:cNvCxnSpPr/>
        </xdr:nvCxnSpPr>
        <xdr:spPr>
          <a:xfrm flipH="1">
            <a:off x="5786433" y="361187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3" name="Straight Connector 1132">
            <a:extLst>
              <a:ext uri="{FF2B5EF4-FFF2-40B4-BE49-F238E27FC236}">
                <a16:creationId xmlns:a16="http://schemas.microsoft.com/office/drawing/2014/main" id="{E8EAD8B0-9D5D-D993-D0B1-3BC807461F4C}"/>
              </a:ext>
            </a:extLst>
          </xdr:cNvPr>
          <xdr:cNvCxnSpPr/>
        </xdr:nvCxnSpPr>
        <xdr:spPr>
          <a:xfrm>
            <a:off x="7772401" y="3601878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Straight Connector 1133">
            <a:extLst>
              <a:ext uri="{FF2B5EF4-FFF2-40B4-BE49-F238E27FC236}">
                <a16:creationId xmlns:a16="http://schemas.microsoft.com/office/drawing/2014/main" id="{61B3F524-FC2B-2FB7-8EF4-E25D1A841E21}"/>
              </a:ext>
            </a:extLst>
          </xdr:cNvPr>
          <xdr:cNvCxnSpPr/>
        </xdr:nvCxnSpPr>
        <xdr:spPr>
          <a:xfrm flipH="1">
            <a:off x="7729538" y="361235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Straight Connector 1134">
            <a:extLst>
              <a:ext uri="{FF2B5EF4-FFF2-40B4-BE49-F238E27FC236}">
                <a16:creationId xmlns:a16="http://schemas.microsoft.com/office/drawing/2014/main" id="{FA9A7A8D-21C9-4A27-A6BA-0F3D46D078BF}"/>
              </a:ext>
            </a:extLst>
          </xdr:cNvPr>
          <xdr:cNvCxnSpPr/>
        </xdr:nvCxnSpPr>
        <xdr:spPr>
          <a:xfrm>
            <a:off x="2014537" y="36452175"/>
            <a:ext cx="58150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6" name="Straight Connector 1135">
            <a:extLst>
              <a:ext uri="{FF2B5EF4-FFF2-40B4-BE49-F238E27FC236}">
                <a16:creationId xmlns:a16="http://schemas.microsoft.com/office/drawing/2014/main" id="{07195D30-637A-226A-1847-54A52D4B4500}"/>
              </a:ext>
            </a:extLst>
          </xdr:cNvPr>
          <xdr:cNvCxnSpPr/>
        </xdr:nvCxnSpPr>
        <xdr:spPr>
          <a:xfrm flipH="1">
            <a:off x="2057399" y="36404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7" name="Straight Connector 1136">
            <a:extLst>
              <a:ext uri="{FF2B5EF4-FFF2-40B4-BE49-F238E27FC236}">
                <a16:creationId xmlns:a16="http://schemas.microsoft.com/office/drawing/2014/main" id="{4A2DCB33-B1CC-4215-95ED-B5802FEFB785}"/>
              </a:ext>
            </a:extLst>
          </xdr:cNvPr>
          <xdr:cNvCxnSpPr/>
        </xdr:nvCxnSpPr>
        <xdr:spPr>
          <a:xfrm flipH="1">
            <a:off x="7724779" y="3640931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8" name="Straight Connector 1137">
            <a:extLst>
              <a:ext uri="{FF2B5EF4-FFF2-40B4-BE49-F238E27FC236}">
                <a16:creationId xmlns:a16="http://schemas.microsoft.com/office/drawing/2014/main" id="{DC622D9A-CE00-1054-2062-DDBEF7D33675}"/>
              </a:ext>
            </a:extLst>
          </xdr:cNvPr>
          <xdr:cNvCxnSpPr/>
        </xdr:nvCxnSpPr>
        <xdr:spPr>
          <a:xfrm flipH="1" flipV="1">
            <a:off x="4733925" y="354330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0" name="Straight Arrow Connector 1249">
            <a:extLst>
              <a:ext uri="{FF2B5EF4-FFF2-40B4-BE49-F238E27FC236}">
                <a16:creationId xmlns:a16="http://schemas.microsoft.com/office/drawing/2014/main" id="{99E6B8A7-CAA3-4705-8557-233BC591F66A}"/>
              </a:ext>
            </a:extLst>
          </xdr:cNvPr>
          <xdr:cNvCxnSpPr/>
        </xdr:nvCxnSpPr>
        <xdr:spPr>
          <a:xfrm>
            <a:off x="7772398" y="355091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85725</xdr:colOff>
      <xdr:row>734</xdr:row>
      <xdr:rowOff>0</xdr:rowOff>
    </xdr:from>
    <xdr:to>
      <xdr:col>48</xdr:col>
      <xdr:colOff>80968</xdr:colOff>
      <xdr:row>742</xdr:row>
      <xdr:rowOff>61913</xdr:rowOff>
    </xdr:to>
    <xdr:grpSp>
      <xdr:nvGrpSpPr>
        <xdr:cNvPr id="63" name="Group 62">
          <a:extLst>
            <a:ext uri="{FF2B5EF4-FFF2-40B4-BE49-F238E27FC236}">
              <a16:creationId xmlns:a16="http://schemas.microsoft.com/office/drawing/2014/main" id="{98A789EB-D7E0-0183-0604-AB2204D22643}"/>
            </a:ext>
          </a:extLst>
        </xdr:cNvPr>
        <xdr:cNvGrpSpPr/>
      </xdr:nvGrpSpPr>
      <xdr:grpSpPr>
        <a:xfrm>
          <a:off x="2028825" y="109889925"/>
          <a:ext cx="5824543" cy="1204913"/>
          <a:chOff x="2028825" y="39309675"/>
          <a:chExt cx="5824543" cy="1204913"/>
        </a:xfrm>
      </xdr:grpSpPr>
      <xdr:sp macro="" textlink="">
        <xdr:nvSpPr>
          <xdr:cNvPr id="1215" name="Isosceles Triangle 1214">
            <a:extLst>
              <a:ext uri="{FF2B5EF4-FFF2-40B4-BE49-F238E27FC236}">
                <a16:creationId xmlns:a16="http://schemas.microsoft.com/office/drawing/2014/main" id="{30692EA5-5CDA-D8D1-F812-4FEAA1390F39}"/>
              </a:ext>
            </a:extLst>
          </xdr:cNvPr>
          <xdr:cNvSpPr/>
        </xdr:nvSpPr>
        <xdr:spPr>
          <a:xfrm>
            <a:off x="2028825" y="397557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16" name="Straight Connector 1215">
            <a:extLst>
              <a:ext uri="{FF2B5EF4-FFF2-40B4-BE49-F238E27FC236}">
                <a16:creationId xmlns:a16="http://schemas.microsoft.com/office/drawing/2014/main" id="{437B4621-6504-BA1F-8ADE-3334B02C8F25}"/>
              </a:ext>
            </a:extLst>
          </xdr:cNvPr>
          <xdr:cNvCxnSpPr/>
        </xdr:nvCxnSpPr>
        <xdr:spPr>
          <a:xfrm>
            <a:off x="2105024" y="39738300"/>
            <a:ext cx="566261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21" name="Oval 1220">
            <a:extLst>
              <a:ext uri="{FF2B5EF4-FFF2-40B4-BE49-F238E27FC236}">
                <a16:creationId xmlns:a16="http://schemas.microsoft.com/office/drawing/2014/main" id="{ECB6543E-6863-D087-E669-A67113F68F1E}"/>
              </a:ext>
            </a:extLst>
          </xdr:cNvPr>
          <xdr:cNvSpPr/>
        </xdr:nvSpPr>
        <xdr:spPr>
          <a:xfrm>
            <a:off x="4267200" y="397002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22" name="Oval 1221">
            <a:extLst>
              <a:ext uri="{FF2B5EF4-FFF2-40B4-BE49-F238E27FC236}">
                <a16:creationId xmlns:a16="http://schemas.microsoft.com/office/drawing/2014/main" id="{F08B15E0-84CF-869E-3921-F4840AFB8CA8}"/>
              </a:ext>
            </a:extLst>
          </xdr:cNvPr>
          <xdr:cNvSpPr/>
        </xdr:nvSpPr>
        <xdr:spPr>
          <a:xfrm>
            <a:off x="5562600" y="397002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25" name="Straight Connector 1224">
            <a:extLst>
              <a:ext uri="{FF2B5EF4-FFF2-40B4-BE49-F238E27FC236}">
                <a16:creationId xmlns:a16="http://schemas.microsoft.com/office/drawing/2014/main" id="{5BC6FCBB-0028-D980-797E-167734BC67B1}"/>
              </a:ext>
            </a:extLst>
          </xdr:cNvPr>
          <xdr:cNvCxnSpPr/>
        </xdr:nvCxnSpPr>
        <xdr:spPr>
          <a:xfrm>
            <a:off x="2105025" y="39947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6" name="Straight Connector 1225">
            <a:extLst>
              <a:ext uri="{FF2B5EF4-FFF2-40B4-BE49-F238E27FC236}">
                <a16:creationId xmlns:a16="http://schemas.microsoft.com/office/drawing/2014/main" id="{1592EBC1-1FE7-22EC-7A3F-AF87CA218B55}"/>
              </a:ext>
            </a:extLst>
          </xdr:cNvPr>
          <xdr:cNvCxnSpPr/>
        </xdr:nvCxnSpPr>
        <xdr:spPr>
          <a:xfrm>
            <a:off x="2038350" y="40452676"/>
            <a:ext cx="5810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7" name="Straight Connector 1226">
            <a:extLst>
              <a:ext uri="{FF2B5EF4-FFF2-40B4-BE49-F238E27FC236}">
                <a16:creationId xmlns:a16="http://schemas.microsoft.com/office/drawing/2014/main" id="{3D81A8D4-4A10-E1F7-1297-6B96614B7E6F}"/>
              </a:ext>
            </a:extLst>
          </xdr:cNvPr>
          <xdr:cNvCxnSpPr/>
        </xdr:nvCxnSpPr>
        <xdr:spPr>
          <a:xfrm flipH="1">
            <a:off x="2057400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8" name="Straight Connector 1227">
            <a:extLst>
              <a:ext uri="{FF2B5EF4-FFF2-40B4-BE49-F238E27FC236}">
                <a16:creationId xmlns:a16="http://schemas.microsoft.com/office/drawing/2014/main" id="{80064D9B-8915-997B-14E5-909A6382297D}"/>
              </a:ext>
            </a:extLst>
          </xdr:cNvPr>
          <xdr:cNvCxnSpPr/>
        </xdr:nvCxnSpPr>
        <xdr:spPr>
          <a:xfrm>
            <a:off x="3076575" y="39947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9" name="Straight Connector 1228">
            <a:extLst>
              <a:ext uri="{FF2B5EF4-FFF2-40B4-BE49-F238E27FC236}">
                <a16:creationId xmlns:a16="http://schemas.microsoft.com/office/drawing/2014/main" id="{10738C73-DDC7-F509-3426-E8B6F4340E5A}"/>
              </a:ext>
            </a:extLst>
          </xdr:cNvPr>
          <xdr:cNvCxnSpPr/>
        </xdr:nvCxnSpPr>
        <xdr:spPr>
          <a:xfrm flipH="1">
            <a:off x="3028950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0" name="Straight Connector 1229">
            <a:extLst>
              <a:ext uri="{FF2B5EF4-FFF2-40B4-BE49-F238E27FC236}">
                <a16:creationId xmlns:a16="http://schemas.microsoft.com/office/drawing/2014/main" id="{CF434D47-6EBE-5A68-EDE2-B40A49BB4F19}"/>
              </a:ext>
            </a:extLst>
          </xdr:cNvPr>
          <xdr:cNvCxnSpPr/>
        </xdr:nvCxnSpPr>
        <xdr:spPr>
          <a:xfrm>
            <a:off x="4048125" y="403145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1" name="Straight Connector 1230">
            <a:extLst>
              <a:ext uri="{FF2B5EF4-FFF2-40B4-BE49-F238E27FC236}">
                <a16:creationId xmlns:a16="http://schemas.microsoft.com/office/drawing/2014/main" id="{58C872C3-2C2D-4753-8F73-BC044A649E7C}"/>
              </a:ext>
            </a:extLst>
          </xdr:cNvPr>
          <xdr:cNvCxnSpPr/>
        </xdr:nvCxnSpPr>
        <xdr:spPr>
          <a:xfrm flipH="1">
            <a:off x="4000500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2" name="Straight Connector 1231">
            <a:extLst>
              <a:ext uri="{FF2B5EF4-FFF2-40B4-BE49-F238E27FC236}">
                <a16:creationId xmlns:a16="http://schemas.microsoft.com/office/drawing/2014/main" id="{2A8D5EEC-9436-3855-AA5B-449545B125C7}"/>
              </a:ext>
            </a:extLst>
          </xdr:cNvPr>
          <xdr:cNvCxnSpPr/>
        </xdr:nvCxnSpPr>
        <xdr:spPr>
          <a:xfrm>
            <a:off x="4938712" y="39947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3" name="Straight Connector 1232">
            <a:extLst>
              <a:ext uri="{FF2B5EF4-FFF2-40B4-BE49-F238E27FC236}">
                <a16:creationId xmlns:a16="http://schemas.microsoft.com/office/drawing/2014/main" id="{5B19A5CA-A787-DED9-164B-6B74FDF075FF}"/>
              </a:ext>
            </a:extLst>
          </xdr:cNvPr>
          <xdr:cNvCxnSpPr/>
        </xdr:nvCxnSpPr>
        <xdr:spPr>
          <a:xfrm flipH="1">
            <a:off x="4891087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4" name="Straight Connector 1233">
            <a:extLst>
              <a:ext uri="{FF2B5EF4-FFF2-40B4-BE49-F238E27FC236}">
                <a16:creationId xmlns:a16="http://schemas.microsoft.com/office/drawing/2014/main" id="{ED709B1F-B752-693B-F265-3CB803BCE4EE}"/>
              </a:ext>
            </a:extLst>
          </xdr:cNvPr>
          <xdr:cNvCxnSpPr/>
        </xdr:nvCxnSpPr>
        <xdr:spPr>
          <a:xfrm>
            <a:off x="5829297" y="403145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5" name="Straight Connector 1234">
            <a:extLst>
              <a:ext uri="{FF2B5EF4-FFF2-40B4-BE49-F238E27FC236}">
                <a16:creationId xmlns:a16="http://schemas.microsoft.com/office/drawing/2014/main" id="{FCAD9087-114B-26B0-6720-D19D098325EF}"/>
              </a:ext>
            </a:extLst>
          </xdr:cNvPr>
          <xdr:cNvCxnSpPr/>
        </xdr:nvCxnSpPr>
        <xdr:spPr>
          <a:xfrm flipH="1">
            <a:off x="5781672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6" name="Straight Connector 1235">
            <a:extLst>
              <a:ext uri="{FF2B5EF4-FFF2-40B4-BE49-F238E27FC236}">
                <a16:creationId xmlns:a16="http://schemas.microsoft.com/office/drawing/2014/main" id="{2C9344EE-B367-0DDF-8EC3-079AAFC587E1}"/>
              </a:ext>
            </a:extLst>
          </xdr:cNvPr>
          <xdr:cNvCxnSpPr/>
        </xdr:nvCxnSpPr>
        <xdr:spPr>
          <a:xfrm>
            <a:off x="6800854" y="39947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7" name="Straight Connector 1236">
            <a:extLst>
              <a:ext uri="{FF2B5EF4-FFF2-40B4-BE49-F238E27FC236}">
                <a16:creationId xmlns:a16="http://schemas.microsoft.com/office/drawing/2014/main" id="{AAC90550-B873-AD7D-DAA0-10F37A326B23}"/>
              </a:ext>
            </a:extLst>
          </xdr:cNvPr>
          <xdr:cNvCxnSpPr/>
        </xdr:nvCxnSpPr>
        <xdr:spPr>
          <a:xfrm flipH="1">
            <a:off x="6753229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8" name="Straight Connector 1237">
            <a:extLst>
              <a:ext uri="{FF2B5EF4-FFF2-40B4-BE49-F238E27FC236}">
                <a16:creationId xmlns:a16="http://schemas.microsoft.com/office/drawing/2014/main" id="{1BB34BD4-56E3-3F06-8620-D43EA15A1B81}"/>
              </a:ext>
            </a:extLst>
          </xdr:cNvPr>
          <xdr:cNvCxnSpPr/>
        </xdr:nvCxnSpPr>
        <xdr:spPr>
          <a:xfrm>
            <a:off x="7772405" y="4031456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9" name="Straight Connector 1238">
            <a:extLst>
              <a:ext uri="{FF2B5EF4-FFF2-40B4-BE49-F238E27FC236}">
                <a16:creationId xmlns:a16="http://schemas.microsoft.com/office/drawing/2014/main" id="{91BF6C10-14B4-D72D-A28C-F4E2B6924F14}"/>
              </a:ext>
            </a:extLst>
          </xdr:cNvPr>
          <xdr:cNvCxnSpPr/>
        </xdr:nvCxnSpPr>
        <xdr:spPr>
          <a:xfrm flipH="1">
            <a:off x="7724780" y="4040981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4" name="Straight Connector 1243">
            <a:extLst>
              <a:ext uri="{FF2B5EF4-FFF2-40B4-BE49-F238E27FC236}">
                <a16:creationId xmlns:a16="http://schemas.microsoft.com/office/drawing/2014/main" id="{4D94727A-7ABC-77A3-DE5F-6602FAE5D16B}"/>
              </a:ext>
            </a:extLst>
          </xdr:cNvPr>
          <xdr:cNvCxnSpPr/>
        </xdr:nvCxnSpPr>
        <xdr:spPr>
          <a:xfrm>
            <a:off x="4295775" y="3944302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6" name="Straight Connector 1245">
            <a:extLst>
              <a:ext uri="{FF2B5EF4-FFF2-40B4-BE49-F238E27FC236}">
                <a16:creationId xmlns:a16="http://schemas.microsoft.com/office/drawing/2014/main" id="{B3EA273F-4B23-B75F-8D37-56528C28B678}"/>
              </a:ext>
            </a:extLst>
          </xdr:cNvPr>
          <xdr:cNvCxnSpPr/>
        </xdr:nvCxnSpPr>
        <xdr:spPr>
          <a:xfrm>
            <a:off x="5591175" y="3978592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8" name="Straight Connector 1247">
            <a:extLst>
              <a:ext uri="{FF2B5EF4-FFF2-40B4-BE49-F238E27FC236}">
                <a16:creationId xmlns:a16="http://schemas.microsoft.com/office/drawing/2014/main" id="{BDB547C7-6499-310C-31CB-BAE3E640A99F}"/>
              </a:ext>
            </a:extLst>
          </xdr:cNvPr>
          <xdr:cNvCxnSpPr/>
        </xdr:nvCxnSpPr>
        <xdr:spPr>
          <a:xfrm flipH="1">
            <a:off x="5438775" y="3992403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9" name="Straight Connector 1248">
            <a:extLst>
              <a:ext uri="{FF2B5EF4-FFF2-40B4-BE49-F238E27FC236}">
                <a16:creationId xmlns:a16="http://schemas.microsoft.com/office/drawing/2014/main" id="{B1FC63E9-9120-0533-95A0-B89AA61E8472}"/>
              </a:ext>
            </a:extLst>
          </xdr:cNvPr>
          <xdr:cNvCxnSpPr/>
        </xdr:nvCxnSpPr>
        <xdr:spPr>
          <a:xfrm flipH="1">
            <a:off x="4295775" y="3944778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Freeform: Shape 49">
            <a:extLst>
              <a:ext uri="{FF2B5EF4-FFF2-40B4-BE49-F238E27FC236}">
                <a16:creationId xmlns:a16="http://schemas.microsoft.com/office/drawing/2014/main" id="{7BEA4FEC-EADB-C60D-2BAB-0E7CB52E2045}"/>
              </a:ext>
            </a:extLst>
          </xdr:cNvPr>
          <xdr:cNvSpPr/>
        </xdr:nvSpPr>
        <xdr:spPr>
          <a:xfrm>
            <a:off x="2105025" y="39309675"/>
            <a:ext cx="5667375" cy="862013"/>
          </a:xfrm>
          <a:custGeom>
            <a:avLst/>
            <a:gdLst>
              <a:gd name="connsiteX0" fmla="*/ 0 w 5667375"/>
              <a:gd name="connsiteY0" fmla="*/ 428625 h 862013"/>
              <a:gd name="connsiteX1" fmla="*/ 0 w 5667375"/>
              <a:gd name="connsiteY1" fmla="*/ 0 h 862013"/>
              <a:gd name="connsiteX2" fmla="*/ 1943100 w 5667375"/>
              <a:gd name="connsiteY2" fmla="*/ 862013 h 862013"/>
              <a:gd name="connsiteX3" fmla="*/ 1943100 w 5667375"/>
              <a:gd name="connsiteY3" fmla="*/ 4763 h 862013"/>
              <a:gd name="connsiteX4" fmla="*/ 3724275 w 5667375"/>
              <a:gd name="connsiteY4" fmla="*/ 862013 h 862013"/>
              <a:gd name="connsiteX5" fmla="*/ 3724275 w 5667375"/>
              <a:gd name="connsiteY5" fmla="*/ 4763 h 862013"/>
              <a:gd name="connsiteX6" fmla="*/ 5667375 w 5667375"/>
              <a:gd name="connsiteY6" fmla="*/ 857250 h 862013"/>
              <a:gd name="connsiteX7" fmla="*/ 5667375 w 5667375"/>
              <a:gd name="connsiteY7" fmla="*/ 438150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5667375" h="862013">
                <a:moveTo>
                  <a:pt x="0" y="428625"/>
                </a:moveTo>
                <a:lnTo>
                  <a:pt x="0" y="0"/>
                </a:lnTo>
                <a:lnTo>
                  <a:pt x="1943100" y="862013"/>
                </a:lnTo>
                <a:lnTo>
                  <a:pt x="1943100" y="4763"/>
                </a:lnTo>
                <a:lnTo>
                  <a:pt x="3724275" y="862013"/>
                </a:lnTo>
                <a:lnTo>
                  <a:pt x="3724275" y="4763"/>
                </a:lnTo>
                <a:lnTo>
                  <a:pt x="5667375" y="857250"/>
                </a:lnTo>
                <a:lnTo>
                  <a:pt x="5667375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19" name="Isosceles Triangle 1218">
            <a:extLst>
              <a:ext uri="{FF2B5EF4-FFF2-40B4-BE49-F238E27FC236}">
                <a16:creationId xmlns:a16="http://schemas.microsoft.com/office/drawing/2014/main" id="{CCB67A40-D13F-78F3-674D-CBF2401245AA}"/>
              </a:ext>
            </a:extLst>
          </xdr:cNvPr>
          <xdr:cNvSpPr/>
        </xdr:nvSpPr>
        <xdr:spPr>
          <a:xfrm>
            <a:off x="3971925" y="39746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18" name="Isosceles Triangle 1217">
            <a:extLst>
              <a:ext uri="{FF2B5EF4-FFF2-40B4-BE49-F238E27FC236}">
                <a16:creationId xmlns:a16="http://schemas.microsoft.com/office/drawing/2014/main" id="{F969F649-A0EC-53F2-B677-90B5B4570AD4}"/>
              </a:ext>
            </a:extLst>
          </xdr:cNvPr>
          <xdr:cNvSpPr/>
        </xdr:nvSpPr>
        <xdr:spPr>
          <a:xfrm>
            <a:off x="5753100" y="39746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17" name="Isosceles Triangle 1216">
            <a:extLst>
              <a:ext uri="{FF2B5EF4-FFF2-40B4-BE49-F238E27FC236}">
                <a16:creationId xmlns:a16="http://schemas.microsoft.com/office/drawing/2014/main" id="{87AF090E-9FEC-F921-A415-14EB5640AECE}"/>
              </a:ext>
            </a:extLst>
          </xdr:cNvPr>
          <xdr:cNvSpPr/>
        </xdr:nvSpPr>
        <xdr:spPr>
          <a:xfrm>
            <a:off x="7691443" y="39746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731</xdr:row>
      <xdr:rowOff>4763</xdr:rowOff>
    </xdr:from>
    <xdr:to>
      <xdr:col>13</xdr:col>
      <xdr:colOff>0</xdr:colOff>
      <xdr:row>732</xdr:row>
      <xdr:rowOff>100013</xdr:rowOff>
    </xdr:to>
    <xdr:cxnSp macro="">
      <xdr:nvCxnSpPr>
        <xdr:cNvPr id="1251" name="Straight Connector 1250">
          <a:extLst>
            <a:ext uri="{FF2B5EF4-FFF2-40B4-BE49-F238E27FC236}">
              <a16:creationId xmlns:a16="http://schemas.microsoft.com/office/drawing/2014/main" id="{B25EF73F-F065-490F-88A6-470154282514}"/>
            </a:ext>
          </a:extLst>
        </xdr:cNvPr>
        <xdr:cNvCxnSpPr/>
      </xdr:nvCxnSpPr>
      <xdr:spPr>
        <a:xfrm>
          <a:off x="2105025" y="109466063"/>
          <a:ext cx="0" cy="2381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743</xdr:row>
      <xdr:rowOff>9525</xdr:rowOff>
    </xdr:from>
    <xdr:to>
      <xdr:col>13</xdr:col>
      <xdr:colOff>0</xdr:colOff>
      <xdr:row>746</xdr:row>
      <xdr:rowOff>0</xdr:rowOff>
    </xdr:to>
    <xdr:cxnSp macro="">
      <xdr:nvCxnSpPr>
        <xdr:cNvPr id="1209" name="Straight Connector 1208">
          <a:extLst>
            <a:ext uri="{FF2B5EF4-FFF2-40B4-BE49-F238E27FC236}">
              <a16:creationId xmlns:a16="http://schemas.microsoft.com/office/drawing/2014/main" id="{219C1D55-6923-4B44-9040-0C546314F905}"/>
            </a:ext>
          </a:extLst>
        </xdr:cNvPr>
        <xdr:cNvCxnSpPr/>
      </xdr:nvCxnSpPr>
      <xdr:spPr>
        <a:xfrm>
          <a:off x="2105025" y="111185325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743</xdr:row>
      <xdr:rowOff>28575</xdr:rowOff>
    </xdr:from>
    <xdr:to>
      <xdr:col>48</xdr:col>
      <xdr:colOff>0</xdr:colOff>
      <xdr:row>746</xdr:row>
      <xdr:rowOff>19050</xdr:rowOff>
    </xdr:to>
    <xdr:cxnSp macro="">
      <xdr:nvCxnSpPr>
        <xdr:cNvPr id="1210" name="Straight Connector 1209">
          <a:extLst>
            <a:ext uri="{FF2B5EF4-FFF2-40B4-BE49-F238E27FC236}">
              <a16:creationId xmlns:a16="http://schemas.microsoft.com/office/drawing/2014/main" id="{5F50A53B-5AE1-4CD9-A189-8CDAF6526B5B}"/>
            </a:ext>
          </a:extLst>
        </xdr:cNvPr>
        <xdr:cNvCxnSpPr/>
      </xdr:nvCxnSpPr>
      <xdr:spPr>
        <a:xfrm>
          <a:off x="7772400" y="111204375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755</xdr:row>
      <xdr:rowOff>9523</xdr:rowOff>
    </xdr:from>
    <xdr:to>
      <xdr:col>50</xdr:col>
      <xdr:colOff>38100</xdr:colOff>
      <xdr:row>798</xdr:row>
      <xdr:rowOff>80963</xdr:rowOff>
    </xdr:to>
    <xdr:grpSp>
      <xdr:nvGrpSpPr>
        <xdr:cNvPr id="79" name="Group 78">
          <a:extLst>
            <a:ext uri="{FF2B5EF4-FFF2-40B4-BE49-F238E27FC236}">
              <a16:creationId xmlns:a16="http://schemas.microsoft.com/office/drawing/2014/main" id="{7FCDD734-032A-EE1A-FF40-D27AF871B8CC}"/>
            </a:ext>
          </a:extLst>
        </xdr:cNvPr>
        <xdr:cNvGrpSpPr/>
      </xdr:nvGrpSpPr>
      <xdr:grpSpPr>
        <a:xfrm>
          <a:off x="411700" y="113528473"/>
          <a:ext cx="7722650" cy="6215065"/>
          <a:chOff x="411700" y="42948223"/>
          <a:chExt cx="7722650" cy="6215065"/>
        </a:xfrm>
      </xdr:grpSpPr>
      <xdr:grpSp>
        <xdr:nvGrpSpPr>
          <xdr:cNvPr id="1254" name="Group 1253">
            <a:extLst>
              <a:ext uri="{FF2B5EF4-FFF2-40B4-BE49-F238E27FC236}">
                <a16:creationId xmlns:a16="http://schemas.microsoft.com/office/drawing/2014/main" id="{20C313AF-0D64-56DA-FA43-1375689FEDEA}"/>
              </a:ext>
            </a:extLst>
          </xdr:cNvPr>
          <xdr:cNvGrpSpPr/>
        </xdr:nvGrpSpPr>
        <xdr:grpSpPr>
          <a:xfrm>
            <a:off x="411700" y="43063103"/>
            <a:ext cx="1440860" cy="5358430"/>
            <a:chOff x="2678650" y="4696403"/>
            <a:chExt cx="1440860" cy="5358430"/>
          </a:xfrm>
        </xdr:grpSpPr>
        <xdr:sp macro="" textlink="">
          <xdr:nvSpPr>
            <xdr:cNvPr id="1317" name="Isosceles Triangle 1316">
              <a:extLst>
                <a:ext uri="{FF2B5EF4-FFF2-40B4-BE49-F238E27FC236}">
                  <a16:creationId xmlns:a16="http://schemas.microsoft.com/office/drawing/2014/main" id="{AB8D67BD-2114-FC3C-118C-FF068B6D19BC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318" name="Straight Connector 1317">
              <a:extLst>
                <a:ext uri="{FF2B5EF4-FFF2-40B4-BE49-F238E27FC236}">
                  <a16:creationId xmlns:a16="http://schemas.microsoft.com/office/drawing/2014/main" id="{E15FC79E-E792-5DCD-7343-354EC4D01339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19" name="Straight Connector 1318">
              <a:extLst>
                <a:ext uri="{FF2B5EF4-FFF2-40B4-BE49-F238E27FC236}">
                  <a16:creationId xmlns:a16="http://schemas.microsoft.com/office/drawing/2014/main" id="{AE3DA7ED-C8C2-5C7B-A3E6-4C36511AAB41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20" name="Straight Connector 1319">
              <a:extLst>
                <a:ext uri="{FF2B5EF4-FFF2-40B4-BE49-F238E27FC236}">
                  <a16:creationId xmlns:a16="http://schemas.microsoft.com/office/drawing/2014/main" id="{A7554F8E-EC99-2800-3C3D-D31382572431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21" name="Straight Connector 1320">
              <a:extLst>
                <a:ext uri="{FF2B5EF4-FFF2-40B4-BE49-F238E27FC236}">
                  <a16:creationId xmlns:a16="http://schemas.microsoft.com/office/drawing/2014/main" id="{5DED358D-D51B-F161-7C43-DAD9EBAAB486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22" name="Straight Connector 1321">
              <a:extLst>
                <a:ext uri="{FF2B5EF4-FFF2-40B4-BE49-F238E27FC236}">
                  <a16:creationId xmlns:a16="http://schemas.microsoft.com/office/drawing/2014/main" id="{82850FBB-1298-2C87-269F-2D07FDD9DFE8}"/>
                </a:ext>
              </a:extLst>
            </xdr:cNvPr>
            <xdr:cNvCxnSpPr>
              <a:endCxn id="1317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23" name="Straight Connector 1322">
              <a:extLst>
                <a:ext uri="{FF2B5EF4-FFF2-40B4-BE49-F238E27FC236}">
                  <a16:creationId xmlns:a16="http://schemas.microsoft.com/office/drawing/2014/main" id="{84526F4C-EC86-AC77-B649-AB40BF70E6D7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24" name="Straight Connector 1323">
              <a:extLst>
                <a:ext uri="{FF2B5EF4-FFF2-40B4-BE49-F238E27FC236}">
                  <a16:creationId xmlns:a16="http://schemas.microsoft.com/office/drawing/2014/main" id="{2E3DE3EF-2625-8326-B3D3-EC9A57E1EB2E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25" name="Straight Connector 1324">
              <a:extLst>
                <a:ext uri="{FF2B5EF4-FFF2-40B4-BE49-F238E27FC236}">
                  <a16:creationId xmlns:a16="http://schemas.microsoft.com/office/drawing/2014/main" id="{D1DFD6ED-72BF-47DE-4DDE-1129A390747F}"/>
                </a:ext>
              </a:extLst>
            </xdr:cNvPr>
            <xdr:cNvCxnSpPr>
              <a:endCxn id="1317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326" name="Straight Connector 1325">
              <a:extLst>
                <a:ext uri="{FF2B5EF4-FFF2-40B4-BE49-F238E27FC236}">
                  <a16:creationId xmlns:a16="http://schemas.microsoft.com/office/drawing/2014/main" id="{1BA4E1FE-0CEF-5F50-EE28-42883DB72281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327" name="Freeform: Shape 1326">
              <a:extLst>
                <a:ext uri="{FF2B5EF4-FFF2-40B4-BE49-F238E27FC236}">
                  <a16:creationId xmlns:a16="http://schemas.microsoft.com/office/drawing/2014/main" id="{4632D29E-0BB0-2972-BAB1-81F43024D858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28" name="Freeform: Shape 1327">
              <a:extLst>
                <a:ext uri="{FF2B5EF4-FFF2-40B4-BE49-F238E27FC236}">
                  <a16:creationId xmlns:a16="http://schemas.microsoft.com/office/drawing/2014/main" id="{8400729D-85F6-AAF5-7426-E2AB3A911CF1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29" name="Freeform: Shape 1328">
              <a:extLst>
                <a:ext uri="{FF2B5EF4-FFF2-40B4-BE49-F238E27FC236}">
                  <a16:creationId xmlns:a16="http://schemas.microsoft.com/office/drawing/2014/main" id="{B10785BB-5FEF-B925-930F-87D431C82154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30" name="Freeform: Shape 1329">
              <a:extLst>
                <a:ext uri="{FF2B5EF4-FFF2-40B4-BE49-F238E27FC236}">
                  <a16:creationId xmlns:a16="http://schemas.microsoft.com/office/drawing/2014/main" id="{F9BBC28B-19B7-1E3B-018C-B5D6E0A1BBC4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31" name="Freeform: Shape 1330">
              <a:extLst>
                <a:ext uri="{FF2B5EF4-FFF2-40B4-BE49-F238E27FC236}">
                  <a16:creationId xmlns:a16="http://schemas.microsoft.com/office/drawing/2014/main" id="{63D7DB4B-C1F5-19D1-591B-2B844CD7C717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32" name="Freeform: Shape 1331">
              <a:extLst>
                <a:ext uri="{FF2B5EF4-FFF2-40B4-BE49-F238E27FC236}">
                  <a16:creationId xmlns:a16="http://schemas.microsoft.com/office/drawing/2014/main" id="{D0E011A7-C72A-1EDF-AF0B-431E2D830F61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33" name="Freeform: Shape 1332">
              <a:extLst>
                <a:ext uri="{FF2B5EF4-FFF2-40B4-BE49-F238E27FC236}">
                  <a16:creationId xmlns:a16="http://schemas.microsoft.com/office/drawing/2014/main" id="{ECCE0C8E-4B32-E01A-87CC-49D3383D1B05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34" name="Freeform: Shape 1333">
              <a:extLst>
                <a:ext uri="{FF2B5EF4-FFF2-40B4-BE49-F238E27FC236}">
                  <a16:creationId xmlns:a16="http://schemas.microsoft.com/office/drawing/2014/main" id="{4B5EEB52-8EF2-0A7D-4952-919B6545660D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id="{6F0AD3D7-E56E-C06E-9DAD-A5C15450A9DA}"/>
              </a:ext>
            </a:extLst>
          </xdr:cNvPr>
          <xdr:cNvSpPr/>
        </xdr:nvSpPr>
        <xdr:spPr>
          <a:xfrm rot="16200000">
            <a:off x="2177531" y="42754028"/>
            <a:ext cx="5553078" cy="594146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56" name="Rectangle 1255">
            <a:extLst>
              <a:ext uri="{FF2B5EF4-FFF2-40B4-BE49-F238E27FC236}">
                <a16:creationId xmlns:a16="http://schemas.microsoft.com/office/drawing/2014/main" id="{C1322FD6-39AF-79A4-A05F-398C7F8F992C}"/>
              </a:ext>
            </a:extLst>
          </xdr:cNvPr>
          <xdr:cNvSpPr/>
        </xdr:nvSpPr>
        <xdr:spPr>
          <a:xfrm rot="16200000">
            <a:off x="2431335" y="43055456"/>
            <a:ext cx="5000625" cy="53386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257" name="Straight Connector 1256">
            <a:extLst>
              <a:ext uri="{FF2B5EF4-FFF2-40B4-BE49-F238E27FC236}">
                <a16:creationId xmlns:a16="http://schemas.microsoft.com/office/drawing/2014/main" id="{9C6EA3FF-7DAB-E463-2C1A-89CC2BEA3E65}"/>
              </a:ext>
            </a:extLst>
          </xdr:cNvPr>
          <xdr:cNvCxnSpPr/>
        </xdr:nvCxnSpPr>
        <xdr:spPr>
          <a:xfrm>
            <a:off x="2262344" y="47367340"/>
            <a:ext cx="53195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58" name="Straight Connector 1257">
            <a:extLst>
              <a:ext uri="{FF2B5EF4-FFF2-40B4-BE49-F238E27FC236}">
                <a16:creationId xmlns:a16="http://schemas.microsoft.com/office/drawing/2014/main" id="{8F228AD6-B498-FFE4-4FC3-7E9817C5DFF0}"/>
              </a:ext>
            </a:extLst>
          </xdr:cNvPr>
          <xdr:cNvCxnSpPr/>
        </xdr:nvCxnSpPr>
        <xdr:spPr>
          <a:xfrm>
            <a:off x="2262344" y="46506611"/>
            <a:ext cx="53195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59" name="Straight Connector 1258">
            <a:extLst>
              <a:ext uri="{FF2B5EF4-FFF2-40B4-BE49-F238E27FC236}">
                <a16:creationId xmlns:a16="http://schemas.microsoft.com/office/drawing/2014/main" id="{ADD04381-8A29-D8CA-AF42-0063E32DC95B}"/>
              </a:ext>
            </a:extLst>
          </xdr:cNvPr>
          <xdr:cNvCxnSpPr/>
        </xdr:nvCxnSpPr>
        <xdr:spPr>
          <a:xfrm>
            <a:off x="2266843" y="45780720"/>
            <a:ext cx="53341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0" name="Straight Connector 1259">
            <a:extLst>
              <a:ext uri="{FF2B5EF4-FFF2-40B4-BE49-F238E27FC236}">
                <a16:creationId xmlns:a16="http://schemas.microsoft.com/office/drawing/2014/main" id="{4C807042-8E96-EAAE-7649-6E654F778147}"/>
              </a:ext>
            </a:extLst>
          </xdr:cNvPr>
          <xdr:cNvCxnSpPr/>
        </xdr:nvCxnSpPr>
        <xdr:spPr>
          <a:xfrm>
            <a:off x="2266844" y="44936958"/>
            <a:ext cx="53341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1" name="Straight Connector 1260">
            <a:extLst>
              <a:ext uri="{FF2B5EF4-FFF2-40B4-BE49-F238E27FC236}">
                <a16:creationId xmlns:a16="http://schemas.microsoft.com/office/drawing/2014/main" id="{548928C5-B2F6-DDDC-273A-8E73764B13E6}"/>
              </a:ext>
            </a:extLst>
          </xdr:cNvPr>
          <xdr:cNvCxnSpPr/>
        </xdr:nvCxnSpPr>
        <xdr:spPr>
          <a:xfrm>
            <a:off x="2262343" y="44085755"/>
            <a:ext cx="531003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2" name="Straight Connector 1261">
            <a:extLst>
              <a:ext uri="{FF2B5EF4-FFF2-40B4-BE49-F238E27FC236}">
                <a16:creationId xmlns:a16="http://schemas.microsoft.com/office/drawing/2014/main" id="{7E3657B4-D0B3-EB6C-69FA-53A7FBDA5FC4}"/>
              </a:ext>
            </a:extLst>
          </xdr:cNvPr>
          <xdr:cNvCxnSpPr/>
        </xdr:nvCxnSpPr>
        <xdr:spPr>
          <a:xfrm flipV="1">
            <a:off x="4052084" y="432244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3" name="Straight Connector 1262">
            <a:extLst>
              <a:ext uri="{FF2B5EF4-FFF2-40B4-BE49-F238E27FC236}">
                <a16:creationId xmlns:a16="http://schemas.microsoft.com/office/drawing/2014/main" id="{93AFBA41-F464-3338-DA17-130E0B126ADF}"/>
              </a:ext>
            </a:extLst>
          </xdr:cNvPr>
          <xdr:cNvCxnSpPr/>
        </xdr:nvCxnSpPr>
        <xdr:spPr>
          <a:xfrm flipV="1">
            <a:off x="5826751" y="432244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4" name="Straight Connector 1263">
            <a:extLst>
              <a:ext uri="{FF2B5EF4-FFF2-40B4-BE49-F238E27FC236}">
                <a16:creationId xmlns:a16="http://schemas.microsoft.com/office/drawing/2014/main" id="{31F0055E-95D7-1C56-1026-1CFF8FF05750}"/>
              </a:ext>
            </a:extLst>
          </xdr:cNvPr>
          <xdr:cNvCxnSpPr/>
        </xdr:nvCxnSpPr>
        <xdr:spPr>
          <a:xfrm flipV="1">
            <a:off x="4052888" y="47367825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5" name="Straight Connector 1264">
            <a:extLst>
              <a:ext uri="{FF2B5EF4-FFF2-40B4-BE49-F238E27FC236}">
                <a16:creationId xmlns:a16="http://schemas.microsoft.com/office/drawing/2014/main" id="{388573E5-C8E2-5199-B14A-7155A1238F99}"/>
              </a:ext>
            </a:extLst>
          </xdr:cNvPr>
          <xdr:cNvCxnSpPr/>
        </xdr:nvCxnSpPr>
        <xdr:spPr>
          <a:xfrm>
            <a:off x="4062413" y="47372588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6" name="Straight Connector 1265">
            <a:extLst>
              <a:ext uri="{FF2B5EF4-FFF2-40B4-BE49-F238E27FC236}">
                <a16:creationId xmlns:a16="http://schemas.microsoft.com/office/drawing/2014/main" id="{C36F91F3-6511-4A2C-B670-761E4D226303}"/>
              </a:ext>
            </a:extLst>
          </xdr:cNvPr>
          <xdr:cNvCxnSpPr/>
        </xdr:nvCxnSpPr>
        <xdr:spPr>
          <a:xfrm flipV="1">
            <a:off x="4057650" y="46505813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7" name="Straight Connector 1266">
            <a:extLst>
              <a:ext uri="{FF2B5EF4-FFF2-40B4-BE49-F238E27FC236}">
                <a16:creationId xmlns:a16="http://schemas.microsoft.com/office/drawing/2014/main" id="{20E9A10C-0858-62B9-674B-839DF41EB874}"/>
              </a:ext>
            </a:extLst>
          </xdr:cNvPr>
          <xdr:cNvCxnSpPr/>
        </xdr:nvCxnSpPr>
        <xdr:spPr>
          <a:xfrm>
            <a:off x="4052888" y="46515338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8" name="Straight Connector 1267">
            <a:extLst>
              <a:ext uri="{FF2B5EF4-FFF2-40B4-BE49-F238E27FC236}">
                <a16:creationId xmlns:a16="http://schemas.microsoft.com/office/drawing/2014/main" id="{81E3A4BE-D63F-1E6F-D551-3B26C2A45778}"/>
              </a:ext>
            </a:extLst>
          </xdr:cNvPr>
          <xdr:cNvCxnSpPr/>
        </xdr:nvCxnSpPr>
        <xdr:spPr>
          <a:xfrm flipV="1">
            <a:off x="4052891" y="45786675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69" name="Straight Connector 1268">
            <a:extLst>
              <a:ext uri="{FF2B5EF4-FFF2-40B4-BE49-F238E27FC236}">
                <a16:creationId xmlns:a16="http://schemas.microsoft.com/office/drawing/2014/main" id="{EE8A1196-0FDE-81BF-8D46-3944A3E44DF1}"/>
              </a:ext>
            </a:extLst>
          </xdr:cNvPr>
          <xdr:cNvCxnSpPr/>
        </xdr:nvCxnSpPr>
        <xdr:spPr>
          <a:xfrm>
            <a:off x="4052891" y="45786678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0" name="Straight Connector 1269">
            <a:extLst>
              <a:ext uri="{FF2B5EF4-FFF2-40B4-BE49-F238E27FC236}">
                <a16:creationId xmlns:a16="http://schemas.microsoft.com/office/drawing/2014/main" id="{86B37059-9F01-0A8D-F98F-3019D76957C5}"/>
              </a:ext>
            </a:extLst>
          </xdr:cNvPr>
          <xdr:cNvCxnSpPr/>
        </xdr:nvCxnSpPr>
        <xdr:spPr>
          <a:xfrm flipV="1">
            <a:off x="4048125" y="44934188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1" name="Straight Connector 1270">
            <a:extLst>
              <a:ext uri="{FF2B5EF4-FFF2-40B4-BE49-F238E27FC236}">
                <a16:creationId xmlns:a16="http://schemas.microsoft.com/office/drawing/2014/main" id="{B3A0157D-C372-926B-0A31-178D2496A60D}"/>
              </a:ext>
            </a:extLst>
          </xdr:cNvPr>
          <xdr:cNvCxnSpPr/>
        </xdr:nvCxnSpPr>
        <xdr:spPr>
          <a:xfrm>
            <a:off x="4052891" y="44943716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2" name="Straight Connector 1271">
            <a:extLst>
              <a:ext uri="{FF2B5EF4-FFF2-40B4-BE49-F238E27FC236}">
                <a16:creationId xmlns:a16="http://schemas.microsoft.com/office/drawing/2014/main" id="{EC4F0044-D8F3-80B9-73FB-6B4B29595381}"/>
              </a:ext>
            </a:extLst>
          </xdr:cNvPr>
          <xdr:cNvCxnSpPr/>
        </xdr:nvCxnSpPr>
        <xdr:spPr>
          <a:xfrm flipV="1">
            <a:off x="4057650" y="44091225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3" name="Straight Connector 1272">
            <a:extLst>
              <a:ext uri="{FF2B5EF4-FFF2-40B4-BE49-F238E27FC236}">
                <a16:creationId xmlns:a16="http://schemas.microsoft.com/office/drawing/2014/main" id="{B1D5C777-1520-429B-17A2-595106FAB12B}"/>
              </a:ext>
            </a:extLst>
          </xdr:cNvPr>
          <xdr:cNvCxnSpPr/>
        </xdr:nvCxnSpPr>
        <xdr:spPr>
          <a:xfrm>
            <a:off x="4057653" y="44086466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4" name="Straight Connector 1273">
            <a:extLst>
              <a:ext uri="{FF2B5EF4-FFF2-40B4-BE49-F238E27FC236}">
                <a16:creationId xmlns:a16="http://schemas.microsoft.com/office/drawing/2014/main" id="{F7828234-BA9A-7CF0-E8FC-66AD240918F8}"/>
              </a:ext>
            </a:extLst>
          </xdr:cNvPr>
          <xdr:cNvCxnSpPr/>
        </xdr:nvCxnSpPr>
        <xdr:spPr>
          <a:xfrm flipV="1">
            <a:off x="4048125" y="43224453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5" name="Straight Connector 1274">
            <a:extLst>
              <a:ext uri="{FF2B5EF4-FFF2-40B4-BE49-F238E27FC236}">
                <a16:creationId xmlns:a16="http://schemas.microsoft.com/office/drawing/2014/main" id="{F19A3BE9-E401-C123-B891-DC3F4077E666}"/>
              </a:ext>
            </a:extLst>
          </xdr:cNvPr>
          <xdr:cNvCxnSpPr/>
        </xdr:nvCxnSpPr>
        <xdr:spPr>
          <a:xfrm>
            <a:off x="4057650" y="43224450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6" name="Straight Connector 1275">
            <a:extLst>
              <a:ext uri="{FF2B5EF4-FFF2-40B4-BE49-F238E27FC236}">
                <a16:creationId xmlns:a16="http://schemas.microsoft.com/office/drawing/2014/main" id="{1DC884C0-9CE6-95DA-2AD9-CF348A0BEF91}"/>
              </a:ext>
            </a:extLst>
          </xdr:cNvPr>
          <xdr:cNvCxnSpPr/>
        </xdr:nvCxnSpPr>
        <xdr:spPr>
          <a:xfrm>
            <a:off x="2276475" y="45691433"/>
            <a:ext cx="532447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77" name="Straight Connector 1276">
            <a:extLst>
              <a:ext uri="{FF2B5EF4-FFF2-40B4-BE49-F238E27FC236}">
                <a16:creationId xmlns:a16="http://schemas.microsoft.com/office/drawing/2014/main" id="{9148673A-AD67-2BCD-EC2E-62AC0759E15D}"/>
              </a:ext>
            </a:extLst>
          </xdr:cNvPr>
          <xdr:cNvCxnSpPr/>
        </xdr:nvCxnSpPr>
        <xdr:spPr>
          <a:xfrm>
            <a:off x="2105025" y="486441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8" name="Straight Connector 1277">
            <a:extLst>
              <a:ext uri="{FF2B5EF4-FFF2-40B4-BE49-F238E27FC236}">
                <a16:creationId xmlns:a16="http://schemas.microsoft.com/office/drawing/2014/main" id="{76D8B291-0A61-EA7A-8791-B6FFB6785715}"/>
              </a:ext>
            </a:extLst>
          </xdr:cNvPr>
          <xdr:cNvCxnSpPr/>
        </xdr:nvCxnSpPr>
        <xdr:spPr>
          <a:xfrm>
            <a:off x="2019300" y="48796575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9" name="Oval 1278">
            <a:extLst>
              <a:ext uri="{FF2B5EF4-FFF2-40B4-BE49-F238E27FC236}">
                <a16:creationId xmlns:a16="http://schemas.microsoft.com/office/drawing/2014/main" id="{35558A14-88FC-A32C-BEE9-39A71B828FE5}"/>
              </a:ext>
            </a:extLst>
          </xdr:cNvPr>
          <xdr:cNvSpPr/>
        </xdr:nvSpPr>
        <xdr:spPr>
          <a:xfrm>
            <a:off x="3776662" y="440483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80" name="Oval 1279">
            <a:extLst>
              <a:ext uri="{FF2B5EF4-FFF2-40B4-BE49-F238E27FC236}">
                <a16:creationId xmlns:a16="http://schemas.microsoft.com/office/drawing/2014/main" id="{C6FE9AF2-FF3F-2FCE-C992-ABF8874B6C95}"/>
              </a:ext>
            </a:extLst>
          </xdr:cNvPr>
          <xdr:cNvSpPr/>
        </xdr:nvSpPr>
        <xdr:spPr>
          <a:xfrm>
            <a:off x="3790949" y="449056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81" name="Oval 1280">
            <a:extLst>
              <a:ext uri="{FF2B5EF4-FFF2-40B4-BE49-F238E27FC236}">
                <a16:creationId xmlns:a16="http://schemas.microsoft.com/office/drawing/2014/main" id="{E87CDE82-42D6-9704-DCE8-EB4C9BBA27A8}"/>
              </a:ext>
            </a:extLst>
          </xdr:cNvPr>
          <xdr:cNvSpPr/>
        </xdr:nvSpPr>
        <xdr:spPr>
          <a:xfrm>
            <a:off x="3781425" y="457438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82" name="Oval 1281">
            <a:extLst>
              <a:ext uri="{FF2B5EF4-FFF2-40B4-BE49-F238E27FC236}">
                <a16:creationId xmlns:a16="http://schemas.microsoft.com/office/drawing/2014/main" id="{639D5853-642F-434B-30D4-3F5520FD00B6}"/>
              </a:ext>
            </a:extLst>
          </xdr:cNvPr>
          <xdr:cNvSpPr/>
        </xdr:nvSpPr>
        <xdr:spPr>
          <a:xfrm>
            <a:off x="3781425" y="456533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83" name="Oval 1282">
            <a:extLst>
              <a:ext uri="{FF2B5EF4-FFF2-40B4-BE49-F238E27FC236}">
                <a16:creationId xmlns:a16="http://schemas.microsoft.com/office/drawing/2014/main" id="{687B00C5-2FAA-1D44-AA10-69BDCDFA801B}"/>
              </a:ext>
            </a:extLst>
          </xdr:cNvPr>
          <xdr:cNvSpPr/>
        </xdr:nvSpPr>
        <xdr:spPr>
          <a:xfrm>
            <a:off x="3781425" y="464724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84" name="Oval 1283">
            <a:extLst>
              <a:ext uri="{FF2B5EF4-FFF2-40B4-BE49-F238E27FC236}">
                <a16:creationId xmlns:a16="http://schemas.microsoft.com/office/drawing/2014/main" id="{B874B9D8-74B2-8BA1-7E3D-AE6107968965}"/>
              </a:ext>
            </a:extLst>
          </xdr:cNvPr>
          <xdr:cNvSpPr/>
        </xdr:nvSpPr>
        <xdr:spPr>
          <a:xfrm>
            <a:off x="3786187" y="473344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97" name="Oval 1296">
            <a:extLst>
              <a:ext uri="{FF2B5EF4-FFF2-40B4-BE49-F238E27FC236}">
                <a16:creationId xmlns:a16="http://schemas.microsoft.com/office/drawing/2014/main" id="{40F9C745-9B57-E811-81A1-299C95D5013A}"/>
              </a:ext>
            </a:extLst>
          </xdr:cNvPr>
          <xdr:cNvSpPr/>
        </xdr:nvSpPr>
        <xdr:spPr>
          <a:xfrm>
            <a:off x="6043612" y="440483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98" name="Oval 1297">
            <a:extLst>
              <a:ext uri="{FF2B5EF4-FFF2-40B4-BE49-F238E27FC236}">
                <a16:creationId xmlns:a16="http://schemas.microsoft.com/office/drawing/2014/main" id="{1956FB74-FFCA-B279-8EBE-8D4A3C0F7094}"/>
              </a:ext>
            </a:extLst>
          </xdr:cNvPr>
          <xdr:cNvSpPr/>
        </xdr:nvSpPr>
        <xdr:spPr>
          <a:xfrm>
            <a:off x="6057899" y="449056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99" name="Oval 1298">
            <a:extLst>
              <a:ext uri="{FF2B5EF4-FFF2-40B4-BE49-F238E27FC236}">
                <a16:creationId xmlns:a16="http://schemas.microsoft.com/office/drawing/2014/main" id="{0B339127-CC71-CA45-557C-FD10074BE60A}"/>
              </a:ext>
            </a:extLst>
          </xdr:cNvPr>
          <xdr:cNvSpPr/>
        </xdr:nvSpPr>
        <xdr:spPr>
          <a:xfrm>
            <a:off x="6048375" y="457438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00" name="Oval 1299">
            <a:extLst>
              <a:ext uri="{FF2B5EF4-FFF2-40B4-BE49-F238E27FC236}">
                <a16:creationId xmlns:a16="http://schemas.microsoft.com/office/drawing/2014/main" id="{97E95866-33CE-DB63-8DFB-C749BF90976E}"/>
              </a:ext>
            </a:extLst>
          </xdr:cNvPr>
          <xdr:cNvSpPr/>
        </xdr:nvSpPr>
        <xdr:spPr>
          <a:xfrm>
            <a:off x="6048375" y="456533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01" name="Oval 1300">
            <a:extLst>
              <a:ext uri="{FF2B5EF4-FFF2-40B4-BE49-F238E27FC236}">
                <a16:creationId xmlns:a16="http://schemas.microsoft.com/office/drawing/2014/main" id="{7827A702-0A52-E9F7-F79F-05F75FAA3F15}"/>
              </a:ext>
            </a:extLst>
          </xdr:cNvPr>
          <xdr:cNvSpPr/>
        </xdr:nvSpPr>
        <xdr:spPr>
          <a:xfrm>
            <a:off x="6048375" y="464724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02" name="Oval 1301">
            <a:extLst>
              <a:ext uri="{FF2B5EF4-FFF2-40B4-BE49-F238E27FC236}">
                <a16:creationId xmlns:a16="http://schemas.microsoft.com/office/drawing/2014/main" id="{DA563D99-2407-67F3-8FA5-97B04C573F53}"/>
              </a:ext>
            </a:extLst>
          </xdr:cNvPr>
          <xdr:cNvSpPr/>
        </xdr:nvSpPr>
        <xdr:spPr>
          <a:xfrm>
            <a:off x="6053137" y="473344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03" name="Straight Connector 1302">
            <a:extLst>
              <a:ext uri="{FF2B5EF4-FFF2-40B4-BE49-F238E27FC236}">
                <a16:creationId xmlns:a16="http://schemas.microsoft.com/office/drawing/2014/main" id="{2F81E636-3D57-F5C1-0FAB-F34EC1B04BAC}"/>
              </a:ext>
            </a:extLst>
          </xdr:cNvPr>
          <xdr:cNvCxnSpPr/>
        </xdr:nvCxnSpPr>
        <xdr:spPr>
          <a:xfrm flipH="1">
            <a:off x="2062162" y="48748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4" name="Straight Connector 1303">
            <a:extLst>
              <a:ext uri="{FF2B5EF4-FFF2-40B4-BE49-F238E27FC236}">
                <a16:creationId xmlns:a16="http://schemas.microsoft.com/office/drawing/2014/main" id="{8706B377-7020-8DCC-FADF-EBAD11F6F24D}"/>
              </a:ext>
            </a:extLst>
          </xdr:cNvPr>
          <xdr:cNvCxnSpPr/>
        </xdr:nvCxnSpPr>
        <xdr:spPr>
          <a:xfrm>
            <a:off x="4048125" y="486441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5" name="Straight Connector 1304">
            <a:extLst>
              <a:ext uri="{FF2B5EF4-FFF2-40B4-BE49-F238E27FC236}">
                <a16:creationId xmlns:a16="http://schemas.microsoft.com/office/drawing/2014/main" id="{7E48749E-6125-0FB8-4318-EC39343DE904}"/>
              </a:ext>
            </a:extLst>
          </xdr:cNvPr>
          <xdr:cNvCxnSpPr/>
        </xdr:nvCxnSpPr>
        <xdr:spPr>
          <a:xfrm flipH="1">
            <a:off x="4005262" y="48748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6" name="Straight Connector 1305">
            <a:extLst>
              <a:ext uri="{FF2B5EF4-FFF2-40B4-BE49-F238E27FC236}">
                <a16:creationId xmlns:a16="http://schemas.microsoft.com/office/drawing/2014/main" id="{EBD5C619-C7DE-DC33-2B02-EF09CD8B9542}"/>
              </a:ext>
            </a:extLst>
          </xdr:cNvPr>
          <xdr:cNvCxnSpPr/>
        </xdr:nvCxnSpPr>
        <xdr:spPr>
          <a:xfrm>
            <a:off x="5829300" y="486441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7" name="Straight Connector 1306">
            <a:extLst>
              <a:ext uri="{FF2B5EF4-FFF2-40B4-BE49-F238E27FC236}">
                <a16:creationId xmlns:a16="http://schemas.microsoft.com/office/drawing/2014/main" id="{477AAA15-7FE7-1D05-47FC-8C294E09462B}"/>
              </a:ext>
            </a:extLst>
          </xdr:cNvPr>
          <xdr:cNvCxnSpPr/>
        </xdr:nvCxnSpPr>
        <xdr:spPr>
          <a:xfrm flipH="1">
            <a:off x="5786437" y="48748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8" name="Straight Connector 1307">
            <a:extLst>
              <a:ext uri="{FF2B5EF4-FFF2-40B4-BE49-F238E27FC236}">
                <a16:creationId xmlns:a16="http://schemas.microsoft.com/office/drawing/2014/main" id="{0BDD5FF4-5A1A-2D00-A35A-2B81F975A520}"/>
              </a:ext>
            </a:extLst>
          </xdr:cNvPr>
          <xdr:cNvCxnSpPr/>
        </xdr:nvCxnSpPr>
        <xdr:spPr>
          <a:xfrm>
            <a:off x="7772400" y="48644175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9" name="Straight Connector 1308">
            <a:extLst>
              <a:ext uri="{FF2B5EF4-FFF2-40B4-BE49-F238E27FC236}">
                <a16:creationId xmlns:a16="http://schemas.microsoft.com/office/drawing/2014/main" id="{B88A21D4-AF45-3181-9589-03E6E7B550B1}"/>
              </a:ext>
            </a:extLst>
          </xdr:cNvPr>
          <xdr:cNvCxnSpPr/>
        </xdr:nvCxnSpPr>
        <xdr:spPr>
          <a:xfrm flipH="1">
            <a:off x="7729537" y="487489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0" name="Straight Connector 1309">
            <a:extLst>
              <a:ext uri="{FF2B5EF4-FFF2-40B4-BE49-F238E27FC236}">
                <a16:creationId xmlns:a16="http://schemas.microsoft.com/office/drawing/2014/main" id="{189D56A4-7093-45C8-42E0-F49622B4A9B8}"/>
              </a:ext>
            </a:extLst>
          </xdr:cNvPr>
          <xdr:cNvCxnSpPr/>
        </xdr:nvCxnSpPr>
        <xdr:spPr>
          <a:xfrm>
            <a:off x="2019300" y="49082324"/>
            <a:ext cx="5819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1" name="Straight Connector 1310">
            <a:extLst>
              <a:ext uri="{FF2B5EF4-FFF2-40B4-BE49-F238E27FC236}">
                <a16:creationId xmlns:a16="http://schemas.microsoft.com/office/drawing/2014/main" id="{B9E3C447-40CC-79AC-FE0B-82373161D97E}"/>
              </a:ext>
            </a:extLst>
          </xdr:cNvPr>
          <xdr:cNvCxnSpPr/>
        </xdr:nvCxnSpPr>
        <xdr:spPr>
          <a:xfrm flipH="1">
            <a:off x="2062162" y="490346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2" name="Straight Connector 1311">
            <a:extLst>
              <a:ext uri="{FF2B5EF4-FFF2-40B4-BE49-F238E27FC236}">
                <a16:creationId xmlns:a16="http://schemas.microsoft.com/office/drawing/2014/main" id="{CBB57516-D516-7FD3-72B0-6CF9B43FD6A0}"/>
              </a:ext>
            </a:extLst>
          </xdr:cNvPr>
          <xdr:cNvCxnSpPr/>
        </xdr:nvCxnSpPr>
        <xdr:spPr>
          <a:xfrm flipH="1">
            <a:off x="7724775" y="490394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3" name="Straight Connector 1312">
            <a:extLst>
              <a:ext uri="{FF2B5EF4-FFF2-40B4-BE49-F238E27FC236}">
                <a16:creationId xmlns:a16="http://schemas.microsoft.com/office/drawing/2014/main" id="{807A2C7A-8072-D357-574F-13E2F44063DF}"/>
              </a:ext>
            </a:extLst>
          </xdr:cNvPr>
          <xdr:cNvCxnSpPr/>
        </xdr:nvCxnSpPr>
        <xdr:spPr>
          <a:xfrm>
            <a:off x="485775" y="45272325"/>
            <a:ext cx="76104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4" name="Straight Connector 1313">
            <a:extLst>
              <a:ext uri="{FF2B5EF4-FFF2-40B4-BE49-F238E27FC236}">
                <a16:creationId xmlns:a16="http://schemas.microsoft.com/office/drawing/2014/main" id="{6A3233FF-F104-396F-FBAB-8CA3890E9503}"/>
              </a:ext>
            </a:extLst>
          </xdr:cNvPr>
          <xdr:cNvCxnSpPr/>
        </xdr:nvCxnSpPr>
        <xdr:spPr>
          <a:xfrm>
            <a:off x="485775" y="45310425"/>
            <a:ext cx="762952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5" name="Straight Connector 1314">
            <a:extLst>
              <a:ext uri="{FF2B5EF4-FFF2-40B4-BE49-F238E27FC236}">
                <a16:creationId xmlns:a16="http://schemas.microsoft.com/office/drawing/2014/main" id="{3A70C22D-CF0E-93D0-DF89-F72E164F5609}"/>
              </a:ext>
            </a:extLst>
          </xdr:cNvPr>
          <xdr:cNvCxnSpPr/>
        </xdr:nvCxnSpPr>
        <xdr:spPr>
          <a:xfrm>
            <a:off x="485775" y="46120050"/>
            <a:ext cx="76200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6" name="Straight Connector 1315">
            <a:extLst>
              <a:ext uri="{FF2B5EF4-FFF2-40B4-BE49-F238E27FC236}">
                <a16:creationId xmlns:a16="http://schemas.microsoft.com/office/drawing/2014/main" id="{028FE113-0B17-55B4-90CC-48CAE84A392E}"/>
              </a:ext>
            </a:extLst>
          </xdr:cNvPr>
          <xdr:cNvCxnSpPr/>
        </xdr:nvCxnSpPr>
        <xdr:spPr>
          <a:xfrm>
            <a:off x="485775" y="46158150"/>
            <a:ext cx="76485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815</xdr:row>
      <xdr:rowOff>19050</xdr:rowOff>
    </xdr:from>
    <xdr:to>
      <xdr:col>13</xdr:col>
      <xdr:colOff>0</xdr:colOff>
      <xdr:row>825</xdr:row>
      <xdr:rowOff>47625</xdr:rowOff>
    </xdr:to>
    <xdr:cxnSp macro="">
      <xdr:nvCxnSpPr>
        <xdr:cNvPr id="1412" name="Straight Connector 1411">
          <a:extLst>
            <a:ext uri="{FF2B5EF4-FFF2-40B4-BE49-F238E27FC236}">
              <a16:creationId xmlns:a16="http://schemas.microsoft.com/office/drawing/2014/main" id="{C0BD1658-5CF4-4E1A-B724-F36C6EDE5981}"/>
            </a:ext>
          </a:extLst>
        </xdr:cNvPr>
        <xdr:cNvCxnSpPr/>
      </xdr:nvCxnSpPr>
      <xdr:spPr>
        <a:xfrm>
          <a:off x="2105025" y="122110500"/>
          <a:ext cx="0" cy="14573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76200</xdr:colOff>
      <xdr:row>822</xdr:row>
      <xdr:rowOff>90487</xdr:rowOff>
    </xdr:from>
    <xdr:to>
      <xdr:col>37</xdr:col>
      <xdr:colOff>76200</xdr:colOff>
      <xdr:row>829</xdr:row>
      <xdr:rowOff>80962</xdr:rowOff>
    </xdr:to>
    <xdr:cxnSp macro="">
      <xdr:nvCxnSpPr>
        <xdr:cNvPr id="1413" name="Straight Connector 1412">
          <a:extLst>
            <a:ext uri="{FF2B5EF4-FFF2-40B4-BE49-F238E27FC236}">
              <a16:creationId xmlns:a16="http://schemas.microsoft.com/office/drawing/2014/main" id="{1CB414F9-CAC1-4D43-8CCC-E5ACCBD22950}"/>
            </a:ext>
          </a:extLst>
        </xdr:cNvPr>
        <xdr:cNvCxnSpPr/>
      </xdr:nvCxnSpPr>
      <xdr:spPr>
        <a:xfrm>
          <a:off x="6067425" y="123182062"/>
          <a:ext cx="0" cy="990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80963</xdr:colOff>
      <xdr:row>822</xdr:row>
      <xdr:rowOff>95250</xdr:rowOff>
    </xdr:from>
    <xdr:to>
      <xdr:col>23</xdr:col>
      <xdr:colOff>80963</xdr:colOff>
      <xdr:row>829</xdr:row>
      <xdr:rowOff>57150</xdr:rowOff>
    </xdr:to>
    <xdr:cxnSp macro="">
      <xdr:nvCxnSpPr>
        <xdr:cNvPr id="1414" name="Straight Connector 1413">
          <a:extLst>
            <a:ext uri="{FF2B5EF4-FFF2-40B4-BE49-F238E27FC236}">
              <a16:creationId xmlns:a16="http://schemas.microsoft.com/office/drawing/2014/main" id="{ACE75EC2-5453-4B97-8A7C-BFE9FFB2DD9C}"/>
            </a:ext>
          </a:extLst>
        </xdr:cNvPr>
        <xdr:cNvCxnSpPr/>
      </xdr:nvCxnSpPr>
      <xdr:spPr>
        <a:xfrm>
          <a:off x="3805238" y="123186825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815</xdr:row>
      <xdr:rowOff>47625</xdr:rowOff>
    </xdr:from>
    <xdr:to>
      <xdr:col>48</xdr:col>
      <xdr:colOff>0</xdr:colOff>
      <xdr:row>829</xdr:row>
      <xdr:rowOff>138112</xdr:rowOff>
    </xdr:to>
    <xdr:cxnSp macro="">
      <xdr:nvCxnSpPr>
        <xdr:cNvPr id="1415" name="Straight Connector 1414">
          <a:extLst>
            <a:ext uri="{FF2B5EF4-FFF2-40B4-BE49-F238E27FC236}">
              <a16:creationId xmlns:a16="http://schemas.microsoft.com/office/drawing/2014/main" id="{51D72FED-381B-4345-8FCE-42900CA082AF}"/>
            </a:ext>
          </a:extLst>
        </xdr:cNvPr>
        <xdr:cNvCxnSpPr/>
      </xdr:nvCxnSpPr>
      <xdr:spPr>
        <a:xfrm>
          <a:off x="7772400" y="122139075"/>
          <a:ext cx="0" cy="2090737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802</xdr:row>
      <xdr:rowOff>14288</xdr:rowOff>
    </xdr:from>
    <xdr:to>
      <xdr:col>13</xdr:col>
      <xdr:colOff>80963</xdr:colOff>
      <xdr:row>802</xdr:row>
      <xdr:rowOff>133350</xdr:rowOff>
    </xdr:to>
    <xdr:sp macro="" textlink="">
      <xdr:nvSpPr>
        <xdr:cNvPr id="1417" name="Isosceles Triangle 1416">
          <a:extLst>
            <a:ext uri="{FF2B5EF4-FFF2-40B4-BE49-F238E27FC236}">
              <a16:creationId xmlns:a16="http://schemas.microsoft.com/office/drawing/2014/main" id="{97756BB3-0927-35B5-A944-A5FE14BB9874}"/>
            </a:ext>
          </a:extLst>
        </xdr:cNvPr>
        <xdr:cNvSpPr/>
      </xdr:nvSpPr>
      <xdr:spPr>
        <a:xfrm>
          <a:off x="2024063" y="120248363"/>
          <a:ext cx="161925" cy="119062"/>
        </a:xfrm>
        <a:prstGeom prst="triangle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24</xdr:col>
      <xdr:colOff>85726</xdr:colOff>
      <xdr:row>802</xdr:row>
      <xdr:rowOff>9525</xdr:rowOff>
    </xdr:from>
    <xdr:to>
      <xdr:col>25</xdr:col>
      <xdr:colOff>85726</xdr:colOff>
      <xdr:row>802</xdr:row>
      <xdr:rowOff>128587</xdr:rowOff>
    </xdr:to>
    <xdr:sp macro="" textlink="">
      <xdr:nvSpPr>
        <xdr:cNvPr id="1418" name="Isosceles Triangle 1417">
          <a:extLst>
            <a:ext uri="{FF2B5EF4-FFF2-40B4-BE49-F238E27FC236}">
              <a16:creationId xmlns:a16="http://schemas.microsoft.com/office/drawing/2014/main" id="{7E99306E-0F3B-D890-384F-C64EDED392C3}"/>
            </a:ext>
          </a:extLst>
        </xdr:cNvPr>
        <xdr:cNvSpPr/>
      </xdr:nvSpPr>
      <xdr:spPr>
        <a:xfrm>
          <a:off x="3971926" y="120243600"/>
          <a:ext cx="161925" cy="119062"/>
        </a:xfrm>
        <a:prstGeom prst="triangle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157162</xdr:colOff>
      <xdr:row>801</xdr:row>
      <xdr:rowOff>142874</xdr:rowOff>
    </xdr:from>
    <xdr:to>
      <xdr:col>48</xdr:col>
      <xdr:colOff>9525</xdr:colOff>
      <xdr:row>801</xdr:row>
      <xdr:rowOff>142874</xdr:rowOff>
    </xdr:to>
    <xdr:cxnSp macro="">
      <xdr:nvCxnSpPr>
        <xdr:cNvPr id="1419" name="Straight Connector 1418">
          <a:extLst>
            <a:ext uri="{FF2B5EF4-FFF2-40B4-BE49-F238E27FC236}">
              <a16:creationId xmlns:a16="http://schemas.microsoft.com/office/drawing/2014/main" id="{51A468F7-6BEC-250A-122A-8946B4C9F2E8}"/>
            </a:ext>
          </a:extLst>
        </xdr:cNvPr>
        <xdr:cNvCxnSpPr/>
      </xdr:nvCxnSpPr>
      <xdr:spPr>
        <a:xfrm>
          <a:off x="2100262" y="120234074"/>
          <a:ext cx="568166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80963</xdr:colOff>
      <xdr:row>802</xdr:row>
      <xdr:rowOff>9526</xdr:rowOff>
    </xdr:from>
    <xdr:to>
      <xdr:col>36</xdr:col>
      <xdr:colOff>80963</xdr:colOff>
      <xdr:row>802</xdr:row>
      <xdr:rowOff>128588</xdr:rowOff>
    </xdr:to>
    <xdr:sp macro="" textlink="">
      <xdr:nvSpPr>
        <xdr:cNvPr id="1420" name="Isosceles Triangle 1419">
          <a:extLst>
            <a:ext uri="{FF2B5EF4-FFF2-40B4-BE49-F238E27FC236}">
              <a16:creationId xmlns:a16="http://schemas.microsoft.com/office/drawing/2014/main" id="{E46BE08D-CB6D-807C-F23C-A1B59BFEDF77}"/>
            </a:ext>
          </a:extLst>
        </xdr:cNvPr>
        <xdr:cNvSpPr/>
      </xdr:nvSpPr>
      <xdr:spPr>
        <a:xfrm>
          <a:off x="5748338" y="120243601"/>
          <a:ext cx="161925" cy="119062"/>
        </a:xfrm>
        <a:prstGeom prst="triangle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47</xdr:col>
      <xdr:colOff>85723</xdr:colOff>
      <xdr:row>802</xdr:row>
      <xdr:rowOff>4763</xdr:rowOff>
    </xdr:from>
    <xdr:to>
      <xdr:col>48</xdr:col>
      <xdr:colOff>85723</xdr:colOff>
      <xdr:row>802</xdr:row>
      <xdr:rowOff>123825</xdr:rowOff>
    </xdr:to>
    <xdr:sp macro="" textlink="">
      <xdr:nvSpPr>
        <xdr:cNvPr id="1421" name="Isosceles Triangle 1420">
          <a:extLst>
            <a:ext uri="{FF2B5EF4-FFF2-40B4-BE49-F238E27FC236}">
              <a16:creationId xmlns:a16="http://schemas.microsoft.com/office/drawing/2014/main" id="{86DA48B9-DD97-8D55-DFDE-44FC0512F55F}"/>
            </a:ext>
          </a:extLst>
        </xdr:cNvPr>
        <xdr:cNvSpPr/>
      </xdr:nvSpPr>
      <xdr:spPr>
        <a:xfrm>
          <a:off x="7696198" y="120238838"/>
          <a:ext cx="161925" cy="119062"/>
        </a:xfrm>
        <a:prstGeom prst="triangle">
          <a:avLst/>
        </a:prstGeom>
        <a:solidFill>
          <a:schemeClr val="bg1">
            <a:lumMod val="8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23</xdr:col>
      <xdr:colOff>52373</xdr:colOff>
      <xdr:row>801</xdr:row>
      <xdr:rowOff>109537</xdr:rowOff>
    </xdr:from>
    <xdr:to>
      <xdr:col>23</xdr:col>
      <xdr:colOff>119049</xdr:colOff>
      <xdr:row>802</xdr:row>
      <xdr:rowOff>33338</xdr:rowOff>
    </xdr:to>
    <xdr:sp macro="" textlink="">
      <xdr:nvSpPr>
        <xdr:cNvPr id="1422" name="Oval 1421">
          <a:extLst>
            <a:ext uri="{FF2B5EF4-FFF2-40B4-BE49-F238E27FC236}">
              <a16:creationId xmlns:a16="http://schemas.microsoft.com/office/drawing/2014/main" id="{F16A2286-9677-955E-37D7-2F7911BAB348}"/>
            </a:ext>
          </a:extLst>
        </xdr:cNvPr>
        <xdr:cNvSpPr/>
      </xdr:nvSpPr>
      <xdr:spPr>
        <a:xfrm>
          <a:off x="3776648" y="120200737"/>
          <a:ext cx="66676" cy="66676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37</xdr:col>
      <xdr:colOff>52398</xdr:colOff>
      <xdr:row>801</xdr:row>
      <xdr:rowOff>109537</xdr:rowOff>
    </xdr:from>
    <xdr:to>
      <xdr:col>37</xdr:col>
      <xdr:colOff>119074</xdr:colOff>
      <xdr:row>802</xdr:row>
      <xdr:rowOff>33338</xdr:rowOff>
    </xdr:to>
    <xdr:sp macro="" textlink="">
      <xdr:nvSpPr>
        <xdr:cNvPr id="1423" name="Oval 1422">
          <a:extLst>
            <a:ext uri="{FF2B5EF4-FFF2-40B4-BE49-F238E27FC236}">
              <a16:creationId xmlns:a16="http://schemas.microsoft.com/office/drawing/2014/main" id="{DEAF400C-65F7-71F3-CE4A-059162BEB2C6}"/>
            </a:ext>
          </a:extLst>
        </xdr:cNvPr>
        <xdr:cNvSpPr/>
      </xdr:nvSpPr>
      <xdr:spPr>
        <a:xfrm>
          <a:off x="6043623" y="120200737"/>
          <a:ext cx="66676" cy="66676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161924</xdr:colOff>
      <xdr:row>800</xdr:row>
      <xdr:rowOff>52387</xdr:rowOff>
    </xdr:from>
    <xdr:to>
      <xdr:col>12</xdr:col>
      <xdr:colOff>161924</xdr:colOff>
      <xdr:row>801</xdr:row>
      <xdr:rowOff>133350</xdr:rowOff>
    </xdr:to>
    <xdr:cxnSp macro="">
      <xdr:nvCxnSpPr>
        <xdr:cNvPr id="1424" name="Straight Arrow Connector 1423">
          <a:extLst>
            <a:ext uri="{FF2B5EF4-FFF2-40B4-BE49-F238E27FC236}">
              <a16:creationId xmlns:a16="http://schemas.microsoft.com/office/drawing/2014/main" id="{CAC82935-518E-B238-4C88-0DDE17CC524B}"/>
            </a:ext>
          </a:extLst>
        </xdr:cNvPr>
        <xdr:cNvCxnSpPr/>
      </xdr:nvCxnSpPr>
      <xdr:spPr>
        <a:xfrm>
          <a:off x="2105024" y="120000712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161924</xdr:colOff>
      <xdr:row>800</xdr:row>
      <xdr:rowOff>57150</xdr:rowOff>
    </xdr:from>
    <xdr:to>
      <xdr:col>13</xdr:col>
      <xdr:colOff>161924</xdr:colOff>
      <xdr:row>801</xdr:row>
      <xdr:rowOff>138113</xdr:rowOff>
    </xdr:to>
    <xdr:cxnSp macro="">
      <xdr:nvCxnSpPr>
        <xdr:cNvPr id="1425" name="Straight Arrow Connector 1424">
          <a:extLst>
            <a:ext uri="{FF2B5EF4-FFF2-40B4-BE49-F238E27FC236}">
              <a16:creationId xmlns:a16="http://schemas.microsoft.com/office/drawing/2014/main" id="{9A6C25AA-F28F-EE77-6035-BA8009F9E316}"/>
            </a:ext>
          </a:extLst>
        </xdr:cNvPr>
        <xdr:cNvCxnSpPr/>
      </xdr:nvCxnSpPr>
      <xdr:spPr>
        <a:xfrm>
          <a:off x="2266949" y="120005475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161923</xdr:colOff>
      <xdr:row>800</xdr:row>
      <xdr:rowOff>52386</xdr:rowOff>
    </xdr:from>
    <xdr:to>
      <xdr:col>14</xdr:col>
      <xdr:colOff>161923</xdr:colOff>
      <xdr:row>801</xdr:row>
      <xdr:rowOff>133349</xdr:rowOff>
    </xdr:to>
    <xdr:cxnSp macro="">
      <xdr:nvCxnSpPr>
        <xdr:cNvPr id="1426" name="Straight Arrow Connector 1425">
          <a:extLst>
            <a:ext uri="{FF2B5EF4-FFF2-40B4-BE49-F238E27FC236}">
              <a16:creationId xmlns:a16="http://schemas.microsoft.com/office/drawing/2014/main" id="{50D6F30E-32AF-D768-81A2-048B2C4389A8}"/>
            </a:ext>
          </a:extLst>
        </xdr:cNvPr>
        <xdr:cNvCxnSpPr/>
      </xdr:nvCxnSpPr>
      <xdr:spPr>
        <a:xfrm>
          <a:off x="2428873" y="120000711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161923</xdr:colOff>
      <xdr:row>800</xdr:row>
      <xdr:rowOff>57149</xdr:rowOff>
    </xdr:from>
    <xdr:to>
      <xdr:col>15</xdr:col>
      <xdr:colOff>161923</xdr:colOff>
      <xdr:row>801</xdr:row>
      <xdr:rowOff>138112</xdr:rowOff>
    </xdr:to>
    <xdr:cxnSp macro="">
      <xdr:nvCxnSpPr>
        <xdr:cNvPr id="1427" name="Straight Arrow Connector 1426">
          <a:extLst>
            <a:ext uri="{FF2B5EF4-FFF2-40B4-BE49-F238E27FC236}">
              <a16:creationId xmlns:a16="http://schemas.microsoft.com/office/drawing/2014/main" id="{62691561-ACAD-B9AF-0E45-CE56B2B8BE98}"/>
            </a:ext>
          </a:extLst>
        </xdr:cNvPr>
        <xdr:cNvCxnSpPr/>
      </xdr:nvCxnSpPr>
      <xdr:spPr>
        <a:xfrm>
          <a:off x="2590798" y="120005474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161923</xdr:colOff>
      <xdr:row>800</xdr:row>
      <xdr:rowOff>52385</xdr:rowOff>
    </xdr:from>
    <xdr:to>
      <xdr:col>16</xdr:col>
      <xdr:colOff>161923</xdr:colOff>
      <xdr:row>801</xdr:row>
      <xdr:rowOff>133348</xdr:rowOff>
    </xdr:to>
    <xdr:cxnSp macro="">
      <xdr:nvCxnSpPr>
        <xdr:cNvPr id="1428" name="Straight Arrow Connector 1427">
          <a:extLst>
            <a:ext uri="{FF2B5EF4-FFF2-40B4-BE49-F238E27FC236}">
              <a16:creationId xmlns:a16="http://schemas.microsoft.com/office/drawing/2014/main" id="{AC7F6FB9-DF0D-2458-9569-148F36AF2932}"/>
            </a:ext>
          </a:extLst>
        </xdr:cNvPr>
        <xdr:cNvCxnSpPr/>
      </xdr:nvCxnSpPr>
      <xdr:spPr>
        <a:xfrm>
          <a:off x="2752723" y="120000710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161923</xdr:colOff>
      <xdr:row>800</xdr:row>
      <xdr:rowOff>57148</xdr:rowOff>
    </xdr:from>
    <xdr:to>
      <xdr:col>17</xdr:col>
      <xdr:colOff>161923</xdr:colOff>
      <xdr:row>801</xdr:row>
      <xdr:rowOff>138111</xdr:rowOff>
    </xdr:to>
    <xdr:cxnSp macro="">
      <xdr:nvCxnSpPr>
        <xdr:cNvPr id="1429" name="Straight Arrow Connector 1428">
          <a:extLst>
            <a:ext uri="{FF2B5EF4-FFF2-40B4-BE49-F238E27FC236}">
              <a16:creationId xmlns:a16="http://schemas.microsoft.com/office/drawing/2014/main" id="{7C4E7110-E2E2-96E7-D0E7-EC9F95FE4685}"/>
            </a:ext>
          </a:extLst>
        </xdr:cNvPr>
        <xdr:cNvCxnSpPr/>
      </xdr:nvCxnSpPr>
      <xdr:spPr>
        <a:xfrm>
          <a:off x="2914648" y="120005473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161922</xdr:colOff>
      <xdr:row>800</xdr:row>
      <xdr:rowOff>52384</xdr:rowOff>
    </xdr:from>
    <xdr:to>
      <xdr:col>18</xdr:col>
      <xdr:colOff>161922</xdr:colOff>
      <xdr:row>801</xdr:row>
      <xdr:rowOff>133347</xdr:rowOff>
    </xdr:to>
    <xdr:cxnSp macro="">
      <xdr:nvCxnSpPr>
        <xdr:cNvPr id="1430" name="Straight Arrow Connector 1429">
          <a:extLst>
            <a:ext uri="{FF2B5EF4-FFF2-40B4-BE49-F238E27FC236}">
              <a16:creationId xmlns:a16="http://schemas.microsoft.com/office/drawing/2014/main" id="{B2596BA6-816A-4E02-0161-D6EDAB8DD083}"/>
            </a:ext>
          </a:extLst>
        </xdr:cNvPr>
        <xdr:cNvCxnSpPr/>
      </xdr:nvCxnSpPr>
      <xdr:spPr>
        <a:xfrm>
          <a:off x="3076572" y="120000709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161922</xdr:colOff>
      <xdr:row>800</xdr:row>
      <xdr:rowOff>57147</xdr:rowOff>
    </xdr:from>
    <xdr:to>
      <xdr:col>19</xdr:col>
      <xdr:colOff>161922</xdr:colOff>
      <xdr:row>801</xdr:row>
      <xdr:rowOff>138110</xdr:rowOff>
    </xdr:to>
    <xdr:cxnSp macro="">
      <xdr:nvCxnSpPr>
        <xdr:cNvPr id="1431" name="Straight Arrow Connector 1430">
          <a:extLst>
            <a:ext uri="{FF2B5EF4-FFF2-40B4-BE49-F238E27FC236}">
              <a16:creationId xmlns:a16="http://schemas.microsoft.com/office/drawing/2014/main" id="{9ADB571C-3534-8C2D-802E-E3A854E34FEF}"/>
            </a:ext>
          </a:extLst>
        </xdr:cNvPr>
        <xdr:cNvCxnSpPr/>
      </xdr:nvCxnSpPr>
      <xdr:spPr>
        <a:xfrm>
          <a:off x="3238497" y="120005472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161924</xdr:colOff>
      <xdr:row>800</xdr:row>
      <xdr:rowOff>52387</xdr:rowOff>
    </xdr:from>
    <xdr:to>
      <xdr:col>20</xdr:col>
      <xdr:colOff>161924</xdr:colOff>
      <xdr:row>801</xdr:row>
      <xdr:rowOff>133350</xdr:rowOff>
    </xdr:to>
    <xdr:cxnSp macro="">
      <xdr:nvCxnSpPr>
        <xdr:cNvPr id="1432" name="Straight Arrow Connector 1431">
          <a:extLst>
            <a:ext uri="{FF2B5EF4-FFF2-40B4-BE49-F238E27FC236}">
              <a16:creationId xmlns:a16="http://schemas.microsoft.com/office/drawing/2014/main" id="{1132AB41-4DB7-5116-3260-8E6B9E812839}"/>
            </a:ext>
          </a:extLst>
        </xdr:cNvPr>
        <xdr:cNvCxnSpPr/>
      </xdr:nvCxnSpPr>
      <xdr:spPr>
        <a:xfrm>
          <a:off x="3400424" y="120000712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161924</xdr:colOff>
      <xdr:row>800</xdr:row>
      <xdr:rowOff>57150</xdr:rowOff>
    </xdr:from>
    <xdr:to>
      <xdr:col>21</xdr:col>
      <xdr:colOff>161924</xdr:colOff>
      <xdr:row>801</xdr:row>
      <xdr:rowOff>138113</xdr:rowOff>
    </xdr:to>
    <xdr:cxnSp macro="">
      <xdr:nvCxnSpPr>
        <xdr:cNvPr id="1433" name="Straight Arrow Connector 1432">
          <a:extLst>
            <a:ext uri="{FF2B5EF4-FFF2-40B4-BE49-F238E27FC236}">
              <a16:creationId xmlns:a16="http://schemas.microsoft.com/office/drawing/2014/main" id="{E0613116-74B2-9549-DEAF-136DE5575542}"/>
            </a:ext>
          </a:extLst>
        </xdr:cNvPr>
        <xdr:cNvCxnSpPr/>
      </xdr:nvCxnSpPr>
      <xdr:spPr>
        <a:xfrm>
          <a:off x="3562349" y="120005475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161923</xdr:colOff>
      <xdr:row>800</xdr:row>
      <xdr:rowOff>52386</xdr:rowOff>
    </xdr:from>
    <xdr:to>
      <xdr:col>22</xdr:col>
      <xdr:colOff>161923</xdr:colOff>
      <xdr:row>801</xdr:row>
      <xdr:rowOff>133349</xdr:rowOff>
    </xdr:to>
    <xdr:cxnSp macro="">
      <xdr:nvCxnSpPr>
        <xdr:cNvPr id="1434" name="Straight Arrow Connector 1433">
          <a:extLst>
            <a:ext uri="{FF2B5EF4-FFF2-40B4-BE49-F238E27FC236}">
              <a16:creationId xmlns:a16="http://schemas.microsoft.com/office/drawing/2014/main" id="{3BA1F4DD-9F99-476A-E770-184FA657D5C5}"/>
            </a:ext>
          </a:extLst>
        </xdr:cNvPr>
        <xdr:cNvCxnSpPr/>
      </xdr:nvCxnSpPr>
      <xdr:spPr>
        <a:xfrm>
          <a:off x="3724273" y="120000711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161923</xdr:colOff>
      <xdr:row>800</xdr:row>
      <xdr:rowOff>57149</xdr:rowOff>
    </xdr:from>
    <xdr:to>
      <xdr:col>23</xdr:col>
      <xdr:colOff>161923</xdr:colOff>
      <xdr:row>801</xdr:row>
      <xdr:rowOff>138112</xdr:rowOff>
    </xdr:to>
    <xdr:cxnSp macro="">
      <xdr:nvCxnSpPr>
        <xdr:cNvPr id="1435" name="Straight Arrow Connector 1434">
          <a:extLst>
            <a:ext uri="{FF2B5EF4-FFF2-40B4-BE49-F238E27FC236}">
              <a16:creationId xmlns:a16="http://schemas.microsoft.com/office/drawing/2014/main" id="{45B205F8-DEED-6B84-B9E6-559319471694}"/>
            </a:ext>
          </a:extLst>
        </xdr:cNvPr>
        <xdr:cNvCxnSpPr/>
      </xdr:nvCxnSpPr>
      <xdr:spPr>
        <a:xfrm>
          <a:off x="3886198" y="120005474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161923</xdr:colOff>
      <xdr:row>800</xdr:row>
      <xdr:rowOff>52385</xdr:rowOff>
    </xdr:from>
    <xdr:to>
      <xdr:col>24</xdr:col>
      <xdr:colOff>161923</xdr:colOff>
      <xdr:row>801</xdr:row>
      <xdr:rowOff>133348</xdr:rowOff>
    </xdr:to>
    <xdr:cxnSp macro="">
      <xdr:nvCxnSpPr>
        <xdr:cNvPr id="1436" name="Straight Arrow Connector 1435">
          <a:extLst>
            <a:ext uri="{FF2B5EF4-FFF2-40B4-BE49-F238E27FC236}">
              <a16:creationId xmlns:a16="http://schemas.microsoft.com/office/drawing/2014/main" id="{728ED62C-A06C-28F6-5F9E-53289350D2A5}"/>
            </a:ext>
          </a:extLst>
        </xdr:cNvPr>
        <xdr:cNvCxnSpPr/>
      </xdr:nvCxnSpPr>
      <xdr:spPr>
        <a:xfrm>
          <a:off x="4048123" y="120000710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161923</xdr:colOff>
      <xdr:row>800</xdr:row>
      <xdr:rowOff>57148</xdr:rowOff>
    </xdr:from>
    <xdr:to>
      <xdr:col>25</xdr:col>
      <xdr:colOff>161923</xdr:colOff>
      <xdr:row>801</xdr:row>
      <xdr:rowOff>138111</xdr:rowOff>
    </xdr:to>
    <xdr:cxnSp macro="">
      <xdr:nvCxnSpPr>
        <xdr:cNvPr id="1437" name="Straight Arrow Connector 1436">
          <a:extLst>
            <a:ext uri="{FF2B5EF4-FFF2-40B4-BE49-F238E27FC236}">
              <a16:creationId xmlns:a16="http://schemas.microsoft.com/office/drawing/2014/main" id="{F6A4B8AB-C9B2-A60A-1B39-06A1EDC8BD98}"/>
            </a:ext>
          </a:extLst>
        </xdr:cNvPr>
        <xdr:cNvCxnSpPr/>
      </xdr:nvCxnSpPr>
      <xdr:spPr>
        <a:xfrm>
          <a:off x="4210048" y="120005473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161922</xdr:colOff>
      <xdr:row>800</xdr:row>
      <xdr:rowOff>52384</xdr:rowOff>
    </xdr:from>
    <xdr:to>
      <xdr:col>26</xdr:col>
      <xdr:colOff>161922</xdr:colOff>
      <xdr:row>801</xdr:row>
      <xdr:rowOff>133347</xdr:rowOff>
    </xdr:to>
    <xdr:cxnSp macro="">
      <xdr:nvCxnSpPr>
        <xdr:cNvPr id="1438" name="Straight Arrow Connector 1437">
          <a:extLst>
            <a:ext uri="{FF2B5EF4-FFF2-40B4-BE49-F238E27FC236}">
              <a16:creationId xmlns:a16="http://schemas.microsoft.com/office/drawing/2014/main" id="{0253EBDC-16EA-89BD-0ADB-08201EC5F207}"/>
            </a:ext>
          </a:extLst>
        </xdr:cNvPr>
        <xdr:cNvCxnSpPr/>
      </xdr:nvCxnSpPr>
      <xdr:spPr>
        <a:xfrm>
          <a:off x="4371972" y="120000709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161922</xdr:colOff>
      <xdr:row>800</xdr:row>
      <xdr:rowOff>57147</xdr:rowOff>
    </xdr:from>
    <xdr:to>
      <xdr:col>27</xdr:col>
      <xdr:colOff>161922</xdr:colOff>
      <xdr:row>801</xdr:row>
      <xdr:rowOff>138110</xdr:rowOff>
    </xdr:to>
    <xdr:cxnSp macro="">
      <xdr:nvCxnSpPr>
        <xdr:cNvPr id="1439" name="Straight Arrow Connector 1438">
          <a:extLst>
            <a:ext uri="{FF2B5EF4-FFF2-40B4-BE49-F238E27FC236}">
              <a16:creationId xmlns:a16="http://schemas.microsoft.com/office/drawing/2014/main" id="{78249688-11F1-2E41-F810-127B39FBB29B}"/>
            </a:ext>
          </a:extLst>
        </xdr:cNvPr>
        <xdr:cNvCxnSpPr/>
      </xdr:nvCxnSpPr>
      <xdr:spPr>
        <a:xfrm>
          <a:off x="4533897" y="120005472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161923</xdr:colOff>
      <xdr:row>800</xdr:row>
      <xdr:rowOff>57149</xdr:rowOff>
    </xdr:from>
    <xdr:to>
      <xdr:col>28</xdr:col>
      <xdr:colOff>161923</xdr:colOff>
      <xdr:row>801</xdr:row>
      <xdr:rowOff>138112</xdr:rowOff>
    </xdr:to>
    <xdr:cxnSp macro="">
      <xdr:nvCxnSpPr>
        <xdr:cNvPr id="1440" name="Straight Arrow Connector 1439">
          <a:extLst>
            <a:ext uri="{FF2B5EF4-FFF2-40B4-BE49-F238E27FC236}">
              <a16:creationId xmlns:a16="http://schemas.microsoft.com/office/drawing/2014/main" id="{E07FD6FC-E8C6-A060-A085-AACE42406FC5}"/>
            </a:ext>
          </a:extLst>
        </xdr:cNvPr>
        <xdr:cNvCxnSpPr/>
      </xdr:nvCxnSpPr>
      <xdr:spPr>
        <a:xfrm>
          <a:off x="4695823" y="120005474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161923</xdr:colOff>
      <xdr:row>800</xdr:row>
      <xdr:rowOff>61912</xdr:rowOff>
    </xdr:from>
    <xdr:to>
      <xdr:col>29</xdr:col>
      <xdr:colOff>161923</xdr:colOff>
      <xdr:row>802</xdr:row>
      <xdr:rowOff>0</xdr:rowOff>
    </xdr:to>
    <xdr:cxnSp macro="">
      <xdr:nvCxnSpPr>
        <xdr:cNvPr id="1441" name="Straight Arrow Connector 1440">
          <a:extLst>
            <a:ext uri="{FF2B5EF4-FFF2-40B4-BE49-F238E27FC236}">
              <a16:creationId xmlns:a16="http://schemas.microsoft.com/office/drawing/2014/main" id="{C137F05E-79B5-5442-62A3-41F3B30B8220}"/>
            </a:ext>
          </a:extLst>
        </xdr:cNvPr>
        <xdr:cNvCxnSpPr/>
      </xdr:nvCxnSpPr>
      <xdr:spPr>
        <a:xfrm>
          <a:off x="4857748" y="120010237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161922</xdr:colOff>
      <xdr:row>800</xdr:row>
      <xdr:rowOff>57148</xdr:rowOff>
    </xdr:from>
    <xdr:to>
      <xdr:col>30</xdr:col>
      <xdr:colOff>161922</xdr:colOff>
      <xdr:row>801</xdr:row>
      <xdr:rowOff>138111</xdr:rowOff>
    </xdr:to>
    <xdr:cxnSp macro="">
      <xdr:nvCxnSpPr>
        <xdr:cNvPr id="1442" name="Straight Arrow Connector 1441">
          <a:extLst>
            <a:ext uri="{FF2B5EF4-FFF2-40B4-BE49-F238E27FC236}">
              <a16:creationId xmlns:a16="http://schemas.microsoft.com/office/drawing/2014/main" id="{81506F15-7D37-7059-4A38-D886466A8FA0}"/>
            </a:ext>
          </a:extLst>
        </xdr:cNvPr>
        <xdr:cNvCxnSpPr/>
      </xdr:nvCxnSpPr>
      <xdr:spPr>
        <a:xfrm>
          <a:off x="5019672" y="120005473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161922</xdr:colOff>
      <xdr:row>800</xdr:row>
      <xdr:rowOff>61911</xdr:rowOff>
    </xdr:from>
    <xdr:to>
      <xdr:col>31</xdr:col>
      <xdr:colOff>161922</xdr:colOff>
      <xdr:row>801</xdr:row>
      <xdr:rowOff>142874</xdr:rowOff>
    </xdr:to>
    <xdr:cxnSp macro="">
      <xdr:nvCxnSpPr>
        <xdr:cNvPr id="1443" name="Straight Arrow Connector 1442">
          <a:extLst>
            <a:ext uri="{FF2B5EF4-FFF2-40B4-BE49-F238E27FC236}">
              <a16:creationId xmlns:a16="http://schemas.microsoft.com/office/drawing/2014/main" id="{F81F042B-5658-6860-B4B7-5A0EDA23D8CB}"/>
            </a:ext>
          </a:extLst>
        </xdr:cNvPr>
        <xdr:cNvCxnSpPr/>
      </xdr:nvCxnSpPr>
      <xdr:spPr>
        <a:xfrm>
          <a:off x="5181597" y="120010236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161922</xdr:colOff>
      <xdr:row>800</xdr:row>
      <xdr:rowOff>57147</xdr:rowOff>
    </xdr:from>
    <xdr:to>
      <xdr:col>32</xdr:col>
      <xdr:colOff>161922</xdr:colOff>
      <xdr:row>801</xdr:row>
      <xdr:rowOff>138110</xdr:rowOff>
    </xdr:to>
    <xdr:cxnSp macro="">
      <xdr:nvCxnSpPr>
        <xdr:cNvPr id="1444" name="Straight Arrow Connector 1443">
          <a:extLst>
            <a:ext uri="{FF2B5EF4-FFF2-40B4-BE49-F238E27FC236}">
              <a16:creationId xmlns:a16="http://schemas.microsoft.com/office/drawing/2014/main" id="{67CCB68D-3163-5CF1-0B98-DB99C4A2F5A8}"/>
            </a:ext>
          </a:extLst>
        </xdr:cNvPr>
        <xdr:cNvCxnSpPr/>
      </xdr:nvCxnSpPr>
      <xdr:spPr>
        <a:xfrm>
          <a:off x="5343522" y="120005472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161922</xdr:colOff>
      <xdr:row>800</xdr:row>
      <xdr:rowOff>61910</xdr:rowOff>
    </xdr:from>
    <xdr:to>
      <xdr:col>33</xdr:col>
      <xdr:colOff>161922</xdr:colOff>
      <xdr:row>801</xdr:row>
      <xdr:rowOff>142873</xdr:rowOff>
    </xdr:to>
    <xdr:cxnSp macro="">
      <xdr:nvCxnSpPr>
        <xdr:cNvPr id="1445" name="Straight Arrow Connector 1444">
          <a:extLst>
            <a:ext uri="{FF2B5EF4-FFF2-40B4-BE49-F238E27FC236}">
              <a16:creationId xmlns:a16="http://schemas.microsoft.com/office/drawing/2014/main" id="{0CDD4F60-0530-9DD1-A5DE-CCD8BF0A6ECA}"/>
            </a:ext>
          </a:extLst>
        </xdr:cNvPr>
        <xdr:cNvCxnSpPr/>
      </xdr:nvCxnSpPr>
      <xdr:spPr>
        <a:xfrm>
          <a:off x="5505447" y="120010235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161921</xdr:colOff>
      <xdr:row>800</xdr:row>
      <xdr:rowOff>57146</xdr:rowOff>
    </xdr:from>
    <xdr:to>
      <xdr:col>34</xdr:col>
      <xdr:colOff>161921</xdr:colOff>
      <xdr:row>801</xdr:row>
      <xdr:rowOff>138109</xdr:rowOff>
    </xdr:to>
    <xdr:cxnSp macro="">
      <xdr:nvCxnSpPr>
        <xdr:cNvPr id="1446" name="Straight Arrow Connector 1445">
          <a:extLst>
            <a:ext uri="{FF2B5EF4-FFF2-40B4-BE49-F238E27FC236}">
              <a16:creationId xmlns:a16="http://schemas.microsoft.com/office/drawing/2014/main" id="{6D88805F-B177-758A-25AD-1B613830D8E2}"/>
            </a:ext>
          </a:extLst>
        </xdr:cNvPr>
        <xdr:cNvCxnSpPr/>
      </xdr:nvCxnSpPr>
      <xdr:spPr>
        <a:xfrm>
          <a:off x="5667371" y="120005471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161921</xdr:colOff>
      <xdr:row>800</xdr:row>
      <xdr:rowOff>61909</xdr:rowOff>
    </xdr:from>
    <xdr:to>
      <xdr:col>35</xdr:col>
      <xdr:colOff>161921</xdr:colOff>
      <xdr:row>801</xdr:row>
      <xdr:rowOff>142872</xdr:rowOff>
    </xdr:to>
    <xdr:cxnSp macro="">
      <xdr:nvCxnSpPr>
        <xdr:cNvPr id="1447" name="Straight Arrow Connector 1446">
          <a:extLst>
            <a:ext uri="{FF2B5EF4-FFF2-40B4-BE49-F238E27FC236}">
              <a16:creationId xmlns:a16="http://schemas.microsoft.com/office/drawing/2014/main" id="{3C981B16-26C3-7998-1D96-11758F668B4C}"/>
            </a:ext>
          </a:extLst>
        </xdr:cNvPr>
        <xdr:cNvCxnSpPr/>
      </xdr:nvCxnSpPr>
      <xdr:spPr>
        <a:xfrm>
          <a:off x="5829296" y="120010234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161923</xdr:colOff>
      <xdr:row>800</xdr:row>
      <xdr:rowOff>57149</xdr:rowOff>
    </xdr:from>
    <xdr:to>
      <xdr:col>36</xdr:col>
      <xdr:colOff>161923</xdr:colOff>
      <xdr:row>801</xdr:row>
      <xdr:rowOff>138112</xdr:rowOff>
    </xdr:to>
    <xdr:cxnSp macro="">
      <xdr:nvCxnSpPr>
        <xdr:cNvPr id="1448" name="Straight Arrow Connector 1447">
          <a:extLst>
            <a:ext uri="{FF2B5EF4-FFF2-40B4-BE49-F238E27FC236}">
              <a16:creationId xmlns:a16="http://schemas.microsoft.com/office/drawing/2014/main" id="{29C0F419-36B1-4DE2-E0D5-5E717EE8D9E3}"/>
            </a:ext>
          </a:extLst>
        </xdr:cNvPr>
        <xdr:cNvCxnSpPr/>
      </xdr:nvCxnSpPr>
      <xdr:spPr>
        <a:xfrm>
          <a:off x="5991223" y="120005474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161923</xdr:colOff>
      <xdr:row>800</xdr:row>
      <xdr:rowOff>61912</xdr:rowOff>
    </xdr:from>
    <xdr:to>
      <xdr:col>37</xdr:col>
      <xdr:colOff>161923</xdr:colOff>
      <xdr:row>802</xdr:row>
      <xdr:rowOff>0</xdr:rowOff>
    </xdr:to>
    <xdr:cxnSp macro="">
      <xdr:nvCxnSpPr>
        <xdr:cNvPr id="1449" name="Straight Arrow Connector 1448">
          <a:extLst>
            <a:ext uri="{FF2B5EF4-FFF2-40B4-BE49-F238E27FC236}">
              <a16:creationId xmlns:a16="http://schemas.microsoft.com/office/drawing/2014/main" id="{ABF153AB-D229-92D7-95B2-B8B0AD187479}"/>
            </a:ext>
          </a:extLst>
        </xdr:cNvPr>
        <xdr:cNvCxnSpPr/>
      </xdr:nvCxnSpPr>
      <xdr:spPr>
        <a:xfrm>
          <a:off x="6153148" y="120010237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161922</xdr:colOff>
      <xdr:row>800</xdr:row>
      <xdr:rowOff>57148</xdr:rowOff>
    </xdr:from>
    <xdr:to>
      <xdr:col>38</xdr:col>
      <xdr:colOff>161922</xdr:colOff>
      <xdr:row>801</xdr:row>
      <xdr:rowOff>138111</xdr:rowOff>
    </xdr:to>
    <xdr:cxnSp macro="">
      <xdr:nvCxnSpPr>
        <xdr:cNvPr id="1450" name="Straight Arrow Connector 1449">
          <a:extLst>
            <a:ext uri="{FF2B5EF4-FFF2-40B4-BE49-F238E27FC236}">
              <a16:creationId xmlns:a16="http://schemas.microsoft.com/office/drawing/2014/main" id="{5C03D26A-6523-68C3-98FD-DB812B42DC87}"/>
            </a:ext>
          </a:extLst>
        </xdr:cNvPr>
        <xdr:cNvCxnSpPr/>
      </xdr:nvCxnSpPr>
      <xdr:spPr>
        <a:xfrm>
          <a:off x="6315072" y="120005473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161922</xdr:colOff>
      <xdr:row>800</xdr:row>
      <xdr:rowOff>61911</xdr:rowOff>
    </xdr:from>
    <xdr:to>
      <xdr:col>39</xdr:col>
      <xdr:colOff>161922</xdr:colOff>
      <xdr:row>801</xdr:row>
      <xdr:rowOff>142874</xdr:rowOff>
    </xdr:to>
    <xdr:cxnSp macro="">
      <xdr:nvCxnSpPr>
        <xdr:cNvPr id="1451" name="Straight Arrow Connector 1450">
          <a:extLst>
            <a:ext uri="{FF2B5EF4-FFF2-40B4-BE49-F238E27FC236}">
              <a16:creationId xmlns:a16="http://schemas.microsoft.com/office/drawing/2014/main" id="{F86A72D5-06DC-7CB8-3982-5C914F1F64B7}"/>
            </a:ext>
          </a:extLst>
        </xdr:cNvPr>
        <xdr:cNvCxnSpPr/>
      </xdr:nvCxnSpPr>
      <xdr:spPr>
        <a:xfrm>
          <a:off x="6476997" y="120010236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161922</xdr:colOff>
      <xdr:row>800</xdr:row>
      <xdr:rowOff>57147</xdr:rowOff>
    </xdr:from>
    <xdr:to>
      <xdr:col>40</xdr:col>
      <xdr:colOff>161922</xdr:colOff>
      <xdr:row>801</xdr:row>
      <xdr:rowOff>138110</xdr:rowOff>
    </xdr:to>
    <xdr:cxnSp macro="">
      <xdr:nvCxnSpPr>
        <xdr:cNvPr id="1452" name="Straight Arrow Connector 1451">
          <a:extLst>
            <a:ext uri="{FF2B5EF4-FFF2-40B4-BE49-F238E27FC236}">
              <a16:creationId xmlns:a16="http://schemas.microsoft.com/office/drawing/2014/main" id="{28F88371-03CE-3D68-5DB1-58DD0E8D34FE}"/>
            </a:ext>
          </a:extLst>
        </xdr:cNvPr>
        <xdr:cNvCxnSpPr/>
      </xdr:nvCxnSpPr>
      <xdr:spPr>
        <a:xfrm>
          <a:off x="6638922" y="120005472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161922</xdr:colOff>
      <xdr:row>800</xdr:row>
      <xdr:rowOff>61910</xdr:rowOff>
    </xdr:from>
    <xdr:to>
      <xdr:col>41</xdr:col>
      <xdr:colOff>161922</xdr:colOff>
      <xdr:row>801</xdr:row>
      <xdr:rowOff>142873</xdr:rowOff>
    </xdr:to>
    <xdr:cxnSp macro="">
      <xdr:nvCxnSpPr>
        <xdr:cNvPr id="1453" name="Straight Arrow Connector 1452">
          <a:extLst>
            <a:ext uri="{FF2B5EF4-FFF2-40B4-BE49-F238E27FC236}">
              <a16:creationId xmlns:a16="http://schemas.microsoft.com/office/drawing/2014/main" id="{65D9D289-CE6F-C384-EBA3-0A7C32C4F107}"/>
            </a:ext>
          </a:extLst>
        </xdr:cNvPr>
        <xdr:cNvCxnSpPr/>
      </xdr:nvCxnSpPr>
      <xdr:spPr>
        <a:xfrm>
          <a:off x="6800847" y="120010235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161921</xdr:colOff>
      <xdr:row>800</xdr:row>
      <xdr:rowOff>57146</xdr:rowOff>
    </xdr:from>
    <xdr:to>
      <xdr:col>42</xdr:col>
      <xdr:colOff>161921</xdr:colOff>
      <xdr:row>801</xdr:row>
      <xdr:rowOff>138109</xdr:rowOff>
    </xdr:to>
    <xdr:cxnSp macro="">
      <xdr:nvCxnSpPr>
        <xdr:cNvPr id="1454" name="Straight Arrow Connector 1453">
          <a:extLst>
            <a:ext uri="{FF2B5EF4-FFF2-40B4-BE49-F238E27FC236}">
              <a16:creationId xmlns:a16="http://schemas.microsoft.com/office/drawing/2014/main" id="{80ECEE24-D53F-C69F-F9A5-068FF0CE7CB7}"/>
            </a:ext>
          </a:extLst>
        </xdr:cNvPr>
        <xdr:cNvCxnSpPr/>
      </xdr:nvCxnSpPr>
      <xdr:spPr>
        <a:xfrm>
          <a:off x="6962771" y="120005471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161921</xdr:colOff>
      <xdr:row>800</xdr:row>
      <xdr:rowOff>57146</xdr:rowOff>
    </xdr:from>
    <xdr:to>
      <xdr:col>43</xdr:col>
      <xdr:colOff>161921</xdr:colOff>
      <xdr:row>801</xdr:row>
      <xdr:rowOff>138109</xdr:rowOff>
    </xdr:to>
    <xdr:cxnSp macro="">
      <xdr:nvCxnSpPr>
        <xdr:cNvPr id="1455" name="Straight Arrow Connector 1454">
          <a:extLst>
            <a:ext uri="{FF2B5EF4-FFF2-40B4-BE49-F238E27FC236}">
              <a16:creationId xmlns:a16="http://schemas.microsoft.com/office/drawing/2014/main" id="{A8DB7C78-A55C-839A-ED4B-0D8A51FDCDF4}"/>
            </a:ext>
          </a:extLst>
        </xdr:cNvPr>
        <xdr:cNvCxnSpPr/>
      </xdr:nvCxnSpPr>
      <xdr:spPr>
        <a:xfrm>
          <a:off x="7124696" y="120005471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161923</xdr:colOff>
      <xdr:row>800</xdr:row>
      <xdr:rowOff>57149</xdr:rowOff>
    </xdr:from>
    <xdr:to>
      <xdr:col>44</xdr:col>
      <xdr:colOff>161923</xdr:colOff>
      <xdr:row>801</xdr:row>
      <xdr:rowOff>138112</xdr:rowOff>
    </xdr:to>
    <xdr:cxnSp macro="">
      <xdr:nvCxnSpPr>
        <xdr:cNvPr id="1456" name="Straight Arrow Connector 1455">
          <a:extLst>
            <a:ext uri="{FF2B5EF4-FFF2-40B4-BE49-F238E27FC236}">
              <a16:creationId xmlns:a16="http://schemas.microsoft.com/office/drawing/2014/main" id="{99E2BC1A-0A07-4737-5825-7969916908D8}"/>
            </a:ext>
          </a:extLst>
        </xdr:cNvPr>
        <xdr:cNvCxnSpPr/>
      </xdr:nvCxnSpPr>
      <xdr:spPr>
        <a:xfrm>
          <a:off x="7286623" y="120005474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161923</xdr:colOff>
      <xdr:row>800</xdr:row>
      <xdr:rowOff>61912</xdr:rowOff>
    </xdr:from>
    <xdr:to>
      <xdr:col>45</xdr:col>
      <xdr:colOff>161923</xdr:colOff>
      <xdr:row>802</xdr:row>
      <xdr:rowOff>0</xdr:rowOff>
    </xdr:to>
    <xdr:cxnSp macro="">
      <xdr:nvCxnSpPr>
        <xdr:cNvPr id="1457" name="Straight Arrow Connector 1456">
          <a:extLst>
            <a:ext uri="{FF2B5EF4-FFF2-40B4-BE49-F238E27FC236}">
              <a16:creationId xmlns:a16="http://schemas.microsoft.com/office/drawing/2014/main" id="{E3A97665-AC96-AA8C-2C89-D218CC799121}"/>
            </a:ext>
          </a:extLst>
        </xdr:cNvPr>
        <xdr:cNvCxnSpPr/>
      </xdr:nvCxnSpPr>
      <xdr:spPr>
        <a:xfrm>
          <a:off x="7448548" y="120010237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161922</xdr:colOff>
      <xdr:row>800</xdr:row>
      <xdr:rowOff>57148</xdr:rowOff>
    </xdr:from>
    <xdr:to>
      <xdr:col>46</xdr:col>
      <xdr:colOff>161922</xdr:colOff>
      <xdr:row>801</xdr:row>
      <xdr:rowOff>138111</xdr:rowOff>
    </xdr:to>
    <xdr:cxnSp macro="">
      <xdr:nvCxnSpPr>
        <xdr:cNvPr id="1458" name="Straight Arrow Connector 1457">
          <a:extLst>
            <a:ext uri="{FF2B5EF4-FFF2-40B4-BE49-F238E27FC236}">
              <a16:creationId xmlns:a16="http://schemas.microsoft.com/office/drawing/2014/main" id="{979EB04F-A086-09B4-B32B-857698A04579}"/>
            </a:ext>
          </a:extLst>
        </xdr:cNvPr>
        <xdr:cNvCxnSpPr/>
      </xdr:nvCxnSpPr>
      <xdr:spPr>
        <a:xfrm>
          <a:off x="7610472" y="120005473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4763</xdr:colOff>
      <xdr:row>800</xdr:row>
      <xdr:rowOff>52387</xdr:rowOff>
    </xdr:from>
    <xdr:to>
      <xdr:col>48</xdr:col>
      <xdr:colOff>0</xdr:colOff>
      <xdr:row>800</xdr:row>
      <xdr:rowOff>52387</xdr:rowOff>
    </xdr:to>
    <xdr:cxnSp macro="">
      <xdr:nvCxnSpPr>
        <xdr:cNvPr id="1459" name="Straight Connector 1458">
          <a:extLst>
            <a:ext uri="{FF2B5EF4-FFF2-40B4-BE49-F238E27FC236}">
              <a16:creationId xmlns:a16="http://schemas.microsoft.com/office/drawing/2014/main" id="{50EEB9FE-C025-F030-F47A-D4B2355941DC}"/>
            </a:ext>
          </a:extLst>
        </xdr:cNvPr>
        <xdr:cNvCxnSpPr/>
      </xdr:nvCxnSpPr>
      <xdr:spPr>
        <a:xfrm>
          <a:off x="2109788" y="120000712"/>
          <a:ext cx="566261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803</xdr:row>
      <xdr:rowOff>133350</xdr:rowOff>
    </xdr:from>
    <xdr:to>
      <xdr:col>13</xdr:col>
      <xdr:colOff>0</xdr:colOff>
      <xdr:row>807</xdr:row>
      <xdr:rowOff>90488</xdr:rowOff>
    </xdr:to>
    <xdr:cxnSp macro="">
      <xdr:nvCxnSpPr>
        <xdr:cNvPr id="1460" name="Straight Connector 1459">
          <a:extLst>
            <a:ext uri="{FF2B5EF4-FFF2-40B4-BE49-F238E27FC236}">
              <a16:creationId xmlns:a16="http://schemas.microsoft.com/office/drawing/2014/main" id="{7B092638-139B-1D6B-AE54-21AAC1C529F3}"/>
            </a:ext>
          </a:extLst>
        </xdr:cNvPr>
        <xdr:cNvCxnSpPr/>
      </xdr:nvCxnSpPr>
      <xdr:spPr>
        <a:xfrm>
          <a:off x="2105025" y="120510300"/>
          <a:ext cx="0" cy="5286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805</xdr:row>
      <xdr:rowOff>0</xdr:rowOff>
    </xdr:from>
    <xdr:to>
      <xdr:col>48</xdr:col>
      <xdr:colOff>57150</xdr:colOff>
      <xdr:row>805</xdr:row>
      <xdr:rowOff>0</xdr:rowOff>
    </xdr:to>
    <xdr:cxnSp macro="">
      <xdr:nvCxnSpPr>
        <xdr:cNvPr id="1461" name="Straight Connector 1460">
          <a:extLst>
            <a:ext uri="{FF2B5EF4-FFF2-40B4-BE49-F238E27FC236}">
              <a16:creationId xmlns:a16="http://schemas.microsoft.com/office/drawing/2014/main" id="{546CD653-0037-B9BA-02A9-8166A90EC6FF}"/>
            </a:ext>
          </a:extLst>
        </xdr:cNvPr>
        <xdr:cNvCxnSpPr/>
      </xdr:nvCxnSpPr>
      <xdr:spPr>
        <a:xfrm>
          <a:off x="2019300" y="120662700"/>
          <a:ext cx="581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119062</xdr:colOff>
      <xdr:row>804</xdr:row>
      <xdr:rowOff>95250</xdr:rowOff>
    </xdr:from>
    <xdr:to>
      <xdr:col>13</xdr:col>
      <xdr:colOff>42862</xdr:colOff>
      <xdr:row>805</xdr:row>
      <xdr:rowOff>47625</xdr:rowOff>
    </xdr:to>
    <xdr:cxnSp macro="">
      <xdr:nvCxnSpPr>
        <xdr:cNvPr id="1462" name="Straight Connector 1461">
          <a:extLst>
            <a:ext uri="{FF2B5EF4-FFF2-40B4-BE49-F238E27FC236}">
              <a16:creationId xmlns:a16="http://schemas.microsoft.com/office/drawing/2014/main" id="{06940EB0-79DE-1F6E-A227-4D1A8B193C66}"/>
            </a:ext>
          </a:extLst>
        </xdr:cNvPr>
        <xdr:cNvCxnSpPr/>
      </xdr:nvCxnSpPr>
      <xdr:spPr>
        <a:xfrm flipH="1">
          <a:off x="2062162" y="120615075"/>
          <a:ext cx="857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</xdr:colOff>
      <xdr:row>803</xdr:row>
      <xdr:rowOff>128592</xdr:rowOff>
    </xdr:from>
    <xdr:to>
      <xdr:col>25</xdr:col>
      <xdr:colOff>1</xdr:colOff>
      <xdr:row>805</xdr:row>
      <xdr:rowOff>76205</xdr:rowOff>
    </xdr:to>
    <xdr:cxnSp macro="">
      <xdr:nvCxnSpPr>
        <xdr:cNvPr id="1463" name="Straight Connector 1462">
          <a:extLst>
            <a:ext uri="{FF2B5EF4-FFF2-40B4-BE49-F238E27FC236}">
              <a16:creationId xmlns:a16="http://schemas.microsoft.com/office/drawing/2014/main" id="{C43821E3-8011-9470-FF97-428A08B6D769}"/>
            </a:ext>
          </a:extLst>
        </xdr:cNvPr>
        <xdr:cNvCxnSpPr/>
      </xdr:nvCxnSpPr>
      <xdr:spPr>
        <a:xfrm>
          <a:off x="4048126" y="120505542"/>
          <a:ext cx="0" cy="2333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119063</xdr:colOff>
      <xdr:row>804</xdr:row>
      <xdr:rowOff>90492</xdr:rowOff>
    </xdr:from>
    <xdr:to>
      <xdr:col>25</xdr:col>
      <xdr:colOff>42863</xdr:colOff>
      <xdr:row>805</xdr:row>
      <xdr:rowOff>42867</xdr:rowOff>
    </xdr:to>
    <xdr:cxnSp macro="">
      <xdr:nvCxnSpPr>
        <xdr:cNvPr id="1464" name="Straight Connector 1463">
          <a:extLst>
            <a:ext uri="{FF2B5EF4-FFF2-40B4-BE49-F238E27FC236}">
              <a16:creationId xmlns:a16="http://schemas.microsoft.com/office/drawing/2014/main" id="{14230B3A-9CF8-4357-ED02-BF59EB30F8AC}"/>
            </a:ext>
          </a:extLst>
        </xdr:cNvPr>
        <xdr:cNvCxnSpPr/>
      </xdr:nvCxnSpPr>
      <xdr:spPr>
        <a:xfrm flipH="1">
          <a:off x="4005263" y="120610317"/>
          <a:ext cx="857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85715</xdr:colOff>
      <xdr:row>803</xdr:row>
      <xdr:rowOff>133350</xdr:rowOff>
    </xdr:from>
    <xdr:to>
      <xdr:col>23</xdr:col>
      <xdr:colOff>85715</xdr:colOff>
      <xdr:row>805</xdr:row>
      <xdr:rowOff>80963</xdr:rowOff>
    </xdr:to>
    <xdr:cxnSp macro="">
      <xdr:nvCxnSpPr>
        <xdr:cNvPr id="1465" name="Straight Connector 1464">
          <a:extLst>
            <a:ext uri="{FF2B5EF4-FFF2-40B4-BE49-F238E27FC236}">
              <a16:creationId xmlns:a16="http://schemas.microsoft.com/office/drawing/2014/main" id="{E1D09291-74FE-099B-88A2-5DEE8778A839}"/>
            </a:ext>
          </a:extLst>
        </xdr:cNvPr>
        <xdr:cNvCxnSpPr/>
      </xdr:nvCxnSpPr>
      <xdr:spPr>
        <a:xfrm>
          <a:off x="3809990" y="120510300"/>
          <a:ext cx="0" cy="2333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42852</xdr:colOff>
      <xdr:row>804</xdr:row>
      <xdr:rowOff>95250</xdr:rowOff>
    </xdr:from>
    <xdr:to>
      <xdr:col>23</xdr:col>
      <xdr:colOff>128577</xdr:colOff>
      <xdr:row>805</xdr:row>
      <xdr:rowOff>47625</xdr:rowOff>
    </xdr:to>
    <xdr:cxnSp macro="">
      <xdr:nvCxnSpPr>
        <xdr:cNvPr id="1466" name="Straight Connector 1465">
          <a:extLst>
            <a:ext uri="{FF2B5EF4-FFF2-40B4-BE49-F238E27FC236}">
              <a16:creationId xmlns:a16="http://schemas.microsoft.com/office/drawing/2014/main" id="{A84F0B54-EC7F-E310-50C7-2B9D6300370E}"/>
            </a:ext>
          </a:extLst>
        </xdr:cNvPr>
        <xdr:cNvCxnSpPr/>
      </xdr:nvCxnSpPr>
      <xdr:spPr>
        <a:xfrm flipH="1">
          <a:off x="3767127" y="120615075"/>
          <a:ext cx="857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85728</xdr:colOff>
      <xdr:row>803</xdr:row>
      <xdr:rowOff>133350</xdr:rowOff>
    </xdr:from>
    <xdr:to>
      <xdr:col>37</xdr:col>
      <xdr:colOff>85728</xdr:colOff>
      <xdr:row>805</xdr:row>
      <xdr:rowOff>80963</xdr:rowOff>
    </xdr:to>
    <xdr:cxnSp macro="">
      <xdr:nvCxnSpPr>
        <xdr:cNvPr id="1467" name="Straight Connector 1466">
          <a:extLst>
            <a:ext uri="{FF2B5EF4-FFF2-40B4-BE49-F238E27FC236}">
              <a16:creationId xmlns:a16="http://schemas.microsoft.com/office/drawing/2014/main" id="{2DC0B962-F816-BCA4-0FC1-457CBDBAFDCF}"/>
            </a:ext>
          </a:extLst>
        </xdr:cNvPr>
        <xdr:cNvCxnSpPr/>
      </xdr:nvCxnSpPr>
      <xdr:spPr>
        <a:xfrm>
          <a:off x="6076953" y="120510300"/>
          <a:ext cx="0" cy="2333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42865</xdr:colOff>
      <xdr:row>804</xdr:row>
      <xdr:rowOff>95250</xdr:rowOff>
    </xdr:from>
    <xdr:to>
      <xdr:col>37</xdr:col>
      <xdr:colOff>128590</xdr:colOff>
      <xdr:row>805</xdr:row>
      <xdr:rowOff>47625</xdr:rowOff>
    </xdr:to>
    <xdr:cxnSp macro="">
      <xdr:nvCxnSpPr>
        <xdr:cNvPr id="1468" name="Straight Connector 1467">
          <a:extLst>
            <a:ext uri="{FF2B5EF4-FFF2-40B4-BE49-F238E27FC236}">
              <a16:creationId xmlns:a16="http://schemas.microsoft.com/office/drawing/2014/main" id="{FA9708B9-C627-EC90-BBB0-A25BD6410519}"/>
            </a:ext>
          </a:extLst>
        </xdr:cNvPr>
        <xdr:cNvCxnSpPr/>
      </xdr:nvCxnSpPr>
      <xdr:spPr>
        <a:xfrm flipH="1">
          <a:off x="6034090" y="120615075"/>
          <a:ext cx="857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161923</xdr:colOff>
      <xdr:row>803</xdr:row>
      <xdr:rowOff>133354</xdr:rowOff>
    </xdr:from>
    <xdr:to>
      <xdr:col>35</xdr:col>
      <xdr:colOff>161923</xdr:colOff>
      <xdr:row>805</xdr:row>
      <xdr:rowOff>80967</xdr:rowOff>
    </xdr:to>
    <xdr:cxnSp macro="">
      <xdr:nvCxnSpPr>
        <xdr:cNvPr id="1469" name="Straight Connector 1468">
          <a:extLst>
            <a:ext uri="{FF2B5EF4-FFF2-40B4-BE49-F238E27FC236}">
              <a16:creationId xmlns:a16="http://schemas.microsoft.com/office/drawing/2014/main" id="{E78204B5-C1B7-F2E6-9933-19D7951BDFF9}"/>
            </a:ext>
          </a:extLst>
        </xdr:cNvPr>
        <xdr:cNvCxnSpPr/>
      </xdr:nvCxnSpPr>
      <xdr:spPr>
        <a:xfrm>
          <a:off x="5829298" y="120510304"/>
          <a:ext cx="0" cy="2333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119060</xdr:colOff>
      <xdr:row>804</xdr:row>
      <xdr:rowOff>95254</xdr:rowOff>
    </xdr:from>
    <xdr:to>
      <xdr:col>36</xdr:col>
      <xdr:colOff>42860</xdr:colOff>
      <xdr:row>805</xdr:row>
      <xdr:rowOff>47629</xdr:rowOff>
    </xdr:to>
    <xdr:cxnSp macro="">
      <xdr:nvCxnSpPr>
        <xdr:cNvPr id="1470" name="Straight Connector 1469">
          <a:extLst>
            <a:ext uri="{FF2B5EF4-FFF2-40B4-BE49-F238E27FC236}">
              <a16:creationId xmlns:a16="http://schemas.microsoft.com/office/drawing/2014/main" id="{980EA69C-1DE6-EBDD-3014-B2857F1442EA}"/>
            </a:ext>
          </a:extLst>
        </xdr:cNvPr>
        <xdr:cNvCxnSpPr/>
      </xdr:nvCxnSpPr>
      <xdr:spPr>
        <a:xfrm flipH="1">
          <a:off x="5786435" y="120615079"/>
          <a:ext cx="857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</xdr:colOff>
      <xdr:row>803</xdr:row>
      <xdr:rowOff>138111</xdr:rowOff>
    </xdr:from>
    <xdr:to>
      <xdr:col>48</xdr:col>
      <xdr:colOff>1</xdr:colOff>
      <xdr:row>807</xdr:row>
      <xdr:rowOff>66675</xdr:rowOff>
    </xdr:to>
    <xdr:cxnSp macro="">
      <xdr:nvCxnSpPr>
        <xdr:cNvPr id="1471" name="Straight Connector 1470">
          <a:extLst>
            <a:ext uri="{FF2B5EF4-FFF2-40B4-BE49-F238E27FC236}">
              <a16:creationId xmlns:a16="http://schemas.microsoft.com/office/drawing/2014/main" id="{FFA4E06D-5B31-719F-E080-C4F4EAE15A00}"/>
            </a:ext>
          </a:extLst>
        </xdr:cNvPr>
        <xdr:cNvCxnSpPr/>
      </xdr:nvCxnSpPr>
      <xdr:spPr>
        <a:xfrm>
          <a:off x="7772401" y="120515061"/>
          <a:ext cx="0" cy="5000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119063</xdr:colOff>
      <xdr:row>804</xdr:row>
      <xdr:rowOff>100011</xdr:rowOff>
    </xdr:from>
    <xdr:to>
      <xdr:col>48</xdr:col>
      <xdr:colOff>42863</xdr:colOff>
      <xdr:row>805</xdr:row>
      <xdr:rowOff>52386</xdr:rowOff>
    </xdr:to>
    <xdr:cxnSp macro="">
      <xdr:nvCxnSpPr>
        <xdr:cNvPr id="1472" name="Straight Connector 1471">
          <a:extLst>
            <a:ext uri="{FF2B5EF4-FFF2-40B4-BE49-F238E27FC236}">
              <a16:creationId xmlns:a16="http://schemas.microsoft.com/office/drawing/2014/main" id="{872EB13B-C424-5F12-E699-6E0DB9DF5D37}"/>
            </a:ext>
          </a:extLst>
        </xdr:cNvPr>
        <xdr:cNvCxnSpPr/>
      </xdr:nvCxnSpPr>
      <xdr:spPr>
        <a:xfrm flipH="1">
          <a:off x="7729538" y="120619836"/>
          <a:ext cx="857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807</xdr:row>
      <xdr:rowOff>0</xdr:rowOff>
    </xdr:from>
    <xdr:to>
      <xdr:col>48</xdr:col>
      <xdr:colOff>57150</xdr:colOff>
      <xdr:row>807</xdr:row>
      <xdr:rowOff>0</xdr:rowOff>
    </xdr:to>
    <xdr:cxnSp macro="">
      <xdr:nvCxnSpPr>
        <xdr:cNvPr id="1473" name="Straight Connector 1472">
          <a:extLst>
            <a:ext uri="{FF2B5EF4-FFF2-40B4-BE49-F238E27FC236}">
              <a16:creationId xmlns:a16="http://schemas.microsoft.com/office/drawing/2014/main" id="{87E295ED-47BD-741D-952C-764B3C02C6E9}"/>
            </a:ext>
          </a:extLst>
        </xdr:cNvPr>
        <xdr:cNvCxnSpPr/>
      </xdr:nvCxnSpPr>
      <xdr:spPr>
        <a:xfrm>
          <a:off x="2014537" y="120948450"/>
          <a:ext cx="581501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114299</xdr:colOff>
      <xdr:row>806</xdr:row>
      <xdr:rowOff>95250</xdr:rowOff>
    </xdr:from>
    <xdr:to>
      <xdr:col>13</xdr:col>
      <xdr:colOff>38099</xdr:colOff>
      <xdr:row>807</xdr:row>
      <xdr:rowOff>47625</xdr:rowOff>
    </xdr:to>
    <xdr:cxnSp macro="">
      <xdr:nvCxnSpPr>
        <xdr:cNvPr id="1474" name="Straight Connector 1473">
          <a:extLst>
            <a:ext uri="{FF2B5EF4-FFF2-40B4-BE49-F238E27FC236}">
              <a16:creationId xmlns:a16="http://schemas.microsoft.com/office/drawing/2014/main" id="{D0F86246-D65D-16BB-FFE2-780A19C7A5AC}"/>
            </a:ext>
          </a:extLst>
        </xdr:cNvPr>
        <xdr:cNvCxnSpPr/>
      </xdr:nvCxnSpPr>
      <xdr:spPr>
        <a:xfrm flipH="1">
          <a:off x="2057399" y="120900825"/>
          <a:ext cx="857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114304</xdr:colOff>
      <xdr:row>806</xdr:row>
      <xdr:rowOff>100014</xdr:rowOff>
    </xdr:from>
    <xdr:to>
      <xdr:col>48</xdr:col>
      <xdr:colOff>38104</xdr:colOff>
      <xdr:row>807</xdr:row>
      <xdr:rowOff>52389</xdr:rowOff>
    </xdr:to>
    <xdr:cxnSp macro="">
      <xdr:nvCxnSpPr>
        <xdr:cNvPr id="1475" name="Straight Connector 1474">
          <a:extLst>
            <a:ext uri="{FF2B5EF4-FFF2-40B4-BE49-F238E27FC236}">
              <a16:creationId xmlns:a16="http://schemas.microsoft.com/office/drawing/2014/main" id="{24E229C8-2AC7-70D7-2BCE-4752E9142309}"/>
            </a:ext>
          </a:extLst>
        </xdr:cNvPr>
        <xdr:cNvCxnSpPr/>
      </xdr:nvCxnSpPr>
      <xdr:spPr>
        <a:xfrm flipH="1">
          <a:off x="7724779" y="120905589"/>
          <a:ext cx="85725" cy="9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799</xdr:row>
      <xdr:rowOff>123825</xdr:rowOff>
    </xdr:from>
    <xdr:to>
      <xdr:col>30</xdr:col>
      <xdr:colOff>9525</xdr:colOff>
      <xdr:row>801</xdr:row>
      <xdr:rowOff>0</xdr:rowOff>
    </xdr:to>
    <xdr:cxnSp macro="">
      <xdr:nvCxnSpPr>
        <xdr:cNvPr id="1476" name="Straight Connector 1475">
          <a:extLst>
            <a:ext uri="{FF2B5EF4-FFF2-40B4-BE49-F238E27FC236}">
              <a16:creationId xmlns:a16="http://schemas.microsoft.com/office/drawing/2014/main" id="{E3299C44-5944-C47E-2CCD-B067690517A6}"/>
            </a:ext>
          </a:extLst>
        </xdr:cNvPr>
        <xdr:cNvCxnSpPr/>
      </xdr:nvCxnSpPr>
      <xdr:spPr>
        <a:xfrm flipH="1" flipV="1">
          <a:off x="4733925" y="119929275"/>
          <a:ext cx="133350" cy="161925"/>
        </a:xfrm>
        <a:prstGeom prst="line">
          <a:avLst/>
        </a:prstGeom>
        <a:ln w="15875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161923</xdr:colOff>
      <xdr:row>800</xdr:row>
      <xdr:rowOff>57148</xdr:rowOff>
    </xdr:from>
    <xdr:to>
      <xdr:col>47</xdr:col>
      <xdr:colOff>161923</xdr:colOff>
      <xdr:row>801</xdr:row>
      <xdr:rowOff>138111</xdr:rowOff>
    </xdr:to>
    <xdr:cxnSp macro="">
      <xdr:nvCxnSpPr>
        <xdr:cNvPr id="1477" name="Straight Arrow Connector 1476">
          <a:extLst>
            <a:ext uri="{FF2B5EF4-FFF2-40B4-BE49-F238E27FC236}">
              <a16:creationId xmlns:a16="http://schemas.microsoft.com/office/drawing/2014/main" id="{606A6CDF-B6D7-C7A5-14DE-8DC0DBB5F5EB}"/>
            </a:ext>
          </a:extLst>
        </xdr:cNvPr>
        <xdr:cNvCxnSpPr/>
      </xdr:nvCxnSpPr>
      <xdr:spPr>
        <a:xfrm>
          <a:off x="7772398" y="120005473"/>
          <a:ext cx="0" cy="2238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827</xdr:row>
      <xdr:rowOff>0</xdr:rowOff>
    </xdr:from>
    <xdr:to>
      <xdr:col>48</xdr:col>
      <xdr:colOff>80968</xdr:colOff>
      <xdr:row>835</xdr:row>
      <xdr:rowOff>61913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id="{3D54D121-3507-139E-2BE2-570700D5EB20}"/>
            </a:ext>
          </a:extLst>
        </xdr:cNvPr>
        <xdr:cNvGrpSpPr/>
      </xdr:nvGrpSpPr>
      <xdr:grpSpPr>
        <a:xfrm>
          <a:off x="2028825" y="123805950"/>
          <a:ext cx="5824543" cy="1204913"/>
          <a:chOff x="2028825" y="53225700"/>
          <a:chExt cx="5824543" cy="1204913"/>
        </a:xfrm>
      </xdr:grpSpPr>
      <xdr:sp macro="" textlink="">
        <xdr:nvSpPr>
          <xdr:cNvPr id="1479" name="Isosceles Triangle 1478">
            <a:extLst>
              <a:ext uri="{FF2B5EF4-FFF2-40B4-BE49-F238E27FC236}">
                <a16:creationId xmlns:a16="http://schemas.microsoft.com/office/drawing/2014/main" id="{A7200DDD-70FF-575C-3DB7-08F945A9E8F8}"/>
              </a:ext>
            </a:extLst>
          </xdr:cNvPr>
          <xdr:cNvSpPr/>
        </xdr:nvSpPr>
        <xdr:spPr>
          <a:xfrm>
            <a:off x="2028825" y="536717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80" name="Straight Connector 1479">
            <a:extLst>
              <a:ext uri="{FF2B5EF4-FFF2-40B4-BE49-F238E27FC236}">
                <a16:creationId xmlns:a16="http://schemas.microsoft.com/office/drawing/2014/main" id="{B980CC73-ECDD-5F9D-B66D-3143BEC0C5A6}"/>
              </a:ext>
            </a:extLst>
          </xdr:cNvPr>
          <xdr:cNvCxnSpPr/>
        </xdr:nvCxnSpPr>
        <xdr:spPr>
          <a:xfrm>
            <a:off x="2105024" y="53654325"/>
            <a:ext cx="566261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84" name="Oval 1483">
            <a:extLst>
              <a:ext uri="{FF2B5EF4-FFF2-40B4-BE49-F238E27FC236}">
                <a16:creationId xmlns:a16="http://schemas.microsoft.com/office/drawing/2014/main" id="{48A56EB7-049C-5DFD-68F8-8B62C6A0B22E}"/>
              </a:ext>
            </a:extLst>
          </xdr:cNvPr>
          <xdr:cNvSpPr/>
        </xdr:nvSpPr>
        <xdr:spPr>
          <a:xfrm>
            <a:off x="3776662" y="536209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5" name="Oval 1484">
            <a:extLst>
              <a:ext uri="{FF2B5EF4-FFF2-40B4-BE49-F238E27FC236}">
                <a16:creationId xmlns:a16="http://schemas.microsoft.com/office/drawing/2014/main" id="{0CB797AB-CF89-5990-E805-5EC1DC79E2D8}"/>
              </a:ext>
            </a:extLst>
          </xdr:cNvPr>
          <xdr:cNvSpPr/>
        </xdr:nvSpPr>
        <xdr:spPr>
          <a:xfrm>
            <a:off x="6048375" y="536209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86" name="Straight Connector 1485">
            <a:extLst>
              <a:ext uri="{FF2B5EF4-FFF2-40B4-BE49-F238E27FC236}">
                <a16:creationId xmlns:a16="http://schemas.microsoft.com/office/drawing/2014/main" id="{AF2FA4F5-E584-713D-B261-24E82CB57206}"/>
              </a:ext>
            </a:extLst>
          </xdr:cNvPr>
          <xdr:cNvCxnSpPr/>
        </xdr:nvCxnSpPr>
        <xdr:spPr>
          <a:xfrm>
            <a:off x="2105025" y="53863875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7" name="Straight Connector 1486">
            <a:extLst>
              <a:ext uri="{FF2B5EF4-FFF2-40B4-BE49-F238E27FC236}">
                <a16:creationId xmlns:a16="http://schemas.microsoft.com/office/drawing/2014/main" id="{63B85206-E65E-187D-48B9-F940C69F1268}"/>
              </a:ext>
            </a:extLst>
          </xdr:cNvPr>
          <xdr:cNvCxnSpPr/>
        </xdr:nvCxnSpPr>
        <xdr:spPr>
          <a:xfrm>
            <a:off x="2038350" y="54368701"/>
            <a:ext cx="58102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8" name="Straight Connector 1487">
            <a:extLst>
              <a:ext uri="{FF2B5EF4-FFF2-40B4-BE49-F238E27FC236}">
                <a16:creationId xmlns:a16="http://schemas.microsoft.com/office/drawing/2014/main" id="{DB3F396D-2D92-C775-9863-F155515FFE69}"/>
              </a:ext>
            </a:extLst>
          </xdr:cNvPr>
          <xdr:cNvCxnSpPr/>
        </xdr:nvCxnSpPr>
        <xdr:spPr>
          <a:xfrm flipH="1">
            <a:off x="2057400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9" name="Straight Connector 1488">
            <a:extLst>
              <a:ext uri="{FF2B5EF4-FFF2-40B4-BE49-F238E27FC236}">
                <a16:creationId xmlns:a16="http://schemas.microsoft.com/office/drawing/2014/main" id="{B15022B2-4F5F-34FB-1262-9D2E917C07C9}"/>
              </a:ext>
            </a:extLst>
          </xdr:cNvPr>
          <xdr:cNvCxnSpPr/>
        </xdr:nvCxnSpPr>
        <xdr:spPr>
          <a:xfrm>
            <a:off x="3076575" y="53863875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0" name="Straight Connector 1489">
            <a:extLst>
              <a:ext uri="{FF2B5EF4-FFF2-40B4-BE49-F238E27FC236}">
                <a16:creationId xmlns:a16="http://schemas.microsoft.com/office/drawing/2014/main" id="{F7CED5B4-22AD-726F-E1CA-272D646FE07E}"/>
              </a:ext>
            </a:extLst>
          </xdr:cNvPr>
          <xdr:cNvCxnSpPr/>
        </xdr:nvCxnSpPr>
        <xdr:spPr>
          <a:xfrm flipH="1">
            <a:off x="3028950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1" name="Straight Connector 1490">
            <a:extLst>
              <a:ext uri="{FF2B5EF4-FFF2-40B4-BE49-F238E27FC236}">
                <a16:creationId xmlns:a16="http://schemas.microsoft.com/office/drawing/2014/main" id="{01DD29F0-8527-9DBE-AFBB-5059E22F95CC}"/>
              </a:ext>
            </a:extLst>
          </xdr:cNvPr>
          <xdr:cNvCxnSpPr/>
        </xdr:nvCxnSpPr>
        <xdr:spPr>
          <a:xfrm>
            <a:off x="4048125" y="542305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2" name="Straight Connector 1491">
            <a:extLst>
              <a:ext uri="{FF2B5EF4-FFF2-40B4-BE49-F238E27FC236}">
                <a16:creationId xmlns:a16="http://schemas.microsoft.com/office/drawing/2014/main" id="{BB96DC5C-6FCC-8C77-CECF-8FDF88930E0C}"/>
              </a:ext>
            </a:extLst>
          </xdr:cNvPr>
          <xdr:cNvCxnSpPr/>
        </xdr:nvCxnSpPr>
        <xdr:spPr>
          <a:xfrm flipH="1">
            <a:off x="4000500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3" name="Straight Connector 1492">
            <a:extLst>
              <a:ext uri="{FF2B5EF4-FFF2-40B4-BE49-F238E27FC236}">
                <a16:creationId xmlns:a16="http://schemas.microsoft.com/office/drawing/2014/main" id="{34053780-E84B-9721-54BC-08FF5116683F}"/>
              </a:ext>
            </a:extLst>
          </xdr:cNvPr>
          <xdr:cNvCxnSpPr/>
        </xdr:nvCxnSpPr>
        <xdr:spPr>
          <a:xfrm>
            <a:off x="4938712" y="53863875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4" name="Straight Connector 1493">
            <a:extLst>
              <a:ext uri="{FF2B5EF4-FFF2-40B4-BE49-F238E27FC236}">
                <a16:creationId xmlns:a16="http://schemas.microsoft.com/office/drawing/2014/main" id="{A8C40B23-AA7C-7AD0-A75B-0CB6A4545605}"/>
              </a:ext>
            </a:extLst>
          </xdr:cNvPr>
          <xdr:cNvCxnSpPr/>
        </xdr:nvCxnSpPr>
        <xdr:spPr>
          <a:xfrm flipH="1">
            <a:off x="4891087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5" name="Straight Connector 1494">
            <a:extLst>
              <a:ext uri="{FF2B5EF4-FFF2-40B4-BE49-F238E27FC236}">
                <a16:creationId xmlns:a16="http://schemas.microsoft.com/office/drawing/2014/main" id="{AFA6336A-F75D-339C-5873-BE974DA97F1F}"/>
              </a:ext>
            </a:extLst>
          </xdr:cNvPr>
          <xdr:cNvCxnSpPr/>
        </xdr:nvCxnSpPr>
        <xdr:spPr>
          <a:xfrm>
            <a:off x="5829297" y="542305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6" name="Straight Connector 1495">
            <a:extLst>
              <a:ext uri="{FF2B5EF4-FFF2-40B4-BE49-F238E27FC236}">
                <a16:creationId xmlns:a16="http://schemas.microsoft.com/office/drawing/2014/main" id="{0803ED96-BB87-E5BF-71A7-1003E437765D}"/>
              </a:ext>
            </a:extLst>
          </xdr:cNvPr>
          <xdr:cNvCxnSpPr/>
        </xdr:nvCxnSpPr>
        <xdr:spPr>
          <a:xfrm flipH="1">
            <a:off x="5781672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7" name="Straight Connector 1496">
            <a:extLst>
              <a:ext uri="{FF2B5EF4-FFF2-40B4-BE49-F238E27FC236}">
                <a16:creationId xmlns:a16="http://schemas.microsoft.com/office/drawing/2014/main" id="{13B358C9-B2C0-BF45-9207-7D1D223C7711}"/>
              </a:ext>
            </a:extLst>
          </xdr:cNvPr>
          <xdr:cNvCxnSpPr/>
        </xdr:nvCxnSpPr>
        <xdr:spPr>
          <a:xfrm>
            <a:off x="6800854" y="53863875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8" name="Straight Connector 1497">
            <a:extLst>
              <a:ext uri="{FF2B5EF4-FFF2-40B4-BE49-F238E27FC236}">
                <a16:creationId xmlns:a16="http://schemas.microsoft.com/office/drawing/2014/main" id="{C00F7FA4-F18B-68BC-FB3F-6440B57932AC}"/>
              </a:ext>
            </a:extLst>
          </xdr:cNvPr>
          <xdr:cNvCxnSpPr/>
        </xdr:nvCxnSpPr>
        <xdr:spPr>
          <a:xfrm flipH="1">
            <a:off x="6753229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9" name="Straight Connector 1498">
            <a:extLst>
              <a:ext uri="{FF2B5EF4-FFF2-40B4-BE49-F238E27FC236}">
                <a16:creationId xmlns:a16="http://schemas.microsoft.com/office/drawing/2014/main" id="{93761EFA-BCE8-6DDB-0BD9-FEE74E120F06}"/>
              </a:ext>
            </a:extLst>
          </xdr:cNvPr>
          <xdr:cNvCxnSpPr/>
        </xdr:nvCxnSpPr>
        <xdr:spPr>
          <a:xfrm>
            <a:off x="7772405" y="54230588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0" name="Straight Connector 1499">
            <a:extLst>
              <a:ext uri="{FF2B5EF4-FFF2-40B4-BE49-F238E27FC236}">
                <a16:creationId xmlns:a16="http://schemas.microsoft.com/office/drawing/2014/main" id="{0A4841C1-A1E3-993D-467A-D6A661C7463E}"/>
              </a:ext>
            </a:extLst>
          </xdr:cNvPr>
          <xdr:cNvCxnSpPr/>
        </xdr:nvCxnSpPr>
        <xdr:spPr>
          <a:xfrm flipH="1">
            <a:off x="7724780" y="543258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1" name="Straight Connector 1500">
            <a:extLst>
              <a:ext uri="{FF2B5EF4-FFF2-40B4-BE49-F238E27FC236}">
                <a16:creationId xmlns:a16="http://schemas.microsoft.com/office/drawing/2014/main" id="{CD06651B-CA1E-3DE2-57E8-633AFB380E07}"/>
              </a:ext>
            </a:extLst>
          </xdr:cNvPr>
          <xdr:cNvCxnSpPr/>
        </xdr:nvCxnSpPr>
        <xdr:spPr>
          <a:xfrm>
            <a:off x="3814763" y="53701950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2" name="Straight Connector 1501">
            <a:extLst>
              <a:ext uri="{FF2B5EF4-FFF2-40B4-BE49-F238E27FC236}">
                <a16:creationId xmlns:a16="http://schemas.microsoft.com/office/drawing/2014/main" id="{A90442ED-17A8-2E44-1F19-EB2F7AD95F10}"/>
              </a:ext>
            </a:extLst>
          </xdr:cNvPr>
          <xdr:cNvCxnSpPr/>
        </xdr:nvCxnSpPr>
        <xdr:spPr>
          <a:xfrm>
            <a:off x="6067425" y="533447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3" name="Straight Connector 1502">
            <a:extLst>
              <a:ext uri="{FF2B5EF4-FFF2-40B4-BE49-F238E27FC236}">
                <a16:creationId xmlns:a16="http://schemas.microsoft.com/office/drawing/2014/main" id="{1286E131-E690-9A29-A7A0-F343727D52E3}"/>
              </a:ext>
            </a:extLst>
          </xdr:cNvPr>
          <xdr:cNvCxnSpPr/>
        </xdr:nvCxnSpPr>
        <xdr:spPr>
          <a:xfrm flipH="1">
            <a:off x="6072188" y="53363813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4" name="Straight Connector 1503">
            <a:extLst>
              <a:ext uri="{FF2B5EF4-FFF2-40B4-BE49-F238E27FC236}">
                <a16:creationId xmlns:a16="http://schemas.microsoft.com/office/drawing/2014/main" id="{F8049EBB-C680-EFF5-9CCA-EBD13B68C264}"/>
              </a:ext>
            </a:extLst>
          </xdr:cNvPr>
          <xdr:cNvCxnSpPr/>
        </xdr:nvCxnSpPr>
        <xdr:spPr>
          <a:xfrm flipH="1">
            <a:off x="3652838" y="5386863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05" name="Freeform: Shape 1504">
            <a:extLst>
              <a:ext uri="{FF2B5EF4-FFF2-40B4-BE49-F238E27FC236}">
                <a16:creationId xmlns:a16="http://schemas.microsoft.com/office/drawing/2014/main" id="{581B50B5-82A6-4E14-0D78-6473BF376DBF}"/>
              </a:ext>
            </a:extLst>
          </xdr:cNvPr>
          <xdr:cNvSpPr/>
        </xdr:nvSpPr>
        <xdr:spPr>
          <a:xfrm>
            <a:off x="2105025" y="53225700"/>
            <a:ext cx="5667375" cy="862013"/>
          </a:xfrm>
          <a:custGeom>
            <a:avLst/>
            <a:gdLst>
              <a:gd name="connsiteX0" fmla="*/ 0 w 5667375"/>
              <a:gd name="connsiteY0" fmla="*/ 428625 h 862013"/>
              <a:gd name="connsiteX1" fmla="*/ 0 w 5667375"/>
              <a:gd name="connsiteY1" fmla="*/ 0 h 862013"/>
              <a:gd name="connsiteX2" fmla="*/ 1943100 w 5667375"/>
              <a:gd name="connsiteY2" fmla="*/ 862013 h 862013"/>
              <a:gd name="connsiteX3" fmla="*/ 1943100 w 5667375"/>
              <a:gd name="connsiteY3" fmla="*/ 4763 h 862013"/>
              <a:gd name="connsiteX4" fmla="*/ 3724275 w 5667375"/>
              <a:gd name="connsiteY4" fmla="*/ 862013 h 862013"/>
              <a:gd name="connsiteX5" fmla="*/ 3724275 w 5667375"/>
              <a:gd name="connsiteY5" fmla="*/ 4763 h 862013"/>
              <a:gd name="connsiteX6" fmla="*/ 5667375 w 5667375"/>
              <a:gd name="connsiteY6" fmla="*/ 857250 h 862013"/>
              <a:gd name="connsiteX7" fmla="*/ 5667375 w 5667375"/>
              <a:gd name="connsiteY7" fmla="*/ 438150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5667375" h="862013">
                <a:moveTo>
                  <a:pt x="0" y="428625"/>
                </a:moveTo>
                <a:lnTo>
                  <a:pt x="0" y="0"/>
                </a:lnTo>
                <a:lnTo>
                  <a:pt x="1943100" y="862013"/>
                </a:lnTo>
                <a:lnTo>
                  <a:pt x="1943100" y="4763"/>
                </a:lnTo>
                <a:lnTo>
                  <a:pt x="3724275" y="862013"/>
                </a:lnTo>
                <a:lnTo>
                  <a:pt x="3724275" y="4763"/>
                </a:lnTo>
                <a:lnTo>
                  <a:pt x="5667375" y="857250"/>
                </a:lnTo>
                <a:lnTo>
                  <a:pt x="5667375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3" name="Isosceles Triangle 1482">
            <a:extLst>
              <a:ext uri="{FF2B5EF4-FFF2-40B4-BE49-F238E27FC236}">
                <a16:creationId xmlns:a16="http://schemas.microsoft.com/office/drawing/2014/main" id="{CE316D77-F51B-7F3E-5E24-988C86BF7C31}"/>
              </a:ext>
            </a:extLst>
          </xdr:cNvPr>
          <xdr:cNvSpPr/>
        </xdr:nvSpPr>
        <xdr:spPr>
          <a:xfrm>
            <a:off x="3971925" y="53662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2" name="Isosceles Triangle 1481">
            <a:extLst>
              <a:ext uri="{FF2B5EF4-FFF2-40B4-BE49-F238E27FC236}">
                <a16:creationId xmlns:a16="http://schemas.microsoft.com/office/drawing/2014/main" id="{664C3347-6CC2-C7D3-BBA8-3A750D1A9192}"/>
              </a:ext>
            </a:extLst>
          </xdr:cNvPr>
          <xdr:cNvSpPr/>
        </xdr:nvSpPr>
        <xdr:spPr>
          <a:xfrm>
            <a:off x="5753100" y="53662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81" name="Isosceles Triangle 1480">
            <a:extLst>
              <a:ext uri="{FF2B5EF4-FFF2-40B4-BE49-F238E27FC236}">
                <a16:creationId xmlns:a16="http://schemas.microsoft.com/office/drawing/2014/main" id="{F3A56792-8326-488A-1A23-6E5100864824}"/>
              </a:ext>
            </a:extLst>
          </xdr:cNvPr>
          <xdr:cNvSpPr/>
        </xdr:nvSpPr>
        <xdr:spPr>
          <a:xfrm>
            <a:off x="7691443" y="53662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90488</xdr:colOff>
      <xdr:row>808</xdr:row>
      <xdr:rowOff>123825</xdr:rowOff>
    </xdr:from>
    <xdr:to>
      <xdr:col>23</xdr:col>
      <xdr:colOff>147638</xdr:colOff>
      <xdr:row>814</xdr:row>
      <xdr:rowOff>4762</xdr:rowOff>
    </xdr:to>
    <xdr:grpSp>
      <xdr:nvGrpSpPr>
        <xdr:cNvPr id="1522" name="Group 1521">
          <a:extLst>
            <a:ext uri="{FF2B5EF4-FFF2-40B4-BE49-F238E27FC236}">
              <a16:creationId xmlns:a16="http://schemas.microsoft.com/office/drawing/2014/main" id="{A2B13328-8D86-4244-AAC5-8D23C97D0FDA}"/>
            </a:ext>
          </a:extLst>
        </xdr:cNvPr>
        <xdr:cNvGrpSpPr/>
      </xdr:nvGrpSpPr>
      <xdr:grpSpPr>
        <a:xfrm>
          <a:off x="2033588" y="121215150"/>
          <a:ext cx="1838325" cy="738187"/>
          <a:chOff x="4300538" y="12268200"/>
          <a:chExt cx="1838325" cy="738187"/>
        </a:xfrm>
      </xdr:grpSpPr>
      <xdr:sp macro="" textlink="">
        <xdr:nvSpPr>
          <xdr:cNvPr id="1523" name="Isosceles Triangle 1522">
            <a:extLst>
              <a:ext uri="{FF2B5EF4-FFF2-40B4-BE49-F238E27FC236}">
                <a16:creationId xmlns:a16="http://schemas.microsoft.com/office/drawing/2014/main" id="{0DDED245-D508-81FB-EEB7-EC0708A56AFF}"/>
              </a:ext>
            </a:extLst>
          </xdr:cNvPr>
          <xdr:cNvSpPr/>
        </xdr:nvSpPr>
        <xdr:spPr>
          <a:xfrm>
            <a:off x="4300538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24" name="Isosceles Triangle 1523">
            <a:extLst>
              <a:ext uri="{FF2B5EF4-FFF2-40B4-BE49-F238E27FC236}">
                <a16:creationId xmlns:a16="http://schemas.microsoft.com/office/drawing/2014/main" id="{B0346814-125E-982A-91C4-3EAC683D126F}"/>
              </a:ext>
            </a:extLst>
          </xdr:cNvPr>
          <xdr:cNvSpPr/>
        </xdr:nvSpPr>
        <xdr:spPr>
          <a:xfrm>
            <a:off x="597693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25" name="Straight Connector 1524">
            <a:extLst>
              <a:ext uri="{FF2B5EF4-FFF2-40B4-BE49-F238E27FC236}">
                <a16:creationId xmlns:a16="http://schemas.microsoft.com/office/drawing/2014/main" id="{182F0037-10CE-1AD5-1925-18C479F66001}"/>
              </a:ext>
            </a:extLst>
          </xdr:cNvPr>
          <xdr:cNvCxnSpPr/>
        </xdr:nvCxnSpPr>
        <xdr:spPr>
          <a:xfrm>
            <a:off x="4376739" y="12572999"/>
            <a:ext cx="167639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6" name="Straight Arrow Connector 1525">
            <a:extLst>
              <a:ext uri="{FF2B5EF4-FFF2-40B4-BE49-F238E27FC236}">
                <a16:creationId xmlns:a16="http://schemas.microsoft.com/office/drawing/2014/main" id="{579EC8E5-5108-9354-10F0-82A953A2C005}"/>
              </a:ext>
            </a:extLst>
          </xdr:cNvPr>
          <xdr:cNvCxnSpPr/>
        </xdr:nvCxnSpPr>
        <xdr:spPr>
          <a:xfrm>
            <a:off x="43719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7" name="Straight Arrow Connector 1526">
            <a:extLst>
              <a:ext uri="{FF2B5EF4-FFF2-40B4-BE49-F238E27FC236}">
                <a16:creationId xmlns:a16="http://schemas.microsoft.com/office/drawing/2014/main" id="{5020A743-BFA4-B189-382B-71C22237C132}"/>
              </a:ext>
            </a:extLst>
          </xdr:cNvPr>
          <xdr:cNvCxnSpPr/>
        </xdr:nvCxnSpPr>
        <xdr:spPr>
          <a:xfrm>
            <a:off x="4533899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8" name="Straight Arrow Connector 1527">
            <a:extLst>
              <a:ext uri="{FF2B5EF4-FFF2-40B4-BE49-F238E27FC236}">
                <a16:creationId xmlns:a16="http://schemas.microsoft.com/office/drawing/2014/main" id="{AF76686E-DCFF-646A-71A2-50C1510F5094}"/>
              </a:ext>
            </a:extLst>
          </xdr:cNvPr>
          <xdr:cNvCxnSpPr/>
        </xdr:nvCxnSpPr>
        <xdr:spPr>
          <a:xfrm>
            <a:off x="4695823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9" name="Straight Arrow Connector 1528">
            <a:extLst>
              <a:ext uri="{FF2B5EF4-FFF2-40B4-BE49-F238E27FC236}">
                <a16:creationId xmlns:a16="http://schemas.microsoft.com/office/drawing/2014/main" id="{7B55D55F-902E-7C6F-EDD0-501A554B4D19}"/>
              </a:ext>
            </a:extLst>
          </xdr:cNvPr>
          <xdr:cNvCxnSpPr/>
        </xdr:nvCxnSpPr>
        <xdr:spPr>
          <a:xfrm>
            <a:off x="4857748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0" name="Straight Arrow Connector 1529">
            <a:extLst>
              <a:ext uri="{FF2B5EF4-FFF2-40B4-BE49-F238E27FC236}">
                <a16:creationId xmlns:a16="http://schemas.microsoft.com/office/drawing/2014/main" id="{90A8D6FF-DF6C-7A8F-C3CF-CF54973764F4}"/>
              </a:ext>
            </a:extLst>
          </xdr:cNvPr>
          <xdr:cNvCxnSpPr/>
        </xdr:nvCxnSpPr>
        <xdr:spPr>
          <a:xfrm>
            <a:off x="5019673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1" name="Straight Arrow Connector 1530">
            <a:extLst>
              <a:ext uri="{FF2B5EF4-FFF2-40B4-BE49-F238E27FC236}">
                <a16:creationId xmlns:a16="http://schemas.microsoft.com/office/drawing/2014/main" id="{5DEB2BBD-6B2D-0958-A512-43C6F2486568}"/>
              </a:ext>
            </a:extLst>
          </xdr:cNvPr>
          <xdr:cNvCxnSpPr/>
        </xdr:nvCxnSpPr>
        <xdr:spPr>
          <a:xfrm>
            <a:off x="5181598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2" name="Straight Arrow Connector 1531">
            <a:extLst>
              <a:ext uri="{FF2B5EF4-FFF2-40B4-BE49-F238E27FC236}">
                <a16:creationId xmlns:a16="http://schemas.microsoft.com/office/drawing/2014/main" id="{6DE4BA41-A9B6-04D0-D52D-51516D2A1221}"/>
              </a:ext>
            </a:extLst>
          </xdr:cNvPr>
          <xdr:cNvCxnSpPr/>
        </xdr:nvCxnSpPr>
        <xdr:spPr>
          <a:xfrm>
            <a:off x="5343522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3" name="Straight Arrow Connector 1532">
            <a:extLst>
              <a:ext uri="{FF2B5EF4-FFF2-40B4-BE49-F238E27FC236}">
                <a16:creationId xmlns:a16="http://schemas.microsoft.com/office/drawing/2014/main" id="{8DA4DF0C-D07B-1DD6-CC01-33D25C5A95D3}"/>
              </a:ext>
            </a:extLst>
          </xdr:cNvPr>
          <xdr:cNvCxnSpPr/>
        </xdr:nvCxnSpPr>
        <xdr:spPr>
          <a:xfrm>
            <a:off x="5505447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4" name="Straight Arrow Connector 1533">
            <a:extLst>
              <a:ext uri="{FF2B5EF4-FFF2-40B4-BE49-F238E27FC236}">
                <a16:creationId xmlns:a16="http://schemas.microsoft.com/office/drawing/2014/main" id="{88D81B55-5B23-9F45-24EC-299D0E1F9F07}"/>
              </a:ext>
            </a:extLst>
          </xdr:cNvPr>
          <xdr:cNvCxnSpPr/>
        </xdr:nvCxnSpPr>
        <xdr:spPr>
          <a:xfrm>
            <a:off x="56673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5" name="Straight Connector 1534">
            <a:extLst>
              <a:ext uri="{FF2B5EF4-FFF2-40B4-BE49-F238E27FC236}">
                <a16:creationId xmlns:a16="http://schemas.microsoft.com/office/drawing/2014/main" id="{B58D4006-02E6-CA6B-992A-B40D652CF593}"/>
              </a:ext>
            </a:extLst>
          </xdr:cNvPr>
          <xdr:cNvCxnSpPr/>
        </xdr:nvCxnSpPr>
        <xdr:spPr>
          <a:xfrm>
            <a:off x="4371976" y="12344400"/>
            <a:ext cx="1681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6" name="Straight Arrow Connector 1535">
            <a:extLst>
              <a:ext uri="{FF2B5EF4-FFF2-40B4-BE49-F238E27FC236}">
                <a16:creationId xmlns:a16="http://schemas.microsoft.com/office/drawing/2014/main" id="{263295C8-5FBC-74B0-89FA-F8198BE42112}"/>
              </a:ext>
            </a:extLst>
          </xdr:cNvPr>
          <xdr:cNvCxnSpPr/>
        </xdr:nvCxnSpPr>
        <xdr:spPr>
          <a:xfrm flipV="1">
            <a:off x="4376738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7" name="Straight Connector 1536">
            <a:extLst>
              <a:ext uri="{FF2B5EF4-FFF2-40B4-BE49-F238E27FC236}">
                <a16:creationId xmlns:a16="http://schemas.microsoft.com/office/drawing/2014/main" id="{396DA425-7780-87DD-49C5-FC5532685B84}"/>
              </a:ext>
            </a:extLst>
          </xdr:cNvPr>
          <xdr:cNvCxnSpPr/>
        </xdr:nvCxnSpPr>
        <xdr:spPr>
          <a:xfrm>
            <a:off x="4305301" y="12858750"/>
            <a:ext cx="1833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8" name="Straight Connector 1537">
            <a:extLst>
              <a:ext uri="{FF2B5EF4-FFF2-40B4-BE49-F238E27FC236}">
                <a16:creationId xmlns:a16="http://schemas.microsoft.com/office/drawing/2014/main" id="{85E1A0CC-7E0B-4CB4-862C-A0E58D9C71D8}"/>
              </a:ext>
            </a:extLst>
          </xdr:cNvPr>
          <xdr:cNvCxnSpPr/>
        </xdr:nvCxnSpPr>
        <xdr:spPr>
          <a:xfrm flipH="1">
            <a:off x="4314825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9" name="Straight Arrow Connector 1538">
            <a:extLst>
              <a:ext uri="{FF2B5EF4-FFF2-40B4-BE49-F238E27FC236}">
                <a16:creationId xmlns:a16="http://schemas.microsoft.com/office/drawing/2014/main" id="{07CE5E0C-5EE7-31F4-5E02-FA90FFA518A8}"/>
              </a:ext>
            </a:extLst>
          </xdr:cNvPr>
          <xdr:cNvCxnSpPr/>
        </xdr:nvCxnSpPr>
        <xdr:spPr>
          <a:xfrm flipV="1">
            <a:off x="6062663" y="12715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0" name="Straight Connector 1539">
            <a:extLst>
              <a:ext uri="{FF2B5EF4-FFF2-40B4-BE49-F238E27FC236}">
                <a16:creationId xmlns:a16="http://schemas.microsoft.com/office/drawing/2014/main" id="{89D50932-A14E-D888-B74D-63FCC4186EAB}"/>
              </a:ext>
            </a:extLst>
          </xdr:cNvPr>
          <xdr:cNvCxnSpPr/>
        </xdr:nvCxnSpPr>
        <xdr:spPr>
          <a:xfrm flipH="1">
            <a:off x="6015037" y="128158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1" name="Straight Arrow Connector 1540">
            <a:extLst>
              <a:ext uri="{FF2B5EF4-FFF2-40B4-BE49-F238E27FC236}">
                <a16:creationId xmlns:a16="http://schemas.microsoft.com/office/drawing/2014/main" id="{494D4A64-0714-2936-6CBA-A2780A82CD27}"/>
              </a:ext>
            </a:extLst>
          </xdr:cNvPr>
          <xdr:cNvCxnSpPr/>
        </xdr:nvCxnSpPr>
        <xdr:spPr>
          <a:xfrm>
            <a:off x="5862639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2" name="Straight Arrow Connector 1541">
            <a:extLst>
              <a:ext uri="{FF2B5EF4-FFF2-40B4-BE49-F238E27FC236}">
                <a16:creationId xmlns:a16="http://schemas.microsoft.com/office/drawing/2014/main" id="{6ACC3CFB-2879-F285-2046-2BF60D39C860}"/>
              </a:ext>
            </a:extLst>
          </xdr:cNvPr>
          <xdr:cNvCxnSpPr/>
        </xdr:nvCxnSpPr>
        <xdr:spPr>
          <a:xfrm>
            <a:off x="6057900" y="1233487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3" name="Straight Connector 1542">
            <a:extLst>
              <a:ext uri="{FF2B5EF4-FFF2-40B4-BE49-F238E27FC236}">
                <a16:creationId xmlns:a16="http://schemas.microsoft.com/office/drawing/2014/main" id="{32CE1704-E725-E09D-B7DC-749244E7E972}"/>
              </a:ext>
            </a:extLst>
          </xdr:cNvPr>
          <xdr:cNvCxnSpPr/>
        </xdr:nvCxnSpPr>
        <xdr:spPr>
          <a:xfrm flipH="1" flipV="1">
            <a:off x="5214937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0</xdr:colOff>
      <xdr:row>808</xdr:row>
      <xdr:rowOff>123825</xdr:rowOff>
    </xdr:from>
    <xdr:to>
      <xdr:col>48</xdr:col>
      <xdr:colOff>85725</xdr:colOff>
      <xdr:row>814</xdr:row>
      <xdr:rowOff>9524</xdr:rowOff>
    </xdr:to>
    <xdr:grpSp>
      <xdr:nvGrpSpPr>
        <xdr:cNvPr id="1544" name="Group 1543">
          <a:extLst>
            <a:ext uri="{FF2B5EF4-FFF2-40B4-BE49-F238E27FC236}">
              <a16:creationId xmlns:a16="http://schemas.microsoft.com/office/drawing/2014/main" id="{3703E831-FF0B-4C5D-B69C-C873DDD6E69B}"/>
            </a:ext>
          </a:extLst>
        </xdr:cNvPr>
        <xdr:cNvGrpSpPr/>
      </xdr:nvGrpSpPr>
      <xdr:grpSpPr>
        <a:xfrm>
          <a:off x="5991225" y="121215150"/>
          <a:ext cx="1866900" cy="742949"/>
          <a:chOff x="11820525" y="12268200"/>
          <a:chExt cx="1866900" cy="742949"/>
        </a:xfrm>
      </xdr:grpSpPr>
      <xdr:cxnSp macro="">
        <xdr:nvCxnSpPr>
          <xdr:cNvPr id="1545" name="Straight Connector 1544">
            <a:extLst>
              <a:ext uri="{FF2B5EF4-FFF2-40B4-BE49-F238E27FC236}">
                <a16:creationId xmlns:a16="http://schemas.microsoft.com/office/drawing/2014/main" id="{96555332-4146-959C-454F-16F064FE1439}"/>
              </a:ext>
            </a:extLst>
          </xdr:cNvPr>
          <xdr:cNvCxnSpPr/>
        </xdr:nvCxnSpPr>
        <xdr:spPr>
          <a:xfrm flipH="1">
            <a:off x="11896725" y="125730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46" name="Isosceles Triangle 1545">
            <a:extLst>
              <a:ext uri="{FF2B5EF4-FFF2-40B4-BE49-F238E27FC236}">
                <a16:creationId xmlns:a16="http://schemas.microsoft.com/office/drawing/2014/main" id="{8BC6ADED-E06C-B95E-9D0B-763390DD3F12}"/>
              </a:ext>
            </a:extLst>
          </xdr:cNvPr>
          <xdr:cNvSpPr/>
        </xdr:nvSpPr>
        <xdr:spPr>
          <a:xfrm>
            <a:off x="11825286" y="125920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47" name="Isosceles Triangle 1546">
            <a:extLst>
              <a:ext uri="{FF2B5EF4-FFF2-40B4-BE49-F238E27FC236}">
                <a16:creationId xmlns:a16="http://schemas.microsoft.com/office/drawing/2014/main" id="{111F8C24-C484-424A-3B42-F7CF0778D81E}"/>
              </a:ext>
            </a:extLst>
          </xdr:cNvPr>
          <xdr:cNvSpPr/>
        </xdr:nvSpPr>
        <xdr:spPr>
          <a:xfrm>
            <a:off x="13525500" y="1258728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48" name="Straight Arrow Connector 1547">
            <a:extLst>
              <a:ext uri="{FF2B5EF4-FFF2-40B4-BE49-F238E27FC236}">
                <a16:creationId xmlns:a16="http://schemas.microsoft.com/office/drawing/2014/main" id="{D44C58DC-E1B3-9681-3D80-3B355A882C80}"/>
              </a:ext>
            </a:extLst>
          </xdr:cNvPr>
          <xdr:cNvCxnSpPr/>
        </xdr:nvCxnSpPr>
        <xdr:spPr>
          <a:xfrm>
            <a:off x="11906246" y="123491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9" name="Straight Arrow Connector 1548">
            <a:extLst>
              <a:ext uri="{FF2B5EF4-FFF2-40B4-BE49-F238E27FC236}">
                <a16:creationId xmlns:a16="http://schemas.microsoft.com/office/drawing/2014/main" id="{A4811D61-C2E1-A0F9-C87C-F3E8E78BA90D}"/>
              </a:ext>
            </a:extLst>
          </xdr:cNvPr>
          <xdr:cNvCxnSpPr/>
        </xdr:nvCxnSpPr>
        <xdr:spPr>
          <a:xfrm>
            <a:off x="12106273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0" name="Straight Arrow Connector 1549">
            <a:extLst>
              <a:ext uri="{FF2B5EF4-FFF2-40B4-BE49-F238E27FC236}">
                <a16:creationId xmlns:a16="http://schemas.microsoft.com/office/drawing/2014/main" id="{A411AC4B-23AB-A967-A120-AB2DD8955FC2}"/>
              </a:ext>
            </a:extLst>
          </xdr:cNvPr>
          <xdr:cNvCxnSpPr/>
        </xdr:nvCxnSpPr>
        <xdr:spPr>
          <a:xfrm>
            <a:off x="123063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1" name="Straight Arrow Connector 1550">
            <a:extLst>
              <a:ext uri="{FF2B5EF4-FFF2-40B4-BE49-F238E27FC236}">
                <a16:creationId xmlns:a16="http://schemas.microsoft.com/office/drawing/2014/main" id="{4D2E9A54-A43F-D96A-E1B6-31B0EE63E618}"/>
              </a:ext>
            </a:extLst>
          </xdr:cNvPr>
          <xdr:cNvCxnSpPr/>
        </xdr:nvCxnSpPr>
        <xdr:spPr>
          <a:xfrm>
            <a:off x="12468226" y="1233963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2" name="Straight Arrow Connector 1551">
            <a:extLst>
              <a:ext uri="{FF2B5EF4-FFF2-40B4-BE49-F238E27FC236}">
                <a16:creationId xmlns:a16="http://schemas.microsoft.com/office/drawing/2014/main" id="{CCCD34A8-B79D-92F2-9F87-2E63A835376F}"/>
              </a:ext>
            </a:extLst>
          </xdr:cNvPr>
          <xdr:cNvCxnSpPr/>
        </xdr:nvCxnSpPr>
        <xdr:spPr>
          <a:xfrm>
            <a:off x="12630151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3" name="Straight Arrow Connector 1552">
            <a:extLst>
              <a:ext uri="{FF2B5EF4-FFF2-40B4-BE49-F238E27FC236}">
                <a16:creationId xmlns:a16="http://schemas.microsoft.com/office/drawing/2014/main" id="{EA765B1D-A109-2A71-A1BC-25FDEA82F71B}"/>
              </a:ext>
            </a:extLst>
          </xdr:cNvPr>
          <xdr:cNvCxnSpPr/>
        </xdr:nvCxnSpPr>
        <xdr:spPr>
          <a:xfrm>
            <a:off x="12792076" y="1233963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4" name="Straight Arrow Connector 1553">
            <a:extLst>
              <a:ext uri="{FF2B5EF4-FFF2-40B4-BE49-F238E27FC236}">
                <a16:creationId xmlns:a16="http://schemas.microsoft.com/office/drawing/2014/main" id="{7A790F32-D9CC-374C-A2C5-23DE424B88ED}"/>
              </a:ext>
            </a:extLst>
          </xdr:cNvPr>
          <xdr:cNvCxnSpPr/>
        </xdr:nvCxnSpPr>
        <xdr:spPr>
          <a:xfrm>
            <a:off x="12954001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5" name="Straight Arrow Connector 1554">
            <a:extLst>
              <a:ext uri="{FF2B5EF4-FFF2-40B4-BE49-F238E27FC236}">
                <a16:creationId xmlns:a16="http://schemas.microsoft.com/office/drawing/2014/main" id="{AB373D62-B6AA-EA79-F10E-96D69D4E60A0}"/>
              </a:ext>
            </a:extLst>
          </xdr:cNvPr>
          <xdr:cNvCxnSpPr/>
        </xdr:nvCxnSpPr>
        <xdr:spPr>
          <a:xfrm>
            <a:off x="13115925" y="123396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6" name="Straight Arrow Connector 1555">
            <a:extLst>
              <a:ext uri="{FF2B5EF4-FFF2-40B4-BE49-F238E27FC236}">
                <a16:creationId xmlns:a16="http://schemas.microsoft.com/office/drawing/2014/main" id="{E170C130-BBD1-E00D-A5C2-9D1329F41393}"/>
              </a:ext>
            </a:extLst>
          </xdr:cNvPr>
          <xdr:cNvCxnSpPr/>
        </xdr:nvCxnSpPr>
        <xdr:spPr>
          <a:xfrm>
            <a:off x="13277850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7" name="Straight Arrow Connector 1556">
            <a:extLst>
              <a:ext uri="{FF2B5EF4-FFF2-40B4-BE49-F238E27FC236}">
                <a16:creationId xmlns:a16="http://schemas.microsoft.com/office/drawing/2014/main" id="{A2447709-7D22-95B5-96BA-43808DE1FD03}"/>
              </a:ext>
            </a:extLst>
          </xdr:cNvPr>
          <xdr:cNvCxnSpPr/>
        </xdr:nvCxnSpPr>
        <xdr:spPr>
          <a:xfrm>
            <a:off x="13439777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8" name="Straight Arrow Connector 1557">
            <a:extLst>
              <a:ext uri="{FF2B5EF4-FFF2-40B4-BE49-F238E27FC236}">
                <a16:creationId xmlns:a16="http://schemas.microsoft.com/office/drawing/2014/main" id="{6ABE6F33-FBD6-9446-0D76-99589A5BF9C6}"/>
              </a:ext>
            </a:extLst>
          </xdr:cNvPr>
          <xdr:cNvCxnSpPr/>
        </xdr:nvCxnSpPr>
        <xdr:spPr>
          <a:xfrm>
            <a:off x="136017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9" name="Straight Connector 1558">
            <a:extLst>
              <a:ext uri="{FF2B5EF4-FFF2-40B4-BE49-F238E27FC236}">
                <a16:creationId xmlns:a16="http://schemas.microsoft.com/office/drawing/2014/main" id="{9BB0D25F-65D0-5BFD-024B-F150F09876BB}"/>
              </a:ext>
            </a:extLst>
          </xdr:cNvPr>
          <xdr:cNvCxnSpPr/>
        </xdr:nvCxnSpPr>
        <xdr:spPr>
          <a:xfrm>
            <a:off x="11906250" y="12344399"/>
            <a:ext cx="1690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0" name="Straight Connector 1559">
            <a:extLst>
              <a:ext uri="{FF2B5EF4-FFF2-40B4-BE49-F238E27FC236}">
                <a16:creationId xmlns:a16="http://schemas.microsoft.com/office/drawing/2014/main" id="{6E5FFB17-2BB0-5005-F5DA-EC632E6A2E8E}"/>
              </a:ext>
            </a:extLst>
          </xdr:cNvPr>
          <xdr:cNvCxnSpPr/>
        </xdr:nvCxnSpPr>
        <xdr:spPr>
          <a:xfrm flipH="1" flipV="1">
            <a:off x="12496800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1" name="Straight Arrow Connector 1560">
            <a:extLst>
              <a:ext uri="{FF2B5EF4-FFF2-40B4-BE49-F238E27FC236}">
                <a16:creationId xmlns:a16="http://schemas.microsoft.com/office/drawing/2014/main" id="{95DE6011-9AF5-BC2F-D373-E3C65AA66B52}"/>
              </a:ext>
            </a:extLst>
          </xdr:cNvPr>
          <xdr:cNvCxnSpPr/>
        </xdr:nvCxnSpPr>
        <xdr:spPr>
          <a:xfrm flipV="1">
            <a:off x="11906243" y="1271111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2" name="Straight Arrow Connector 1561">
            <a:extLst>
              <a:ext uri="{FF2B5EF4-FFF2-40B4-BE49-F238E27FC236}">
                <a16:creationId xmlns:a16="http://schemas.microsoft.com/office/drawing/2014/main" id="{776DBB75-3ED6-8155-65B7-9071C6A1D6F1}"/>
              </a:ext>
            </a:extLst>
          </xdr:cNvPr>
          <xdr:cNvCxnSpPr/>
        </xdr:nvCxnSpPr>
        <xdr:spPr>
          <a:xfrm flipV="1">
            <a:off x="13601699" y="127206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3" name="Straight Connector 1562">
            <a:extLst>
              <a:ext uri="{FF2B5EF4-FFF2-40B4-BE49-F238E27FC236}">
                <a16:creationId xmlns:a16="http://schemas.microsoft.com/office/drawing/2014/main" id="{8952C426-2CAB-41E7-85ED-CEA5777C7889}"/>
              </a:ext>
            </a:extLst>
          </xdr:cNvPr>
          <xdr:cNvCxnSpPr/>
        </xdr:nvCxnSpPr>
        <xdr:spPr>
          <a:xfrm>
            <a:off x="11820525" y="12858749"/>
            <a:ext cx="185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4" name="Straight Connector 1563">
            <a:extLst>
              <a:ext uri="{FF2B5EF4-FFF2-40B4-BE49-F238E27FC236}">
                <a16:creationId xmlns:a16="http://schemas.microsoft.com/office/drawing/2014/main" id="{CFAB09A8-2CA7-9CA0-BF08-F08E9BE7AE66}"/>
              </a:ext>
            </a:extLst>
          </xdr:cNvPr>
          <xdr:cNvCxnSpPr/>
        </xdr:nvCxnSpPr>
        <xdr:spPr>
          <a:xfrm flipH="1">
            <a:off x="11844330" y="12820649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5" name="Straight Connector 1564">
            <a:extLst>
              <a:ext uri="{FF2B5EF4-FFF2-40B4-BE49-F238E27FC236}">
                <a16:creationId xmlns:a16="http://schemas.microsoft.com/office/drawing/2014/main" id="{943770BE-42A1-A927-F30F-35B7DF65C1DE}"/>
              </a:ext>
            </a:extLst>
          </xdr:cNvPr>
          <xdr:cNvCxnSpPr/>
        </xdr:nvCxnSpPr>
        <xdr:spPr>
          <a:xfrm flipH="1">
            <a:off x="13544548" y="1281588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14288</xdr:colOff>
      <xdr:row>817</xdr:row>
      <xdr:rowOff>0</xdr:rowOff>
    </xdr:from>
    <xdr:to>
      <xdr:col>37</xdr:col>
      <xdr:colOff>157163</xdr:colOff>
      <xdr:row>823</xdr:row>
      <xdr:rowOff>14289</xdr:rowOff>
    </xdr:to>
    <xdr:grpSp>
      <xdr:nvGrpSpPr>
        <xdr:cNvPr id="1566" name="Group 1565">
          <a:extLst>
            <a:ext uri="{FF2B5EF4-FFF2-40B4-BE49-F238E27FC236}">
              <a16:creationId xmlns:a16="http://schemas.microsoft.com/office/drawing/2014/main" id="{6547B442-43E7-44C2-9CDE-97605CF2499F}"/>
            </a:ext>
          </a:extLst>
        </xdr:cNvPr>
        <xdr:cNvGrpSpPr/>
      </xdr:nvGrpSpPr>
      <xdr:grpSpPr>
        <a:xfrm>
          <a:off x="3738563" y="122377200"/>
          <a:ext cx="2409825" cy="871539"/>
          <a:chOff x="6005513" y="13430250"/>
          <a:chExt cx="2409825" cy="871539"/>
        </a:xfrm>
      </xdr:grpSpPr>
      <xdr:cxnSp macro="">
        <xdr:nvCxnSpPr>
          <xdr:cNvPr id="1567" name="Straight Connector 1566">
            <a:extLst>
              <a:ext uri="{FF2B5EF4-FFF2-40B4-BE49-F238E27FC236}">
                <a16:creationId xmlns:a16="http://schemas.microsoft.com/office/drawing/2014/main" id="{4CF84F76-D36A-B554-F652-33A9FB47736D}"/>
              </a:ext>
            </a:extLst>
          </xdr:cNvPr>
          <xdr:cNvCxnSpPr/>
        </xdr:nvCxnSpPr>
        <xdr:spPr>
          <a:xfrm>
            <a:off x="6072188" y="13858875"/>
            <a:ext cx="22717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8" name="Isosceles Triangle 1567">
            <a:extLst>
              <a:ext uri="{FF2B5EF4-FFF2-40B4-BE49-F238E27FC236}">
                <a16:creationId xmlns:a16="http://schemas.microsoft.com/office/drawing/2014/main" id="{CBC8F119-9E56-F2A3-B674-B3C2BB1331A0}"/>
              </a:ext>
            </a:extLst>
          </xdr:cNvPr>
          <xdr:cNvSpPr/>
        </xdr:nvSpPr>
        <xdr:spPr>
          <a:xfrm>
            <a:off x="6234112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69" name="Straight Arrow Connector 1568">
            <a:extLst>
              <a:ext uri="{FF2B5EF4-FFF2-40B4-BE49-F238E27FC236}">
                <a16:creationId xmlns:a16="http://schemas.microsoft.com/office/drawing/2014/main" id="{2B83A1DB-25EB-3E94-55AD-2CBB8455CA30}"/>
              </a:ext>
            </a:extLst>
          </xdr:cNvPr>
          <xdr:cNvCxnSpPr/>
        </xdr:nvCxnSpPr>
        <xdr:spPr>
          <a:xfrm flipV="1">
            <a:off x="6315077" y="140112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70" name="Isosceles Triangle 1569">
            <a:extLst>
              <a:ext uri="{FF2B5EF4-FFF2-40B4-BE49-F238E27FC236}">
                <a16:creationId xmlns:a16="http://schemas.microsoft.com/office/drawing/2014/main" id="{1E14691F-CED1-C20C-36F1-205974527025}"/>
              </a:ext>
            </a:extLst>
          </xdr:cNvPr>
          <xdr:cNvSpPr/>
        </xdr:nvSpPr>
        <xdr:spPr>
          <a:xfrm>
            <a:off x="8020038" y="138731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71" name="Straight Arrow Connector 1570">
            <a:extLst>
              <a:ext uri="{FF2B5EF4-FFF2-40B4-BE49-F238E27FC236}">
                <a16:creationId xmlns:a16="http://schemas.microsoft.com/office/drawing/2014/main" id="{19D78564-C1B2-4477-2B5C-FAB666311985}"/>
              </a:ext>
            </a:extLst>
          </xdr:cNvPr>
          <xdr:cNvCxnSpPr/>
        </xdr:nvCxnSpPr>
        <xdr:spPr>
          <a:xfrm flipV="1">
            <a:off x="8100995" y="139922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2" name="Straight Arrow Connector 1571">
            <a:extLst>
              <a:ext uri="{FF2B5EF4-FFF2-40B4-BE49-F238E27FC236}">
                <a16:creationId xmlns:a16="http://schemas.microsoft.com/office/drawing/2014/main" id="{87585E07-14F8-0D97-076C-F2242B45A955}"/>
              </a:ext>
            </a:extLst>
          </xdr:cNvPr>
          <xdr:cNvCxnSpPr/>
        </xdr:nvCxnSpPr>
        <xdr:spPr>
          <a:xfrm>
            <a:off x="6076948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3" name="Straight Arrow Connector 1572">
            <a:extLst>
              <a:ext uri="{FF2B5EF4-FFF2-40B4-BE49-F238E27FC236}">
                <a16:creationId xmlns:a16="http://schemas.microsoft.com/office/drawing/2014/main" id="{EED8DD8A-74D4-0556-0456-CE30D455D477}"/>
              </a:ext>
            </a:extLst>
          </xdr:cNvPr>
          <xdr:cNvCxnSpPr/>
        </xdr:nvCxnSpPr>
        <xdr:spPr>
          <a:xfrm>
            <a:off x="6276975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4" name="Straight Arrow Connector 1573">
            <a:extLst>
              <a:ext uri="{FF2B5EF4-FFF2-40B4-BE49-F238E27FC236}">
                <a16:creationId xmlns:a16="http://schemas.microsoft.com/office/drawing/2014/main" id="{C52C26C1-E404-BF3F-7EEF-91ED3D327405}"/>
              </a:ext>
            </a:extLst>
          </xdr:cNvPr>
          <xdr:cNvCxnSpPr/>
        </xdr:nvCxnSpPr>
        <xdr:spPr>
          <a:xfrm>
            <a:off x="647700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5" name="Straight Arrow Connector 1574">
            <a:extLst>
              <a:ext uri="{FF2B5EF4-FFF2-40B4-BE49-F238E27FC236}">
                <a16:creationId xmlns:a16="http://schemas.microsoft.com/office/drawing/2014/main" id="{81068E50-E2C0-2ACD-9464-C2431E5E8388}"/>
              </a:ext>
            </a:extLst>
          </xdr:cNvPr>
          <xdr:cNvCxnSpPr/>
        </xdr:nvCxnSpPr>
        <xdr:spPr>
          <a:xfrm>
            <a:off x="6638928" y="136159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6" name="Straight Arrow Connector 1575">
            <a:extLst>
              <a:ext uri="{FF2B5EF4-FFF2-40B4-BE49-F238E27FC236}">
                <a16:creationId xmlns:a16="http://schemas.microsoft.com/office/drawing/2014/main" id="{4E5445BD-3629-756A-23BF-9AB475F88E5B}"/>
              </a:ext>
            </a:extLst>
          </xdr:cNvPr>
          <xdr:cNvCxnSpPr/>
        </xdr:nvCxnSpPr>
        <xdr:spPr>
          <a:xfrm>
            <a:off x="6800853" y="136207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7" name="Straight Arrow Connector 1576">
            <a:extLst>
              <a:ext uri="{FF2B5EF4-FFF2-40B4-BE49-F238E27FC236}">
                <a16:creationId xmlns:a16="http://schemas.microsoft.com/office/drawing/2014/main" id="{8A238964-EF19-FA77-79E7-05C769EAF71B}"/>
              </a:ext>
            </a:extLst>
          </xdr:cNvPr>
          <xdr:cNvCxnSpPr/>
        </xdr:nvCxnSpPr>
        <xdr:spPr>
          <a:xfrm>
            <a:off x="6962778" y="136159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8" name="Straight Arrow Connector 1577">
            <a:extLst>
              <a:ext uri="{FF2B5EF4-FFF2-40B4-BE49-F238E27FC236}">
                <a16:creationId xmlns:a16="http://schemas.microsoft.com/office/drawing/2014/main" id="{EEEC69F1-1026-04AC-511A-7FFDC8326D3E}"/>
              </a:ext>
            </a:extLst>
          </xdr:cNvPr>
          <xdr:cNvCxnSpPr/>
        </xdr:nvCxnSpPr>
        <xdr:spPr>
          <a:xfrm>
            <a:off x="7124703" y="136207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9" name="Straight Arrow Connector 1578">
            <a:extLst>
              <a:ext uri="{FF2B5EF4-FFF2-40B4-BE49-F238E27FC236}">
                <a16:creationId xmlns:a16="http://schemas.microsoft.com/office/drawing/2014/main" id="{2B1D6190-001D-0A08-83D9-B66520BB6431}"/>
              </a:ext>
            </a:extLst>
          </xdr:cNvPr>
          <xdr:cNvCxnSpPr/>
        </xdr:nvCxnSpPr>
        <xdr:spPr>
          <a:xfrm>
            <a:off x="7286627" y="136159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0" name="Straight Arrow Connector 1579">
            <a:extLst>
              <a:ext uri="{FF2B5EF4-FFF2-40B4-BE49-F238E27FC236}">
                <a16:creationId xmlns:a16="http://schemas.microsoft.com/office/drawing/2014/main" id="{806C629A-F4DC-933C-4308-51DBA466DEAF}"/>
              </a:ext>
            </a:extLst>
          </xdr:cNvPr>
          <xdr:cNvCxnSpPr/>
        </xdr:nvCxnSpPr>
        <xdr:spPr>
          <a:xfrm>
            <a:off x="7448552" y="136207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1" name="Straight Arrow Connector 1580">
            <a:extLst>
              <a:ext uri="{FF2B5EF4-FFF2-40B4-BE49-F238E27FC236}">
                <a16:creationId xmlns:a16="http://schemas.microsoft.com/office/drawing/2014/main" id="{97EBCA8F-9329-7FB9-5D87-E62CF154D86F}"/>
              </a:ext>
            </a:extLst>
          </xdr:cNvPr>
          <xdr:cNvCxnSpPr/>
        </xdr:nvCxnSpPr>
        <xdr:spPr>
          <a:xfrm>
            <a:off x="7610479" y="136159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2" name="Straight Arrow Connector 1581">
            <a:extLst>
              <a:ext uri="{FF2B5EF4-FFF2-40B4-BE49-F238E27FC236}">
                <a16:creationId xmlns:a16="http://schemas.microsoft.com/office/drawing/2014/main" id="{0E336C4F-E742-2EB1-9AA3-A36FFF390BA2}"/>
              </a:ext>
            </a:extLst>
          </xdr:cNvPr>
          <xdr:cNvCxnSpPr/>
        </xdr:nvCxnSpPr>
        <xdr:spPr>
          <a:xfrm>
            <a:off x="7772404" y="136207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3" name="Straight Connector 1582">
            <a:extLst>
              <a:ext uri="{FF2B5EF4-FFF2-40B4-BE49-F238E27FC236}">
                <a16:creationId xmlns:a16="http://schemas.microsoft.com/office/drawing/2014/main" id="{5AAB021F-8112-152D-ADC9-98E44A725923}"/>
              </a:ext>
            </a:extLst>
          </xdr:cNvPr>
          <xdr:cNvCxnSpPr/>
        </xdr:nvCxnSpPr>
        <xdr:spPr>
          <a:xfrm>
            <a:off x="6076952" y="13620755"/>
            <a:ext cx="22526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4" name="Straight Connector 1583">
            <a:extLst>
              <a:ext uri="{FF2B5EF4-FFF2-40B4-BE49-F238E27FC236}">
                <a16:creationId xmlns:a16="http://schemas.microsoft.com/office/drawing/2014/main" id="{E75612BE-2639-C3B6-C1D5-17A3CFC731D1}"/>
              </a:ext>
            </a:extLst>
          </xdr:cNvPr>
          <xdr:cNvCxnSpPr/>
        </xdr:nvCxnSpPr>
        <xdr:spPr>
          <a:xfrm flipH="1" flipV="1">
            <a:off x="7153277" y="135302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5" name="Straight Arrow Connector 1584">
            <a:extLst>
              <a:ext uri="{FF2B5EF4-FFF2-40B4-BE49-F238E27FC236}">
                <a16:creationId xmlns:a16="http://schemas.microsoft.com/office/drawing/2014/main" id="{C6C44DD8-BFAC-A057-BAEE-2ABF7E8FBD71}"/>
              </a:ext>
            </a:extLst>
          </xdr:cNvPr>
          <xdr:cNvCxnSpPr/>
        </xdr:nvCxnSpPr>
        <xdr:spPr>
          <a:xfrm>
            <a:off x="7934327" y="136255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6" name="Straight Arrow Connector 1585">
            <a:extLst>
              <a:ext uri="{FF2B5EF4-FFF2-40B4-BE49-F238E27FC236}">
                <a16:creationId xmlns:a16="http://schemas.microsoft.com/office/drawing/2014/main" id="{2BFD614E-0737-1590-506F-4F408B35F1EE}"/>
              </a:ext>
            </a:extLst>
          </xdr:cNvPr>
          <xdr:cNvCxnSpPr/>
        </xdr:nvCxnSpPr>
        <xdr:spPr>
          <a:xfrm>
            <a:off x="8153405" y="1362075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7" name="Straight Arrow Connector 1586">
            <a:extLst>
              <a:ext uri="{FF2B5EF4-FFF2-40B4-BE49-F238E27FC236}">
                <a16:creationId xmlns:a16="http://schemas.microsoft.com/office/drawing/2014/main" id="{7A08A640-23AB-2D71-8751-5879EE87CAF6}"/>
              </a:ext>
            </a:extLst>
          </xdr:cNvPr>
          <xdr:cNvCxnSpPr/>
        </xdr:nvCxnSpPr>
        <xdr:spPr>
          <a:xfrm>
            <a:off x="8334381" y="136255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8" name="Straight Arrow Connector 1587">
            <a:extLst>
              <a:ext uri="{FF2B5EF4-FFF2-40B4-BE49-F238E27FC236}">
                <a16:creationId xmlns:a16="http://schemas.microsoft.com/office/drawing/2014/main" id="{23C661D3-FEB4-FE6C-38D1-D34C726BC063}"/>
              </a:ext>
            </a:extLst>
          </xdr:cNvPr>
          <xdr:cNvCxnSpPr/>
        </xdr:nvCxnSpPr>
        <xdr:spPr>
          <a:xfrm>
            <a:off x="6072188" y="13430250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9" name="Straight Arrow Connector 1588">
            <a:extLst>
              <a:ext uri="{FF2B5EF4-FFF2-40B4-BE49-F238E27FC236}">
                <a16:creationId xmlns:a16="http://schemas.microsoft.com/office/drawing/2014/main" id="{45A375A2-11E3-149F-B3D9-232DCB8196DD}"/>
              </a:ext>
            </a:extLst>
          </xdr:cNvPr>
          <xdr:cNvCxnSpPr/>
        </xdr:nvCxnSpPr>
        <xdr:spPr>
          <a:xfrm>
            <a:off x="8334376" y="134397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0" name="Straight Connector 1589">
            <a:extLst>
              <a:ext uri="{FF2B5EF4-FFF2-40B4-BE49-F238E27FC236}">
                <a16:creationId xmlns:a16="http://schemas.microsoft.com/office/drawing/2014/main" id="{FF6910AA-261F-F2D7-F15E-934ADECCAF50}"/>
              </a:ext>
            </a:extLst>
          </xdr:cNvPr>
          <xdr:cNvCxnSpPr/>
        </xdr:nvCxnSpPr>
        <xdr:spPr>
          <a:xfrm>
            <a:off x="6005513" y="14144626"/>
            <a:ext cx="24098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1" name="Straight Connector 1590">
            <a:extLst>
              <a:ext uri="{FF2B5EF4-FFF2-40B4-BE49-F238E27FC236}">
                <a16:creationId xmlns:a16="http://schemas.microsoft.com/office/drawing/2014/main" id="{EA905D71-4997-2AC3-250C-C28B03CAFC86}"/>
              </a:ext>
            </a:extLst>
          </xdr:cNvPr>
          <xdr:cNvCxnSpPr/>
        </xdr:nvCxnSpPr>
        <xdr:spPr>
          <a:xfrm flipH="1">
            <a:off x="6257924" y="141065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2" name="Straight Connector 1591">
            <a:extLst>
              <a:ext uri="{FF2B5EF4-FFF2-40B4-BE49-F238E27FC236}">
                <a16:creationId xmlns:a16="http://schemas.microsoft.com/office/drawing/2014/main" id="{4DCCBE66-B340-EDAC-D117-B1F154FE42EF}"/>
              </a:ext>
            </a:extLst>
          </xdr:cNvPr>
          <xdr:cNvCxnSpPr/>
        </xdr:nvCxnSpPr>
        <xdr:spPr>
          <a:xfrm flipH="1">
            <a:off x="8043865" y="141017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3" name="Straight Connector 1592">
            <a:extLst>
              <a:ext uri="{FF2B5EF4-FFF2-40B4-BE49-F238E27FC236}">
                <a16:creationId xmlns:a16="http://schemas.microsoft.com/office/drawing/2014/main" id="{F1200BEF-E5A2-AAEC-F164-705F5E4C875D}"/>
              </a:ext>
            </a:extLst>
          </xdr:cNvPr>
          <xdr:cNvCxnSpPr/>
        </xdr:nvCxnSpPr>
        <xdr:spPr>
          <a:xfrm>
            <a:off x="6072188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4" name="Straight Connector 1593">
            <a:extLst>
              <a:ext uri="{FF2B5EF4-FFF2-40B4-BE49-F238E27FC236}">
                <a16:creationId xmlns:a16="http://schemas.microsoft.com/office/drawing/2014/main" id="{AB8F3174-59A7-E0EE-B1DD-5BB3A1EEF055}"/>
              </a:ext>
            </a:extLst>
          </xdr:cNvPr>
          <xdr:cNvCxnSpPr/>
        </xdr:nvCxnSpPr>
        <xdr:spPr>
          <a:xfrm flipH="1">
            <a:off x="6029325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5" name="Straight Connector 1594">
            <a:extLst>
              <a:ext uri="{FF2B5EF4-FFF2-40B4-BE49-F238E27FC236}">
                <a16:creationId xmlns:a16="http://schemas.microsoft.com/office/drawing/2014/main" id="{32CFD40D-3264-8C09-CF6A-2B39EF61CB7B}"/>
              </a:ext>
            </a:extLst>
          </xdr:cNvPr>
          <xdr:cNvCxnSpPr/>
        </xdr:nvCxnSpPr>
        <xdr:spPr>
          <a:xfrm>
            <a:off x="8334375" y="139065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6" name="Straight Connector 1595">
            <a:extLst>
              <a:ext uri="{FF2B5EF4-FFF2-40B4-BE49-F238E27FC236}">
                <a16:creationId xmlns:a16="http://schemas.microsoft.com/office/drawing/2014/main" id="{E4C4E9D4-F028-A5F8-BB5E-B93BEF6C0BD3}"/>
              </a:ext>
            </a:extLst>
          </xdr:cNvPr>
          <xdr:cNvCxnSpPr/>
        </xdr:nvCxnSpPr>
        <xdr:spPr>
          <a:xfrm flipH="1">
            <a:off x="8291512" y="141017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85725</xdr:colOff>
      <xdr:row>807</xdr:row>
      <xdr:rowOff>57150</xdr:rowOff>
    </xdr:from>
    <xdr:to>
      <xdr:col>37</xdr:col>
      <xdr:colOff>85725</xdr:colOff>
      <xdr:row>809</xdr:row>
      <xdr:rowOff>0</xdr:rowOff>
    </xdr:to>
    <xdr:cxnSp macro="">
      <xdr:nvCxnSpPr>
        <xdr:cNvPr id="1597" name="Straight Connector 1596">
          <a:extLst>
            <a:ext uri="{FF2B5EF4-FFF2-40B4-BE49-F238E27FC236}">
              <a16:creationId xmlns:a16="http://schemas.microsoft.com/office/drawing/2014/main" id="{D2D76462-3983-4564-AB05-C2A838946D6F}"/>
            </a:ext>
          </a:extLst>
        </xdr:cNvPr>
        <xdr:cNvCxnSpPr/>
      </xdr:nvCxnSpPr>
      <xdr:spPr>
        <a:xfrm>
          <a:off x="6076950" y="121005600"/>
          <a:ext cx="0" cy="228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807</xdr:row>
      <xdr:rowOff>38100</xdr:rowOff>
    </xdr:from>
    <xdr:to>
      <xdr:col>23</xdr:col>
      <xdr:colOff>76200</xdr:colOff>
      <xdr:row>808</xdr:row>
      <xdr:rowOff>123825</xdr:rowOff>
    </xdr:to>
    <xdr:cxnSp macro="">
      <xdr:nvCxnSpPr>
        <xdr:cNvPr id="1598" name="Straight Connector 1597">
          <a:extLst>
            <a:ext uri="{FF2B5EF4-FFF2-40B4-BE49-F238E27FC236}">
              <a16:creationId xmlns:a16="http://schemas.microsoft.com/office/drawing/2014/main" id="{65C5B814-86AB-4C45-9D39-C4D2A9AAE7D9}"/>
            </a:ext>
          </a:extLst>
        </xdr:cNvPr>
        <xdr:cNvCxnSpPr/>
      </xdr:nvCxnSpPr>
      <xdr:spPr>
        <a:xfrm>
          <a:off x="3800475" y="120986550"/>
          <a:ext cx="0" cy="228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848</xdr:row>
      <xdr:rowOff>9523</xdr:rowOff>
    </xdr:from>
    <xdr:to>
      <xdr:col>39</xdr:col>
      <xdr:colOff>38100</xdr:colOff>
      <xdr:row>891</xdr:row>
      <xdr:rowOff>80963</xdr:rowOff>
    </xdr:to>
    <xdr:grpSp>
      <xdr:nvGrpSpPr>
        <xdr:cNvPr id="121" name="Group 120">
          <a:extLst>
            <a:ext uri="{FF2B5EF4-FFF2-40B4-BE49-F238E27FC236}">
              <a16:creationId xmlns:a16="http://schemas.microsoft.com/office/drawing/2014/main" id="{29857593-4A66-F8F3-9BC1-889F1C670787}"/>
            </a:ext>
          </a:extLst>
        </xdr:cNvPr>
        <xdr:cNvGrpSpPr/>
      </xdr:nvGrpSpPr>
      <xdr:grpSpPr>
        <a:xfrm>
          <a:off x="411700" y="127444498"/>
          <a:ext cx="5941475" cy="6215065"/>
          <a:chOff x="411700" y="56864248"/>
          <a:chExt cx="5941475" cy="6215065"/>
        </a:xfrm>
      </xdr:grpSpPr>
      <xdr:grpSp>
        <xdr:nvGrpSpPr>
          <xdr:cNvPr id="1600" name="Group 1599">
            <a:extLst>
              <a:ext uri="{FF2B5EF4-FFF2-40B4-BE49-F238E27FC236}">
                <a16:creationId xmlns:a16="http://schemas.microsoft.com/office/drawing/2014/main" id="{ADBE761B-60D8-A2EE-CACF-37627B62537A}"/>
              </a:ext>
            </a:extLst>
          </xdr:cNvPr>
          <xdr:cNvGrpSpPr/>
        </xdr:nvGrpSpPr>
        <xdr:grpSpPr>
          <a:xfrm>
            <a:off x="411700" y="56979128"/>
            <a:ext cx="1440860" cy="5358430"/>
            <a:chOff x="2678650" y="4696403"/>
            <a:chExt cx="1440860" cy="5358430"/>
          </a:xfrm>
        </xdr:grpSpPr>
        <xdr:sp macro="" textlink="">
          <xdr:nvSpPr>
            <xdr:cNvPr id="1663" name="Isosceles Triangle 1662">
              <a:extLst>
                <a:ext uri="{FF2B5EF4-FFF2-40B4-BE49-F238E27FC236}">
                  <a16:creationId xmlns:a16="http://schemas.microsoft.com/office/drawing/2014/main" id="{42C4B5A9-CFA0-7029-7318-5CADB7FA1E61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664" name="Straight Connector 1663">
              <a:extLst>
                <a:ext uri="{FF2B5EF4-FFF2-40B4-BE49-F238E27FC236}">
                  <a16:creationId xmlns:a16="http://schemas.microsoft.com/office/drawing/2014/main" id="{2C0F5590-174B-7006-D1DD-BDFFAAC8BD03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665" name="Straight Connector 1664">
              <a:extLst>
                <a:ext uri="{FF2B5EF4-FFF2-40B4-BE49-F238E27FC236}">
                  <a16:creationId xmlns:a16="http://schemas.microsoft.com/office/drawing/2014/main" id="{59DE227D-82DE-B6C0-9B7B-972626F48955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666" name="Straight Connector 1665">
              <a:extLst>
                <a:ext uri="{FF2B5EF4-FFF2-40B4-BE49-F238E27FC236}">
                  <a16:creationId xmlns:a16="http://schemas.microsoft.com/office/drawing/2014/main" id="{6CE22C4D-9249-40C6-D79C-FBFBF3FAD089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667" name="Straight Connector 1666">
              <a:extLst>
                <a:ext uri="{FF2B5EF4-FFF2-40B4-BE49-F238E27FC236}">
                  <a16:creationId xmlns:a16="http://schemas.microsoft.com/office/drawing/2014/main" id="{10B0CCF7-28E0-6B06-3CB5-C86B7F4C2E43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668" name="Straight Connector 1667">
              <a:extLst>
                <a:ext uri="{FF2B5EF4-FFF2-40B4-BE49-F238E27FC236}">
                  <a16:creationId xmlns:a16="http://schemas.microsoft.com/office/drawing/2014/main" id="{53BE04EA-32DD-AF73-8AF0-20FCCED9DCF2}"/>
                </a:ext>
              </a:extLst>
            </xdr:cNvPr>
            <xdr:cNvCxnSpPr>
              <a:endCxn id="1663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669" name="Straight Connector 1668">
              <a:extLst>
                <a:ext uri="{FF2B5EF4-FFF2-40B4-BE49-F238E27FC236}">
                  <a16:creationId xmlns:a16="http://schemas.microsoft.com/office/drawing/2014/main" id="{DC2FE5E1-1360-6AA0-C78A-83A0455ADEE5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670" name="Straight Connector 1669">
              <a:extLst>
                <a:ext uri="{FF2B5EF4-FFF2-40B4-BE49-F238E27FC236}">
                  <a16:creationId xmlns:a16="http://schemas.microsoft.com/office/drawing/2014/main" id="{FC064D40-4BBB-4C90-B432-C0DB5B1632C0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671" name="Straight Connector 1670">
              <a:extLst>
                <a:ext uri="{FF2B5EF4-FFF2-40B4-BE49-F238E27FC236}">
                  <a16:creationId xmlns:a16="http://schemas.microsoft.com/office/drawing/2014/main" id="{BA810C4C-4800-DC52-4B5D-5AD1EC98F9CE}"/>
                </a:ext>
              </a:extLst>
            </xdr:cNvPr>
            <xdr:cNvCxnSpPr>
              <a:endCxn id="1663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672" name="Straight Connector 1671">
              <a:extLst>
                <a:ext uri="{FF2B5EF4-FFF2-40B4-BE49-F238E27FC236}">
                  <a16:creationId xmlns:a16="http://schemas.microsoft.com/office/drawing/2014/main" id="{F97CBEDB-10CE-AF24-B676-13C4A36BDA32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673" name="Freeform: Shape 1672">
              <a:extLst>
                <a:ext uri="{FF2B5EF4-FFF2-40B4-BE49-F238E27FC236}">
                  <a16:creationId xmlns:a16="http://schemas.microsoft.com/office/drawing/2014/main" id="{1989FF7E-0F6B-143B-8168-2CA1B0CCF206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74" name="Freeform: Shape 1673">
              <a:extLst>
                <a:ext uri="{FF2B5EF4-FFF2-40B4-BE49-F238E27FC236}">
                  <a16:creationId xmlns:a16="http://schemas.microsoft.com/office/drawing/2014/main" id="{BD9F5B4A-7C16-F18F-9EBA-3211C419FAB1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75" name="Freeform: Shape 1674">
              <a:extLst>
                <a:ext uri="{FF2B5EF4-FFF2-40B4-BE49-F238E27FC236}">
                  <a16:creationId xmlns:a16="http://schemas.microsoft.com/office/drawing/2014/main" id="{5D2F113E-310A-7F33-F39D-5DA0FBB08CB7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76" name="Freeform: Shape 1675">
              <a:extLst>
                <a:ext uri="{FF2B5EF4-FFF2-40B4-BE49-F238E27FC236}">
                  <a16:creationId xmlns:a16="http://schemas.microsoft.com/office/drawing/2014/main" id="{9BE0B754-EAFA-8A5C-A597-74699A668271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77" name="Freeform: Shape 1676">
              <a:extLst>
                <a:ext uri="{FF2B5EF4-FFF2-40B4-BE49-F238E27FC236}">
                  <a16:creationId xmlns:a16="http://schemas.microsoft.com/office/drawing/2014/main" id="{CF81A455-2417-C940-3AC1-9DCB5F80B38B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78" name="Freeform: Shape 1677">
              <a:extLst>
                <a:ext uri="{FF2B5EF4-FFF2-40B4-BE49-F238E27FC236}">
                  <a16:creationId xmlns:a16="http://schemas.microsoft.com/office/drawing/2014/main" id="{D2D96A96-6F26-4F4C-687B-F9D589665E4B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79" name="Freeform: Shape 1678">
              <a:extLst>
                <a:ext uri="{FF2B5EF4-FFF2-40B4-BE49-F238E27FC236}">
                  <a16:creationId xmlns:a16="http://schemas.microsoft.com/office/drawing/2014/main" id="{FB571C6D-1FD4-F285-F7CE-F5240710366F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680" name="Freeform: Shape 1679">
              <a:extLst>
                <a:ext uri="{FF2B5EF4-FFF2-40B4-BE49-F238E27FC236}">
                  <a16:creationId xmlns:a16="http://schemas.microsoft.com/office/drawing/2014/main" id="{5DCDA611-63AB-44F2-F82C-1CB6E60528ED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1601" name="Rectangle 1600">
            <a:extLst>
              <a:ext uri="{FF2B5EF4-FFF2-40B4-BE49-F238E27FC236}">
                <a16:creationId xmlns:a16="http://schemas.microsoft.com/office/drawing/2014/main" id="{957E41BD-3CF3-A0E6-BAFB-6A7EB10E35F1}"/>
              </a:ext>
            </a:extLst>
          </xdr:cNvPr>
          <xdr:cNvSpPr/>
        </xdr:nvSpPr>
        <xdr:spPr>
          <a:xfrm rot="16200000">
            <a:off x="1291704" y="57555880"/>
            <a:ext cx="5553078" cy="416981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7D90C895-8D69-1D94-4CA8-16A8B9CFF6F9}"/>
              </a:ext>
            </a:extLst>
          </xdr:cNvPr>
          <xdr:cNvSpPr/>
        </xdr:nvSpPr>
        <xdr:spPr>
          <a:xfrm rot="16200000">
            <a:off x="1545510" y="57857305"/>
            <a:ext cx="5000625" cy="3566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03" name="Straight Connector 1602">
            <a:extLst>
              <a:ext uri="{FF2B5EF4-FFF2-40B4-BE49-F238E27FC236}">
                <a16:creationId xmlns:a16="http://schemas.microsoft.com/office/drawing/2014/main" id="{EF7D07AD-7339-448C-807A-04673ABA31DD}"/>
              </a:ext>
            </a:extLst>
          </xdr:cNvPr>
          <xdr:cNvCxnSpPr/>
        </xdr:nvCxnSpPr>
        <xdr:spPr>
          <a:xfrm>
            <a:off x="2262344" y="61283365"/>
            <a:ext cx="35574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04" name="Straight Connector 1603">
            <a:extLst>
              <a:ext uri="{FF2B5EF4-FFF2-40B4-BE49-F238E27FC236}">
                <a16:creationId xmlns:a16="http://schemas.microsoft.com/office/drawing/2014/main" id="{AE8E6FC5-3274-4F9B-F06C-67EBAF917213}"/>
              </a:ext>
            </a:extLst>
          </xdr:cNvPr>
          <xdr:cNvCxnSpPr/>
        </xdr:nvCxnSpPr>
        <xdr:spPr>
          <a:xfrm>
            <a:off x="2262344" y="60422636"/>
            <a:ext cx="35574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05" name="Straight Connector 1604">
            <a:extLst>
              <a:ext uri="{FF2B5EF4-FFF2-40B4-BE49-F238E27FC236}">
                <a16:creationId xmlns:a16="http://schemas.microsoft.com/office/drawing/2014/main" id="{6CC5A1E6-BDA8-CA01-1B4E-323B83E3F83C}"/>
              </a:ext>
            </a:extLst>
          </xdr:cNvPr>
          <xdr:cNvCxnSpPr/>
        </xdr:nvCxnSpPr>
        <xdr:spPr>
          <a:xfrm>
            <a:off x="2266843" y="59696745"/>
            <a:ext cx="356245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06" name="Straight Connector 1605">
            <a:extLst>
              <a:ext uri="{FF2B5EF4-FFF2-40B4-BE49-F238E27FC236}">
                <a16:creationId xmlns:a16="http://schemas.microsoft.com/office/drawing/2014/main" id="{7CAB43A2-708A-7EB1-5297-C0FF83BCF410}"/>
              </a:ext>
            </a:extLst>
          </xdr:cNvPr>
          <xdr:cNvCxnSpPr/>
        </xdr:nvCxnSpPr>
        <xdr:spPr>
          <a:xfrm>
            <a:off x="2266844" y="58852983"/>
            <a:ext cx="3562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07" name="Straight Connector 1606">
            <a:extLst>
              <a:ext uri="{FF2B5EF4-FFF2-40B4-BE49-F238E27FC236}">
                <a16:creationId xmlns:a16="http://schemas.microsoft.com/office/drawing/2014/main" id="{E9772AB2-629E-DEC2-21CB-99CC02A957CA}"/>
              </a:ext>
            </a:extLst>
          </xdr:cNvPr>
          <xdr:cNvCxnSpPr/>
        </xdr:nvCxnSpPr>
        <xdr:spPr>
          <a:xfrm>
            <a:off x="2262343" y="58001780"/>
            <a:ext cx="356695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08" name="Straight Connector 1607">
            <a:extLst>
              <a:ext uri="{FF2B5EF4-FFF2-40B4-BE49-F238E27FC236}">
                <a16:creationId xmlns:a16="http://schemas.microsoft.com/office/drawing/2014/main" id="{3751D7A2-618C-A7C7-2EB7-D9C29A964257}"/>
              </a:ext>
            </a:extLst>
          </xdr:cNvPr>
          <xdr:cNvCxnSpPr/>
        </xdr:nvCxnSpPr>
        <xdr:spPr>
          <a:xfrm flipV="1">
            <a:off x="4052084" y="571404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0" name="Straight Connector 1609">
            <a:extLst>
              <a:ext uri="{FF2B5EF4-FFF2-40B4-BE49-F238E27FC236}">
                <a16:creationId xmlns:a16="http://schemas.microsoft.com/office/drawing/2014/main" id="{AEBEF7D2-96C5-1CA2-BA67-C6E556E9919F}"/>
              </a:ext>
            </a:extLst>
          </xdr:cNvPr>
          <xdr:cNvCxnSpPr/>
        </xdr:nvCxnSpPr>
        <xdr:spPr>
          <a:xfrm flipV="1">
            <a:off x="2271713" y="61283850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1" name="Straight Connector 1610">
            <a:extLst>
              <a:ext uri="{FF2B5EF4-FFF2-40B4-BE49-F238E27FC236}">
                <a16:creationId xmlns:a16="http://schemas.microsoft.com/office/drawing/2014/main" id="{967B20EA-CAD0-B4A9-B182-81D09D2A7BD4}"/>
              </a:ext>
            </a:extLst>
          </xdr:cNvPr>
          <xdr:cNvCxnSpPr/>
        </xdr:nvCxnSpPr>
        <xdr:spPr>
          <a:xfrm>
            <a:off x="2281238" y="61288613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2" name="Straight Connector 1611">
            <a:extLst>
              <a:ext uri="{FF2B5EF4-FFF2-40B4-BE49-F238E27FC236}">
                <a16:creationId xmlns:a16="http://schemas.microsoft.com/office/drawing/2014/main" id="{1E4A6828-AA74-DD53-EA7A-EC89FEDAA5A2}"/>
              </a:ext>
            </a:extLst>
          </xdr:cNvPr>
          <xdr:cNvCxnSpPr/>
        </xdr:nvCxnSpPr>
        <xdr:spPr>
          <a:xfrm flipV="1">
            <a:off x="2276475" y="60421838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3" name="Straight Connector 1612">
            <a:extLst>
              <a:ext uri="{FF2B5EF4-FFF2-40B4-BE49-F238E27FC236}">
                <a16:creationId xmlns:a16="http://schemas.microsoft.com/office/drawing/2014/main" id="{6E600B81-1910-B630-250E-72305AB34CFA}"/>
              </a:ext>
            </a:extLst>
          </xdr:cNvPr>
          <xdr:cNvCxnSpPr/>
        </xdr:nvCxnSpPr>
        <xdr:spPr>
          <a:xfrm>
            <a:off x="2271713" y="60431363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4" name="Straight Connector 1613">
            <a:extLst>
              <a:ext uri="{FF2B5EF4-FFF2-40B4-BE49-F238E27FC236}">
                <a16:creationId xmlns:a16="http://schemas.microsoft.com/office/drawing/2014/main" id="{6D528934-8D35-61D5-1ED7-0DE582B9D494}"/>
              </a:ext>
            </a:extLst>
          </xdr:cNvPr>
          <xdr:cNvCxnSpPr/>
        </xdr:nvCxnSpPr>
        <xdr:spPr>
          <a:xfrm flipV="1">
            <a:off x="2271716" y="59683650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5" name="Straight Connector 1614">
            <a:extLst>
              <a:ext uri="{FF2B5EF4-FFF2-40B4-BE49-F238E27FC236}">
                <a16:creationId xmlns:a16="http://schemas.microsoft.com/office/drawing/2014/main" id="{337C6AF4-393D-0264-A206-3EB0B841DFA9}"/>
              </a:ext>
            </a:extLst>
          </xdr:cNvPr>
          <xdr:cNvCxnSpPr/>
        </xdr:nvCxnSpPr>
        <xdr:spPr>
          <a:xfrm>
            <a:off x="2271716" y="59702703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6" name="Straight Connector 1615">
            <a:extLst>
              <a:ext uri="{FF2B5EF4-FFF2-40B4-BE49-F238E27FC236}">
                <a16:creationId xmlns:a16="http://schemas.microsoft.com/office/drawing/2014/main" id="{710A7475-1EBC-644D-64F0-F12FBB007C49}"/>
              </a:ext>
            </a:extLst>
          </xdr:cNvPr>
          <xdr:cNvCxnSpPr/>
        </xdr:nvCxnSpPr>
        <xdr:spPr>
          <a:xfrm flipV="1">
            <a:off x="2266950" y="58850213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7" name="Straight Connector 1616">
            <a:extLst>
              <a:ext uri="{FF2B5EF4-FFF2-40B4-BE49-F238E27FC236}">
                <a16:creationId xmlns:a16="http://schemas.microsoft.com/office/drawing/2014/main" id="{DF6F37B5-6E1B-8994-A8A4-14A6C9DE18D5}"/>
              </a:ext>
            </a:extLst>
          </xdr:cNvPr>
          <xdr:cNvCxnSpPr/>
        </xdr:nvCxnSpPr>
        <xdr:spPr>
          <a:xfrm>
            <a:off x="2271716" y="58859741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8" name="Straight Connector 1617">
            <a:extLst>
              <a:ext uri="{FF2B5EF4-FFF2-40B4-BE49-F238E27FC236}">
                <a16:creationId xmlns:a16="http://schemas.microsoft.com/office/drawing/2014/main" id="{F116EC1C-77F4-2E4C-403C-14C34440CE1B}"/>
              </a:ext>
            </a:extLst>
          </xdr:cNvPr>
          <xdr:cNvCxnSpPr/>
        </xdr:nvCxnSpPr>
        <xdr:spPr>
          <a:xfrm flipV="1">
            <a:off x="2276475" y="58007250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19" name="Straight Connector 1618">
            <a:extLst>
              <a:ext uri="{FF2B5EF4-FFF2-40B4-BE49-F238E27FC236}">
                <a16:creationId xmlns:a16="http://schemas.microsoft.com/office/drawing/2014/main" id="{3ED24ADA-DFED-7241-0F30-5F0F751190A1}"/>
              </a:ext>
            </a:extLst>
          </xdr:cNvPr>
          <xdr:cNvCxnSpPr/>
        </xdr:nvCxnSpPr>
        <xdr:spPr>
          <a:xfrm>
            <a:off x="2276478" y="58002491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20" name="Straight Connector 1619">
            <a:extLst>
              <a:ext uri="{FF2B5EF4-FFF2-40B4-BE49-F238E27FC236}">
                <a16:creationId xmlns:a16="http://schemas.microsoft.com/office/drawing/2014/main" id="{5CE40454-2786-8D02-6CE5-935375E78BFD}"/>
              </a:ext>
            </a:extLst>
          </xdr:cNvPr>
          <xdr:cNvCxnSpPr/>
        </xdr:nvCxnSpPr>
        <xdr:spPr>
          <a:xfrm flipV="1">
            <a:off x="2266950" y="57140478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21" name="Straight Connector 1620">
            <a:extLst>
              <a:ext uri="{FF2B5EF4-FFF2-40B4-BE49-F238E27FC236}">
                <a16:creationId xmlns:a16="http://schemas.microsoft.com/office/drawing/2014/main" id="{4A88296D-75C2-92D5-8D4B-F7720C0097A0}"/>
              </a:ext>
            </a:extLst>
          </xdr:cNvPr>
          <xdr:cNvCxnSpPr/>
        </xdr:nvCxnSpPr>
        <xdr:spPr>
          <a:xfrm>
            <a:off x="2276475" y="57140475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22" name="Straight Connector 1621">
            <a:extLst>
              <a:ext uri="{FF2B5EF4-FFF2-40B4-BE49-F238E27FC236}">
                <a16:creationId xmlns:a16="http://schemas.microsoft.com/office/drawing/2014/main" id="{61DFF845-7762-6851-8C47-36B4BEF37AD9}"/>
              </a:ext>
            </a:extLst>
          </xdr:cNvPr>
          <xdr:cNvCxnSpPr/>
        </xdr:nvCxnSpPr>
        <xdr:spPr>
          <a:xfrm>
            <a:off x="2276475" y="59607458"/>
            <a:ext cx="3562350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23" name="Straight Connector 1622">
            <a:extLst>
              <a:ext uri="{FF2B5EF4-FFF2-40B4-BE49-F238E27FC236}">
                <a16:creationId xmlns:a16="http://schemas.microsoft.com/office/drawing/2014/main" id="{242769A1-0D79-1592-20AD-7E98C5D3B6E5}"/>
              </a:ext>
            </a:extLst>
          </xdr:cNvPr>
          <xdr:cNvCxnSpPr/>
        </xdr:nvCxnSpPr>
        <xdr:spPr>
          <a:xfrm>
            <a:off x="2105025" y="625602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4" name="Straight Connector 1623">
            <a:extLst>
              <a:ext uri="{FF2B5EF4-FFF2-40B4-BE49-F238E27FC236}">
                <a16:creationId xmlns:a16="http://schemas.microsoft.com/office/drawing/2014/main" id="{406BF4B9-4DEC-7642-087F-BD45D3844EB7}"/>
              </a:ext>
            </a:extLst>
          </xdr:cNvPr>
          <xdr:cNvCxnSpPr/>
        </xdr:nvCxnSpPr>
        <xdr:spPr>
          <a:xfrm>
            <a:off x="2019300" y="62712600"/>
            <a:ext cx="4038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25" name="Oval 1624">
            <a:extLst>
              <a:ext uri="{FF2B5EF4-FFF2-40B4-BE49-F238E27FC236}">
                <a16:creationId xmlns:a16="http://schemas.microsoft.com/office/drawing/2014/main" id="{7B632FAA-E4A5-9544-6D61-39040DC06C8E}"/>
              </a:ext>
            </a:extLst>
          </xdr:cNvPr>
          <xdr:cNvSpPr/>
        </xdr:nvSpPr>
        <xdr:spPr>
          <a:xfrm>
            <a:off x="4262437" y="579643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26" name="Oval 1625">
            <a:extLst>
              <a:ext uri="{FF2B5EF4-FFF2-40B4-BE49-F238E27FC236}">
                <a16:creationId xmlns:a16="http://schemas.microsoft.com/office/drawing/2014/main" id="{C5A81079-2A8B-B9D6-FBDA-C8B563A758D8}"/>
              </a:ext>
            </a:extLst>
          </xdr:cNvPr>
          <xdr:cNvSpPr/>
        </xdr:nvSpPr>
        <xdr:spPr>
          <a:xfrm>
            <a:off x="4276724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27" name="Oval 1626">
            <a:extLst>
              <a:ext uri="{FF2B5EF4-FFF2-40B4-BE49-F238E27FC236}">
                <a16:creationId xmlns:a16="http://schemas.microsoft.com/office/drawing/2014/main" id="{207B15C1-A09B-FFB2-6B0D-0102A71927DF}"/>
              </a:ext>
            </a:extLst>
          </xdr:cNvPr>
          <xdr:cNvSpPr/>
        </xdr:nvSpPr>
        <xdr:spPr>
          <a:xfrm>
            <a:off x="4267200" y="596598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28" name="Oval 1627">
            <a:extLst>
              <a:ext uri="{FF2B5EF4-FFF2-40B4-BE49-F238E27FC236}">
                <a16:creationId xmlns:a16="http://schemas.microsoft.com/office/drawing/2014/main" id="{05515CC7-3B19-9EF0-DA1E-AA132199D707}"/>
              </a:ext>
            </a:extLst>
          </xdr:cNvPr>
          <xdr:cNvSpPr/>
        </xdr:nvSpPr>
        <xdr:spPr>
          <a:xfrm>
            <a:off x="4267200" y="595693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29" name="Oval 1628">
            <a:extLst>
              <a:ext uri="{FF2B5EF4-FFF2-40B4-BE49-F238E27FC236}">
                <a16:creationId xmlns:a16="http://schemas.microsoft.com/office/drawing/2014/main" id="{095C1FAA-58B2-E2F9-38DC-7BC8F8A7E453}"/>
              </a:ext>
            </a:extLst>
          </xdr:cNvPr>
          <xdr:cNvSpPr/>
        </xdr:nvSpPr>
        <xdr:spPr>
          <a:xfrm>
            <a:off x="4267200" y="603885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30" name="Oval 1629">
            <a:extLst>
              <a:ext uri="{FF2B5EF4-FFF2-40B4-BE49-F238E27FC236}">
                <a16:creationId xmlns:a16="http://schemas.microsoft.com/office/drawing/2014/main" id="{586FFA25-4EE4-0502-E599-A48E0D424EFB}"/>
              </a:ext>
            </a:extLst>
          </xdr:cNvPr>
          <xdr:cNvSpPr/>
        </xdr:nvSpPr>
        <xdr:spPr>
          <a:xfrm>
            <a:off x="4271962" y="612505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49" name="Straight Connector 1648">
            <a:extLst>
              <a:ext uri="{FF2B5EF4-FFF2-40B4-BE49-F238E27FC236}">
                <a16:creationId xmlns:a16="http://schemas.microsoft.com/office/drawing/2014/main" id="{E9C73D26-DCEC-B53E-38FE-D569F1578032}"/>
              </a:ext>
            </a:extLst>
          </xdr:cNvPr>
          <xdr:cNvCxnSpPr/>
        </xdr:nvCxnSpPr>
        <xdr:spPr>
          <a:xfrm flipH="1">
            <a:off x="2062162" y="626649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0" name="Straight Connector 1649">
            <a:extLst>
              <a:ext uri="{FF2B5EF4-FFF2-40B4-BE49-F238E27FC236}">
                <a16:creationId xmlns:a16="http://schemas.microsoft.com/office/drawing/2014/main" id="{5214D607-87FE-DBA5-7421-D487453D19DF}"/>
              </a:ext>
            </a:extLst>
          </xdr:cNvPr>
          <xdr:cNvCxnSpPr/>
        </xdr:nvCxnSpPr>
        <xdr:spPr>
          <a:xfrm>
            <a:off x="4048125" y="625602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1" name="Straight Connector 1650">
            <a:extLst>
              <a:ext uri="{FF2B5EF4-FFF2-40B4-BE49-F238E27FC236}">
                <a16:creationId xmlns:a16="http://schemas.microsoft.com/office/drawing/2014/main" id="{7A88D1E1-913B-DBF7-FBB0-6F4F8B983C99}"/>
              </a:ext>
            </a:extLst>
          </xdr:cNvPr>
          <xdr:cNvCxnSpPr/>
        </xdr:nvCxnSpPr>
        <xdr:spPr>
          <a:xfrm flipH="1">
            <a:off x="4005262" y="626649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4" name="Straight Connector 1653">
            <a:extLst>
              <a:ext uri="{FF2B5EF4-FFF2-40B4-BE49-F238E27FC236}">
                <a16:creationId xmlns:a16="http://schemas.microsoft.com/office/drawing/2014/main" id="{9A34DBA2-9395-C7C2-66DD-22348EE62817}"/>
              </a:ext>
            </a:extLst>
          </xdr:cNvPr>
          <xdr:cNvCxnSpPr/>
        </xdr:nvCxnSpPr>
        <xdr:spPr>
          <a:xfrm>
            <a:off x="5991225" y="62560200"/>
            <a:ext cx="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5" name="Straight Connector 1654">
            <a:extLst>
              <a:ext uri="{FF2B5EF4-FFF2-40B4-BE49-F238E27FC236}">
                <a16:creationId xmlns:a16="http://schemas.microsoft.com/office/drawing/2014/main" id="{608B3022-4A36-46D5-3493-ADD822116C9D}"/>
              </a:ext>
            </a:extLst>
          </xdr:cNvPr>
          <xdr:cNvCxnSpPr/>
        </xdr:nvCxnSpPr>
        <xdr:spPr>
          <a:xfrm flipH="1">
            <a:off x="5948362" y="626649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6" name="Straight Connector 1655">
            <a:extLst>
              <a:ext uri="{FF2B5EF4-FFF2-40B4-BE49-F238E27FC236}">
                <a16:creationId xmlns:a16="http://schemas.microsoft.com/office/drawing/2014/main" id="{60CFAB9D-6F55-FBF2-914A-87D0F4CC61AF}"/>
              </a:ext>
            </a:extLst>
          </xdr:cNvPr>
          <xdr:cNvCxnSpPr/>
        </xdr:nvCxnSpPr>
        <xdr:spPr>
          <a:xfrm>
            <a:off x="2019300" y="62998349"/>
            <a:ext cx="402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7" name="Straight Connector 1656">
            <a:extLst>
              <a:ext uri="{FF2B5EF4-FFF2-40B4-BE49-F238E27FC236}">
                <a16:creationId xmlns:a16="http://schemas.microsoft.com/office/drawing/2014/main" id="{43D031E5-C1CD-DAF6-F2A8-E23823C4C5D5}"/>
              </a:ext>
            </a:extLst>
          </xdr:cNvPr>
          <xdr:cNvCxnSpPr/>
        </xdr:nvCxnSpPr>
        <xdr:spPr>
          <a:xfrm flipH="1">
            <a:off x="2062162" y="629507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8" name="Straight Connector 1657">
            <a:extLst>
              <a:ext uri="{FF2B5EF4-FFF2-40B4-BE49-F238E27FC236}">
                <a16:creationId xmlns:a16="http://schemas.microsoft.com/office/drawing/2014/main" id="{90CC5141-6EE5-3587-C11C-753488537D6E}"/>
              </a:ext>
            </a:extLst>
          </xdr:cNvPr>
          <xdr:cNvCxnSpPr/>
        </xdr:nvCxnSpPr>
        <xdr:spPr>
          <a:xfrm flipH="1">
            <a:off x="5943600" y="629554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9" name="Straight Connector 1658">
            <a:extLst>
              <a:ext uri="{FF2B5EF4-FFF2-40B4-BE49-F238E27FC236}">
                <a16:creationId xmlns:a16="http://schemas.microsoft.com/office/drawing/2014/main" id="{3153D488-3D72-F33D-76A8-CF47DB776D4C}"/>
              </a:ext>
            </a:extLst>
          </xdr:cNvPr>
          <xdr:cNvCxnSpPr/>
        </xdr:nvCxnSpPr>
        <xdr:spPr>
          <a:xfrm>
            <a:off x="485775" y="59188350"/>
            <a:ext cx="58293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0" name="Straight Connector 1659">
            <a:extLst>
              <a:ext uri="{FF2B5EF4-FFF2-40B4-BE49-F238E27FC236}">
                <a16:creationId xmlns:a16="http://schemas.microsoft.com/office/drawing/2014/main" id="{21B77C19-8AA6-F332-B378-6711571478C9}"/>
              </a:ext>
            </a:extLst>
          </xdr:cNvPr>
          <xdr:cNvCxnSpPr/>
        </xdr:nvCxnSpPr>
        <xdr:spPr>
          <a:xfrm>
            <a:off x="485775" y="59226450"/>
            <a:ext cx="58293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1" name="Straight Connector 1660">
            <a:extLst>
              <a:ext uri="{FF2B5EF4-FFF2-40B4-BE49-F238E27FC236}">
                <a16:creationId xmlns:a16="http://schemas.microsoft.com/office/drawing/2014/main" id="{73C52AE4-B35C-30D0-A0A7-C9655206BA0D}"/>
              </a:ext>
            </a:extLst>
          </xdr:cNvPr>
          <xdr:cNvCxnSpPr/>
        </xdr:nvCxnSpPr>
        <xdr:spPr>
          <a:xfrm>
            <a:off x="485775" y="60036075"/>
            <a:ext cx="58483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2" name="Straight Connector 1661">
            <a:extLst>
              <a:ext uri="{FF2B5EF4-FFF2-40B4-BE49-F238E27FC236}">
                <a16:creationId xmlns:a16="http://schemas.microsoft.com/office/drawing/2014/main" id="{72D94A0F-B7D5-FAB0-302B-EF2968879D06}"/>
              </a:ext>
            </a:extLst>
          </xdr:cNvPr>
          <xdr:cNvCxnSpPr/>
        </xdr:nvCxnSpPr>
        <xdr:spPr>
          <a:xfrm>
            <a:off x="485775" y="60074175"/>
            <a:ext cx="58674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910</xdr:row>
      <xdr:rowOff>9523</xdr:rowOff>
    </xdr:from>
    <xdr:to>
      <xdr:col>26</xdr:col>
      <xdr:colOff>142875</xdr:colOff>
      <xdr:row>916</xdr:row>
      <xdr:rowOff>14289</xdr:rowOff>
    </xdr:to>
    <xdr:grpSp>
      <xdr:nvGrpSpPr>
        <xdr:cNvPr id="1729" name="Group 1728">
          <a:extLst>
            <a:ext uri="{FF2B5EF4-FFF2-40B4-BE49-F238E27FC236}">
              <a16:creationId xmlns:a16="http://schemas.microsoft.com/office/drawing/2014/main" id="{55ADDC42-58EF-44C6-BE08-ED3DEFDAE020}"/>
            </a:ext>
          </a:extLst>
        </xdr:cNvPr>
        <xdr:cNvGrpSpPr/>
      </xdr:nvGrpSpPr>
      <xdr:grpSpPr>
        <a:xfrm>
          <a:off x="2024049" y="136302748"/>
          <a:ext cx="2328876" cy="862016"/>
          <a:chOff x="2024049" y="23974423"/>
          <a:chExt cx="2328876" cy="862016"/>
        </a:xfrm>
      </xdr:grpSpPr>
      <xdr:cxnSp macro="">
        <xdr:nvCxnSpPr>
          <xdr:cNvPr id="1730" name="Straight Connector 1729">
            <a:extLst>
              <a:ext uri="{FF2B5EF4-FFF2-40B4-BE49-F238E27FC236}">
                <a16:creationId xmlns:a16="http://schemas.microsoft.com/office/drawing/2014/main" id="{DED1FEC9-E737-4AA4-82EE-8A712AF6F20B}"/>
              </a:ext>
            </a:extLst>
          </xdr:cNvPr>
          <xdr:cNvCxnSpPr/>
        </xdr:nvCxnSpPr>
        <xdr:spPr>
          <a:xfrm>
            <a:off x="2100263" y="24393525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31" name="Isosceles Triangle 1730">
            <a:extLst>
              <a:ext uri="{FF2B5EF4-FFF2-40B4-BE49-F238E27FC236}">
                <a16:creationId xmlns:a16="http://schemas.microsoft.com/office/drawing/2014/main" id="{AE3827D2-7D0D-5D55-E75F-11D9A1C29FE7}"/>
              </a:ext>
            </a:extLst>
          </xdr:cNvPr>
          <xdr:cNvSpPr/>
        </xdr:nvSpPr>
        <xdr:spPr>
          <a:xfrm>
            <a:off x="2024049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32" name="Straight Arrow Connector 1731">
            <a:extLst>
              <a:ext uri="{FF2B5EF4-FFF2-40B4-BE49-F238E27FC236}">
                <a16:creationId xmlns:a16="http://schemas.microsoft.com/office/drawing/2014/main" id="{4A73D57D-E0CD-20F7-E73F-6655DB3F636F}"/>
              </a:ext>
            </a:extLst>
          </xdr:cNvPr>
          <xdr:cNvCxnSpPr/>
        </xdr:nvCxnSpPr>
        <xdr:spPr>
          <a:xfrm flipV="1">
            <a:off x="2105014" y="2454592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33" name="Isosceles Triangle 1732">
            <a:extLst>
              <a:ext uri="{FF2B5EF4-FFF2-40B4-BE49-F238E27FC236}">
                <a16:creationId xmlns:a16="http://schemas.microsoft.com/office/drawing/2014/main" id="{43282302-6E4E-BAA3-B89E-675EC20E30BF}"/>
              </a:ext>
            </a:extLst>
          </xdr:cNvPr>
          <xdr:cNvSpPr/>
        </xdr:nvSpPr>
        <xdr:spPr>
          <a:xfrm>
            <a:off x="3971905" y="244078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34" name="Straight Arrow Connector 1733">
            <a:extLst>
              <a:ext uri="{FF2B5EF4-FFF2-40B4-BE49-F238E27FC236}">
                <a16:creationId xmlns:a16="http://schemas.microsoft.com/office/drawing/2014/main" id="{4BF11C4A-C15E-8131-83BA-7B7313878C5E}"/>
              </a:ext>
            </a:extLst>
          </xdr:cNvPr>
          <xdr:cNvCxnSpPr/>
        </xdr:nvCxnSpPr>
        <xdr:spPr>
          <a:xfrm flipV="1">
            <a:off x="4052862" y="24526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5" name="Straight Arrow Connector 1734">
            <a:extLst>
              <a:ext uri="{FF2B5EF4-FFF2-40B4-BE49-F238E27FC236}">
                <a16:creationId xmlns:a16="http://schemas.microsoft.com/office/drawing/2014/main" id="{3CCF96E0-4FBC-8F52-ACEB-EA6430193CC5}"/>
              </a:ext>
            </a:extLst>
          </xdr:cNvPr>
          <xdr:cNvCxnSpPr/>
        </xdr:nvCxnSpPr>
        <xdr:spPr>
          <a:xfrm>
            <a:off x="4276709" y="241696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6" name="Straight Arrow Connector 1735">
            <a:extLst>
              <a:ext uri="{FF2B5EF4-FFF2-40B4-BE49-F238E27FC236}">
                <a16:creationId xmlns:a16="http://schemas.microsoft.com/office/drawing/2014/main" id="{1D46BA6E-18AD-17E1-595A-B0C7BC53F9E0}"/>
              </a:ext>
            </a:extLst>
          </xdr:cNvPr>
          <xdr:cNvCxnSpPr/>
        </xdr:nvCxnSpPr>
        <xdr:spPr>
          <a:xfrm>
            <a:off x="2105014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7" name="Straight Arrow Connector 1736">
            <a:extLst>
              <a:ext uri="{FF2B5EF4-FFF2-40B4-BE49-F238E27FC236}">
                <a16:creationId xmlns:a16="http://schemas.microsoft.com/office/drawing/2014/main" id="{74804D64-97B4-489A-9F4B-260ACA5070D3}"/>
              </a:ext>
            </a:extLst>
          </xdr:cNvPr>
          <xdr:cNvCxnSpPr/>
        </xdr:nvCxnSpPr>
        <xdr:spPr>
          <a:xfrm>
            <a:off x="22669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8" name="Straight Arrow Connector 1737">
            <a:extLst>
              <a:ext uri="{FF2B5EF4-FFF2-40B4-BE49-F238E27FC236}">
                <a16:creationId xmlns:a16="http://schemas.microsoft.com/office/drawing/2014/main" id="{6FB0347F-BA38-712B-19B5-33325E8BBA3F}"/>
              </a:ext>
            </a:extLst>
          </xdr:cNvPr>
          <xdr:cNvCxnSpPr/>
        </xdr:nvCxnSpPr>
        <xdr:spPr>
          <a:xfrm>
            <a:off x="2428865" y="2415064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9" name="Straight Arrow Connector 1738">
            <a:extLst>
              <a:ext uri="{FF2B5EF4-FFF2-40B4-BE49-F238E27FC236}">
                <a16:creationId xmlns:a16="http://schemas.microsoft.com/office/drawing/2014/main" id="{CD3AA28F-66BC-5492-4AAB-FD3DBD89620C}"/>
              </a:ext>
            </a:extLst>
          </xdr:cNvPr>
          <xdr:cNvCxnSpPr/>
        </xdr:nvCxnSpPr>
        <xdr:spPr>
          <a:xfrm>
            <a:off x="2590790" y="2415540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0" name="Straight Arrow Connector 1739">
            <a:extLst>
              <a:ext uri="{FF2B5EF4-FFF2-40B4-BE49-F238E27FC236}">
                <a16:creationId xmlns:a16="http://schemas.microsoft.com/office/drawing/2014/main" id="{CFFEFC5C-5F2E-C58B-14D8-0A7B6B06F0BA}"/>
              </a:ext>
            </a:extLst>
          </xdr:cNvPr>
          <xdr:cNvCxnSpPr/>
        </xdr:nvCxnSpPr>
        <xdr:spPr>
          <a:xfrm>
            <a:off x="2752715" y="241506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1" name="Straight Arrow Connector 1740">
            <a:extLst>
              <a:ext uri="{FF2B5EF4-FFF2-40B4-BE49-F238E27FC236}">
                <a16:creationId xmlns:a16="http://schemas.microsoft.com/office/drawing/2014/main" id="{4526FA08-8C4B-75E7-45CB-9DF75A94532C}"/>
              </a:ext>
            </a:extLst>
          </xdr:cNvPr>
          <xdr:cNvCxnSpPr/>
        </xdr:nvCxnSpPr>
        <xdr:spPr>
          <a:xfrm>
            <a:off x="2914640" y="2415540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2" name="Straight Arrow Connector 1741">
            <a:extLst>
              <a:ext uri="{FF2B5EF4-FFF2-40B4-BE49-F238E27FC236}">
                <a16:creationId xmlns:a16="http://schemas.microsoft.com/office/drawing/2014/main" id="{EF9A4BF8-D400-C458-3086-64C5EB614701}"/>
              </a:ext>
            </a:extLst>
          </xdr:cNvPr>
          <xdr:cNvCxnSpPr/>
        </xdr:nvCxnSpPr>
        <xdr:spPr>
          <a:xfrm>
            <a:off x="3076564" y="241506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3" name="Straight Arrow Connector 1742">
            <a:extLst>
              <a:ext uri="{FF2B5EF4-FFF2-40B4-BE49-F238E27FC236}">
                <a16:creationId xmlns:a16="http://schemas.microsoft.com/office/drawing/2014/main" id="{1C794879-E5BF-1A29-A9DA-CE2BA99FF688}"/>
              </a:ext>
            </a:extLst>
          </xdr:cNvPr>
          <xdr:cNvCxnSpPr/>
        </xdr:nvCxnSpPr>
        <xdr:spPr>
          <a:xfrm>
            <a:off x="3238489" y="2415540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4" name="Straight Arrow Connector 1743">
            <a:extLst>
              <a:ext uri="{FF2B5EF4-FFF2-40B4-BE49-F238E27FC236}">
                <a16:creationId xmlns:a16="http://schemas.microsoft.com/office/drawing/2014/main" id="{492923FE-83AB-B941-C230-66BBFBB7586E}"/>
              </a:ext>
            </a:extLst>
          </xdr:cNvPr>
          <xdr:cNvCxnSpPr/>
        </xdr:nvCxnSpPr>
        <xdr:spPr>
          <a:xfrm>
            <a:off x="3400416" y="241506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5" name="Straight Arrow Connector 1744">
            <a:extLst>
              <a:ext uri="{FF2B5EF4-FFF2-40B4-BE49-F238E27FC236}">
                <a16:creationId xmlns:a16="http://schemas.microsoft.com/office/drawing/2014/main" id="{7B3B4770-878C-F77D-DDB7-89EB42E710D6}"/>
              </a:ext>
            </a:extLst>
          </xdr:cNvPr>
          <xdr:cNvCxnSpPr/>
        </xdr:nvCxnSpPr>
        <xdr:spPr>
          <a:xfrm>
            <a:off x="3562341" y="241554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6" name="Straight Connector 1745">
            <a:extLst>
              <a:ext uri="{FF2B5EF4-FFF2-40B4-BE49-F238E27FC236}">
                <a16:creationId xmlns:a16="http://schemas.microsoft.com/office/drawing/2014/main" id="{9FDDA703-6CDB-9151-81E0-26E58B3AC4D2}"/>
              </a:ext>
            </a:extLst>
          </xdr:cNvPr>
          <xdr:cNvCxnSpPr/>
        </xdr:nvCxnSpPr>
        <xdr:spPr>
          <a:xfrm>
            <a:off x="2100263" y="24155405"/>
            <a:ext cx="21764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7" name="Straight Connector 1746">
            <a:extLst>
              <a:ext uri="{FF2B5EF4-FFF2-40B4-BE49-F238E27FC236}">
                <a16:creationId xmlns:a16="http://schemas.microsoft.com/office/drawing/2014/main" id="{30D9F584-E0C2-F612-9E3D-BEA1D2ACA120}"/>
              </a:ext>
            </a:extLst>
          </xdr:cNvPr>
          <xdr:cNvCxnSpPr/>
        </xdr:nvCxnSpPr>
        <xdr:spPr>
          <a:xfrm flipH="1" flipV="1">
            <a:off x="2943214" y="2406491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8" name="Straight Arrow Connector 1747">
            <a:extLst>
              <a:ext uri="{FF2B5EF4-FFF2-40B4-BE49-F238E27FC236}">
                <a16:creationId xmlns:a16="http://schemas.microsoft.com/office/drawing/2014/main" id="{A5F7066C-2265-143B-B0E4-07213C9E6883}"/>
              </a:ext>
            </a:extLst>
          </xdr:cNvPr>
          <xdr:cNvCxnSpPr/>
        </xdr:nvCxnSpPr>
        <xdr:spPr>
          <a:xfrm>
            <a:off x="3724264" y="241601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9" name="Straight Arrow Connector 1748">
            <a:extLst>
              <a:ext uri="{FF2B5EF4-FFF2-40B4-BE49-F238E27FC236}">
                <a16:creationId xmlns:a16="http://schemas.microsoft.com/office/drawing/2014/main" id="{A02D4FF7-6ECA-D360-7DF6-F533C3D0FF37}"/>
              </a:ext>
            </a:extLst>
          </xdr:cNvPr>
          <xdr:cNvCxnSpPr/>
        </xdr:nvCxnSpPr>
        <xdr:spPr>
          <a:xfrm>
            <a:off x="3943342" y="2415540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0" name="Straight Arrow Connector 1749">
            <a:extLst>
              <a:ext uri="{FF2B5EF4-FFF2-40B4-BE49-F238E27FC236}">
                <a16:creationId xmlns:a16="http://schemas.microsoft.com/office/drawing/2014/main" id="{7D6B1BBB-FED6-B36C-5A7A-F1B9C05A5683}"/>
              </a:ext>
            </a:extLst>
          </xdr:cNvPr>
          <xdr:cNvCxnSpPr/>
        </xdr:nvCxnSpPr>
        <xdr:spPr>
          <a:xfrm>
            <a:off x="4124318" y="241601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1" name="Straight Arrow Connector 1750">
            <a:extLst>
              <a:ext uri="{FF2B5EF4-FFF2-40B4-BE49-F238E27FC236}">
                <a16:creationId xmlns:a16="http://schemas.microsoft.com/office/drawing/2014/main" id="{24D06F34-9D63-0579-DC3C-F0BB0D8405C7}"/>
              </a:ext>
            </a:extLst>
          </xdr:cNvPr>
          <xdr:cNvCxnSpPr/>
        </xdr:nvCxnSpPr>
        <xdr:spPr>
          <a:xfrm>
            <a:off x="4281482" y="2397442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2" name="Straight Connector 1751">
            <a:extLst>
              <a:ext uri="{FF2B5EF4-FFF2-40B4-BE49-F238E27FC236}">
                <a16:creationId xmlns:a16="http://schemas.microsoft.com/office/drawing/2014/main" id="{B70788F2-EF52-742D-D0E2-3C7B1037FFF8}"/>
              </a:ext>
            </a:extLst>
          </xdr:cNvPr>
          <xdr:cNvCxnSpPr/>
        </xdr:nvCxnSpPr>
        <xdr:spPr>
          <a:xfrm>
            <a:off x="2038350" y="24679276"/>
            <a:ext cx="2314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3" name="Straight Connector 1752">
            <a:extLst>
              <a:ext uri="{FF2B5EF4-FFF2-40B4-BE49-F238E27FC236}">
                <a16:creationId xmlns:a16="http://schemas.microsoft.com/office/drawing/2014/main" id="{E706ED9C-C28A-67AE-2D42-DE895832CA9E}"/>
              </a:ext>
            </a:extLst>
          </xdr:cNvPr>
          <xdr:cNvCxnSpPr/>
        </xdr:nvCxnSpPr>
        <xdr:spPr>
          <a:xfrm flipH="1">
            <a:off x="2047861" y="2464117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4" name="Straight Connector 1753">
            <a:extLst>
              <a:ext uri="{FF2B5EF4-FFF2-40B4-BE49-F238E27FC236}">
                <a16:creationId xmlns:a16="http://schemas.microsoft.com/office/drawing/2014/main" id="{C12B45B1-993D-864F-4120-8E7A5ED87C4C}"/>
              </a:ext>
            </a:extLst>
          </xdr:cNvPr>
          <xdr:cNvCxnSpPr/>
        </xdr:nvCxnSpPr>
        <xdr:spPr>
          <a:xfrm flipH="1">
            <a:off x="3995732" y="2463641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5" name="Straight Connector 1754">
            <a:extLst>
              <a:ext uri="{FF2B5EF4-FFF2-40B4-BE49-F238E27FC236}">
                <a16:creationId xmlns:a16="http://schemas.microsoft.com/office/drawing/2014/main" id="{61B297F6-285B-4632-2D37-8AD20B5EBB64}"/>
              </a:ext>
            </a:extLst>
          </xdr:cNvPr>
          <xdr:cNvCxnSpPr/>
        </xdr:nvCxnSpPr>
        <xdr:spPr>
          <a:xfrm>
            <a:off x="4276720" y="2444115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6" name="Straight Connector 1755">
            <a:extLst>
              <a:ext uri="{FF2B5EF4-FFF2-40B4-BE49-F238E27FC236}">
                <a16:creationId xmlns:a16="http://schemas.microsoft.com/office/drawing/2014/main" id="{653C4899-C55F-0449-8B67-8887A4605CF3}"/>
              </a:ext>
            </a:extLst>
          </xdr:cNvPr>
          <xdr:cNvCxnSpPr/>
        </xdr:nvCxnSpPr>
        <xdr:spPr>
          <a:xfrm flipH="1">
            <a:off x="4233857" y="2463641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901</xdr:row>
      <xdr:rowOff>9525</xdr:rowOff>
    </xdr:from>
    <xdr:to>
      <xdr:col>13</xdr:col>
      <xdr:colOff>0</xdr:colOff>
      <xdr:row>910</xdr:row>
      <xdr:rowOff>47625</xdr:rowOff>
    </xdr:to>
    <xdr:cxnSp macro="">
      <xdr:nvCxnSpPr>
        <xdr:cNvPr id="1758" name="Straight Connector 1757">
          <a:extLst>
            <a:ext uri="{FF2B5EF4-FFF2-40B4-BE49-F238E27FC236}">
              <a16:creationId xmlns:a16="http://schemas.microsoft.com/office/drawing/2014/main" id="{93A1CE8B-B59F-4104-B501-B78847135A2B}"/>
            </a:ext>
          </a:extLst>
        </xdr:cNvPr>
        <xdr:cNvCxnSpPr/>
      </xdr:nvCxnSpPr>
      <xdr:spPr>
        <a:xfrm>
          <a:off x="2105025" y="135016875"/>
          <a:ext cx="0" cy="1323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908</xdr:row>
      <xdr:rowOff>38100</xdr:rowOff>
    </xdr:from>
    <xdr:to>
      <xdr:col>37</xdr:col>
      <xdr:colOff>0</xdr:colOff>
      <xdr:row>922</xdr:row>
      <xdr:rowOff>38100</xdr:rowOff>
    </xdr:to>
    <xdr:cxnSp macro="">
      <xdr:nvCxnSpPr>
        <xdr:cNvPr id="1759" name="Straight Connector 1758">
          <a:extLst>
            <a:ext uri="{FF2B5EF4-FFF2-40B4-BE49-F238E27FC236}">
              <a16:creationId xmlns:a16="http://schemas.microsoft.com/office/drawing/2014/main" id="{BE012C39-0A85-4E90-A868-0C9392FE29F3}"/>
            </a:ext>
          </a:extLst>
        </xdr:cNvPr>
        <xdr:cNvCxnSpPr/>
      </xdr:nvCxnSpPr>
      <xdr:spPr>
        <a:xfrm>
          <a:off x="5991225" y="136045575"/>
          <a:ext cx="0" cy="20002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915</xdr:row>
      <xdr:rowOff>104775</xdr:rowOff>
    </xdr:from>
    <xdr:to>
      <xdr:col>26</xdr:col>
      <xdr:colOff>85725</xdr:colOff>
      <xdr:row>922</xdr:row>
      <xdr:rowOff>66675</xdr:rowOff>
    </xdr:to>
    <xdr:cxnSp macro="">
      <xdr:nvCxnSpPr>
        <xdr:cNvPr id="1760" name="Straight Connector 1759">
          <a:extLst>
            <a:ext uri="{FF2B5EF4-FFF2-40B4-BE49-F238E27FC236}">
              <a16:creationId xmlns:a16="http://schemas.microsoft.com/office/drawing/2014/main" id="{C45BDA8F-206F-4711-9C62-33FE38996345}"/>
            </a:ext>
          </a:extLst>
        </xdr:cNvPr>
        <xdr:cNvCxnSpPr/>
      </xdr:nvCxnSpPr>
      <xdr:spPr>
        <a:xfrm>
          <a:off x="4295775" y="137112375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892</xdr:row>
      <xdr:rowOff>123825</xdr:rowOff>
    </xdr:from>
    <xdr:to>
      <xdr:col>37</xdr:col>
      <xdr:colOff>80963</xdr:colOff>
      <xdr:row>900</xdr:row>
      <xdr:rowOff>90488</xdr:rowOff>
    </xdr:to>
    <xdr:grpSp>
      <xdr:nvGrpSpPr>
        <xdr:cNvPr id="120" name="Group 119">
          <a:extLst>
            <a:ext uri="{FF2B5EF4-FFF2-40B4-BE49-F238E27FC236}">
              <a16:creationId xmlns:a16="http://schemas.microsoft.com/office/drawing/2014/main" id="{6BF45B3E-350D-CB74-8799-A77938936C8C}"/>
            </a:ext>
          </a:extLst>
        </xdr:cNvPr>
        <xdr:cNvGrpSpPr/>
      </xdr:nvGrpSpPr>
      <xdr:grpSpPr>
        <a:xfrm>
          <a:off x="2014537" y="133845300"/>
          <a:ext cx="4057651" cy="1109663"/>
          <a:chOff x="2014537" y="63265050"/>
          <a:chExt cx="4057651" cy="1109663"/>
        </a:xfrm>
      </xdr:grpSpPr>
      <xdr:sp macro="" textlink="">
        <xdr:nvSpPr>
          <xdr:cNvPr id="1763" name="Isosceles Triangle 1762">
            <a:extLst>
              <a:ext uri="{FF2B5EF4-FFF2-40B4-BE49-F238E27FC236}">
                <a16:creationId xmlns:a16="http://schemas.microsoft.com/office/drawing/2014/main" id="{26227D10-4F0E-11D3-8E26-F9F42DDEA04D}"/>
              </a:ext>
            </a:extLst>
          </xdr:cNvPr>
          <xdr:cNvSpPr/>
        </xdr:nvSpPr>
        <xdr:spPr>
          <a:xfrm>
            <a:off x="2024063" y="63584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64" name="Isosceles Triangle 1763">
            <a:extLst>
              <a:ext uri="{FF2B5EF4-FFF2-40B4-BE49-F238E27FC236}">
                <a16:creationId xmlns:a16="http://schemas.microsoft.com/office/drawing/2014/main" id="{F18F030C-6ED0-B9D4-75F6-49716DAE1164}"/>
              </a:ext>
            </a:extLst>
          </xdr:cNvPr>
          <xdr:cNvSpPr/>
        </xdr:nvSpPr>
        <xdr:spPr>
          <a:xfrm>
            <a:off x="3971926" y="635793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65" name="Straight Connector 1764">
            <a:extLst>
              <a:ext uri="{FF2B5EF4-FFF2-40B4-BE49-F238E27FC236}">
                <a16:creationId xmlns:a16="http://schemas.microsoft.com/office/drawing/2014/main" id="{EFE2BB32-7DF6-A8BD-D13E-50EF98F5D7D3}"/>
              </a:ext>
            </a:extLst>
          </xdr:cNvPr>
          <xdr:cNvCxnSpPr/>
        </xdr:nvCxnSpPr>
        <xdr:spPr>
          <a:xfrm>
            <a:off x="2100262" y="63569849"/>
            <a:ext cx="3900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66" name="Isosceles Triangle 1765">
            <a:extLst>
              <a:ext uri="{FF2B5EF4-FFF2-40B4-BE49-F238E27FC236}">
                <a16:creationId xmlns:a16="http://schemas.microsoft.com/office/drawing/2014/main" id="{A3848FF7-3918-EE69-29CA-C361EBF87416}"/>
              </a:ext>
            </a:extLst>
          </xdr:cNvPr>
          <xdr:cNvSpPr/>
        </xdr:nvSpPr>
        <xdr:spPr>
          <a:xfrm>
            <a:off x="5910263" y="635793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68" name="Oval 1767">
            <a:extLst>
              <a:ext uri="{FF2B5EF4-FFF2-40B4-BE49-F238E27FC236}">
                <a16:creationId xmlns:a16="http://schemas.microsoft.com/office/drawing/2014/main" id="{81297183-4E6D-CE6D-8787-FE1A8CFF92AF}"/>
              </a:ext>
            </a:extLst>
          </xdr:cNvPr>
          <xdr:cNvSpPr/>
        </xdr:nvSpPr>
        <xdr:spPr>
          <a:xfrm>
            <a:off x="4267200" y="635365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70" name="Straight Arrow Connector 1769">
            <a:extLst>
              <a:ext uri="{FF2B5EF4-FFF2-40B4-BE49-F238E27FC236}">
                <a16:creationId xmlns:a16="http://schemas.microsoft.com/office/drawing/2014/main" id="{192562DC-072F-D991-C406-2CD745E84DB2}"/>
              </a:ext>
            </a:extLst>
          </xdr:cNvPr>
          <xdr:cNvCxnSpPr/>
        </xdr:nvCxnSpPr>
        <xdr:spPr>
          <a:xfrm>
            <a:off x="2105024" y="633364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1" name="Straight Arrow Connector 1770">
            <a:extLst>
              <a:ext uri="{FF2B5EF4-FFF2-40B4-BE49-F238E27FC236}">
                <a16:creationId xmlns:a16="http://schemas.microsoft.com/office/drawing/2014/main" id="{40574C09-C308-903C-ACB8-BE5AD81F3773}"/>
              </a:ext>
            </a:extLst>
          </xdr:cNvPr>
          <xdr:cNvCxnSpPr/>
        </xdr:nvCxnSpPr>
        <xdr:spPr>
          <a:xfrm>
            <a:off x="2266949" y="633412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2" name="Straight Arrow Connector 1771">
            <a:extLst>
              <a:ext uri="{FF2B5EF4-FFF2-40B4-BE49-F238E27FC236}">
                <a16:creationId xmlns:a16="http://schemas.microsoft.com/office/drawing/2014/main" id="{B60736DD-C958-9825-8F7C-908C2E668EE2}"/>
              </a:ext>
            </a:extLst>
          </xdr:cNvPr>
          <xdr:cNvCxnSpPr/>
        </xdr:nvCxnSpPr>
        <xdr:spPr>
          <a:xfrm>
            <a:off x="2428873" y="633364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3" name="Straight Arrow Connector 1772">
            <a:extLst>
              <a:ext uri="{FF2B5EF4-FFF2-40B4-BE49-F238E27FC236}">
                <a16:creationId xmlns:a16="http://schemas.microsoft.com/office/drawing/2014/main" id="{9916C695-2E9D-B250-D604-D9E5B6BBE97C}"/>
              </a:ext>
            </a:extLst>
          </xdr:cNvPr>
          <xdr:cNvCxnSpPr/>
        </xdr:nvCxnSpPr>
        <xdr:spPr>
          <a:xfrm>
            <a:off x="2590798" y="633412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4" name="Straight Arrow Connector 1773">
            <a:extLst>
              <a:ext uri="{FF2B5EF4-FFF2-40B4-BE49-F238E27FC236}">
                <a16:creationId xmlns:a16="http://schemas.microsoft.com/office/drawing/2014/main" id="{F518EC2B-20EE-651A-1AEE-E926F4D35250}"/>
              </a:ext>
            </a:extLst>
          </xdr:cNvPr>
          <xdr:cNvCxnSpPr/>
        </xdr:nvCxnSpPr>
        <xdr:spPr>
          <a:xfrm>
            <a:off x="2752723" y="633364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5" name="Straight Arrow Connector 1774">
            <a:extLst>
              <a:ext uri="{FF2B5EF4-FFF2-40B4-BE49-F238E27FC236}">
                <a16:creationId xmlns:a16="http://schemas.microsoft.com/office/drawing/2014/main" id="{E5727AB7-EB0F-6359-252A-7B2A5275A503}"/>
              </a:ext>
            </a:extLst>
          </xdr:cNvPr>
          <xdr:cNvCxnSpPr/>
        </xdr:nvCxnSpPr>
        <xdr:spPr>
          <a:xfrm>
            <a:off x="2914648" y="633412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6" name="Straight Arrow Connector 1775">
            <a:extLst>
              <a:ext uri="{FF2B5EF4-FFF2-40B4-BE49-F238E27FC236}">
                <a16:creationId xmlns:a16="http://schemas.microsoft.com/office/drawing/2014/main" id="{90A367D5-5744-C641-D338-CD134C6F8146}"/>
              </a:ext>
            </a:extLst>
          </xdr:cNvPr>
          <xdr:cNvCxnSpPr/>
        </xdr:nvCxnSpPr>
        <xdr:spPr>
          <a:xfrm>
            <a:off x="3076572" y="633364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7" name="Straight Arrow Connector 1776">
            <a:extLst>
              <a:ext uri="{FF2B5EF4-FFF2-40B4-BE49-F238E27FC236}">
                <a16:creationId xmlns:a16="http://schemas.microsoft.com/office/drawing/2014/main" id="{3C6E84FF-23A4-A65E-2A52-2B5431EB821C}"/>
              </a:ext>
            </a:extLst>
          </xdr:cNvPr>
          <xdr:cNvCxnSpPr/>
        </xdr:nvCxnSpPr>
        <xdr:spPr>
          <a:xfrm>
            <a:off x="3238497" y="633412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8" name="Straight Arrow Connector 1777">
            <a:extLst>
              <a:ext uri="{FF2B5EF4-FFF2-40B4-BE49-F238E27FC236}">
                <a16:creationId xmlns:a16="http://schemas.microsoft.com/office/drawing/2014/main" id="{70B7C048-144F-554E-DAA9-06A1E9709080}"/>
              </a:ext>
            </a:extLst>
          </xdr:cNvPr>
          <xdr:cNvCxnSpPr/>
        </xdr:nvCxnSpPr>
        <xdr:spPr>
          <a:xfrm>
            <a:off x="3400424" y="633364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9" name="Straight Arrow Connector 1778">
            <a:extLst>
              <a:ext uri="{FF2B5EF4-FFF2-40B4-BE49-F238E27FC236}">
                <a16:creationId xmlns:a16="http://schemas.microsoft.com/office/drawing/2014/main" id="{DE27251F-AC28-545C-AC85-038E4A4271BB}"/>
              </a:ext>
            </a:extLst>
          </xdr:cNvPr>
          <xdr:cNvCxnSpPr/>
        </xdr:nvCxnSpPr>
        <xdr:spPr>
          <a:xfrm>
            <a:off x="3562349" y="633412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0" name="Straight Arrow Connector 1779">
            <a:extLst>
              <a:ext uri="{FF2B5EF4-FFF2-40B4-BE49-F238E27FC236}">
                <a16:creationId xmlns:a16="http://schemas.microsoft.com/office/drawing/2014/main" id="{216EEF7F-7219-CDC0-EB93-D928B94439B6}"/>
              </a:ext>
            </a:extLst>
          </xdr:cNvPr>
          <xdr:cNvCxnSpPr/>
        </xdr:nvCxnSpPr>
        <xdr:spPr>
          <a:xfrm>
            <a:off x="3724273" y="633364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1" name="Straight Arrow Connector 1780">
            <a:extLst>
              <a:ext uri="{FF2B5EF4-FFF2-40B4-BE49-F238E27FC236}">
                <a16:creationId xmlns:a16="http://schemas.microsoft.com/office/drawing/2014/main" id="{BF876AE8-4ACD-4B18-9CC1-DFAE3109A193}"/>
              </a:ext>
            </a:extLst>
          </xdr:cNvPr>
          <xdr:cNvCxnSpPr/>
        </xdr:nvCxnSpPr>
        <xdr:spPr>
          <a:xfrm>
            <a:off x="3886198" y="633412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2" name="Straight Arrow Connector 1781">
            <a:extLst>
              <a:ext uri="{FF2B5EF4-FFF2-40B4-BE49-F238E27FC236}">
                <a16:creationId xmlns:a16="http://schemas.microsoft.com/office/drawing/2014/main" id="{FFCDFF72-EC59-738C-511A-BC603F37CAD3}"/>
              </a:ext>
            </a:extLst>
          </xdr:cNvPr>
          <xdr:cNvCxnSpPr/>
        </xdr:nvCxnSpPr>
        <xdr:spPr>
          <a:xfrm>
            <a:off x="4048123" y="633364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3" name="Straight Arrow Connector 1782">
            <a:extLst>
              <a:ext uri="{FF2B5EF4-FFF2-40B4-BE49-F238E27FC236}">
                <a16:creationId xmlns:a16="http://schemas.microsoft.com/office/drawing/2014/main" id="{B145C7CB-022A-C89B-F32A-1424534AA781}"/>
              </a:ext>
            </a:extLst>
          </xdr:cNvPr>
          <xdr:cNvCxnSpPr/>
        </xdr:nvCxnSpPr>
        <xdr:spPr>
          <a:xfrm>
            <a:off x="4210048" y="633412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4" name="Straight Arrow Connector 1783">
            <a:extLst>
              <a:ext uri="{FF2B5EF4-FFF2-40B4-BE49-F238E27FC236}">
                <a16:creationId xmlns:a16="http://schemas.microsoft.com/office/drawing/2014/main" id="{A8B1B477-7FB9-14D3-A052-11F15E9D312C}"/>
              </a:ext>
            </a:extLst>
          </xdr:cNvPr>
          <xdr:cNvCxnSpPr/>
        </xdr:nvCxnSpPr>
        <xdr:spPr>
          <a:xfrm>
            <a:off x="4371972" y="633364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5" name="Straight Arrow Connector 1784">
            <a:extLst>
              <a:ext uri="{FF2B5EF4-FFF2-40B4-BE49-F238E27FC236}">
                <a16:creationId xmlns:a16="http://schemas.microsoft.com/office/drawing/2014/main" id="{AE22DC4F-4117-C853-39CC-9EE99376BB6B}"/>
              </a:ext>
            </a:extLst>
          </xdr:cNvPr>
          <xdr:cNvCxnSpPr/>
        </xdr:nvCxnSpPr>
        <xdr:spPr>
          <a:xfrm>
            <a:off x="4533897" y="633412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6" name="Straight Arrow Connector 1785">
            <a:extLst>
              <a:ext uri="{FF2B5EF4-FFF2-40B4-BE49-F238E27FC236}">
                <a16:creationId xmlns:a16="http://schemas.microsoft.com/office/drawing/2014/main" id="{BF426844-89C3-EBD5-34CE-3C7313198D71}"/>
              </a:ext>
            </a:extLst>
          </xdr:cNvPr>
          <xdr:cNvCxnSpPr/>
        </xdr:nvCxnSpPr>
        <xdr:spPr>
          <a:xfrm>
            <a:off x="4695823" y="633412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7" name="Straight Arrow Connector 1786">
            <a:extLst>
              <a:ext uri="{FF2B5EF4-FFF2-40B4-BE49-F238E27FC236}">
                <a16:creationId xmlns:a16="http://schemas.microsoft.com/office/drawing/2014/main" id="{0EFE767A-D325-02E8-0D78-84E5D050936B}"/>
              </a:ext>
            </a:extLst>
          </xdr:cNvPr>
          <xdr:cNvCxnSpPr/>
        </xdr:nvCxnSpPr>
        <xdr:spPr>
          <a:xfrm>
            <a:off x="4857748" y="633460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8" name="Straight Arrow Connector 1787">
            <a:extLst>
              <a:ext uri="{FF2B5EF4-FFF2-40B4-BE49-F238E27FC236}">
                <a16:creationId xmlns:a16="http://schemas.microsoft.com/office/drawing/2014/main" id="{1477F5B1-2964-0226-4101-978D233117C5}"/>
              </a:ext>
            </a:extLst>
          </xdr:cNvPr>
          <xdr:cNvCxnSpPr/>
        </xdr:nvCxnSpPr>
        <xdr:spPr>
          <a:xfrm>
            <a:off x="5019672" y="633412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9" name="Straight Arrow Connector 1788">
            <a:extLst>
              <a:ext uri="{FF2B5EF4-FFF2-40B4-BE49-F238E27FC236}">
                <a16:creationId xmlns:a16="http://schemas.microsoft.com/office/drawing/2014/main" id="{A52C3C96-4BE4-BC0F-E797-32953C028D52}"/>
              </a:ext>
            </a:extLst>
          </xdr:cNvPr>
          <xdr:cNvCxnSpPr/>
        </xdr:nvCxnSpPr>
        <xdr:spPr>
          <a:xfrm>
            <a:off x="5181597" y="633460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0" name="Straight Arrow Connector 1789">
            <a:extLst>
              <a:ext uri="{FF2B5EF4-FFF2-40B4-BE49-F238E27FC236}">
                <a16:creationId xmlns:a16="http://schemas.microsoft.com/office/drawing/2014/main" id="{76478BEA-5F7B-D78C-3044-24E8A9678557}"/>
              </a:ext>
            </a:extLst>
          </xdr:cNvPr>
          <xdr:cNvCxnSpPr/>
        </xdr:nvCxnSpPr>
        <xdr:spPr>
          <a:xfrm>
            <a:off x="5343522" y="633412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1" name="Straight Arrow Connector 1790">
            <a:extLst>
              <a:ext uri="{FF2B5EF4-FFF2-40B4-BE49-F238E27FC236}">
                <a16:creationId xmlns:a16="http://schemas.microsoft.com/office/drawing/2014/main" id="{6E8A2A50-C06B-653F-D282-3C30A6A3AF94}"/>
              </a:ext>
            </a:extLst>
          </xdr:cNvPr>
          <xdr:cNvCxnSpPr/>
        </xdr:nvCxnSpPr>
        <xdr:spPr>
          <a:xfrm>
            <a:off x="5505447" y="633460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2" name="Straight Arrow Connector 1791">
            <a:extLst>
              <a:ext uri="{FF2B5EF4-FFF2-40B4-BE49-F238E27FC236}">
                <a16:creationId xmlns:a16="http://schemas.microsoft.com/office/drawing/2014/main" id="{4B08C017-BA1F-1FFE-6E2D-E4AD01C5CDA2}"/>
              </a:ext>
            </a:extLst>
          </xdr:cNvPr>
          <xdr:cNvCxnSpPr/>
        </xdr:nvCxnSpPr>
        <xdr:spPr>
          <a:xfrm>
            <a:off x="5667371" y="633412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3" name="Straight Arrow Connector 1792">
            <a:extLst>
              <a:ext uri="{FF2B5EF4-FFF2-40B4-BE49-F238E27FC236}">
                <a16:creationId xmlns:a16="http://schemas.microsoft.com/office/drawing/2014/main" id="{71CD314F-5DAA-82C2-24B8-7A84CB795F5B}"/>
              </a:ext>
            </a:extLst>
          </xdr:cNvPr>
          <xdr:cNvCxnSpPr/>
        </xdr:nvCxnSpPr>
        <xdr:spPr>
          <a:xfrm>
            <a:off x="5829296" y="633460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4" name="Straight Arrow Connector 1793">
            <a:extLst>
              <a:ext uri="{FF2B5EF4-FFF2-40B4-BE49-F238E27FC236}">
                <a16:creationId xmlns:a16="http://schemas.microsoft.com/office/drawing/2014/main" id="{75AFF14E-DEB2-F5C6-AFCE-FA4C780E3683}"/>
              </a:ext>
            </a:extLst>
          </xdr:cNvPr>
          <xdr:cNvCxnSpPr/>
        </xdr:nvCxnSpPr>
        <xdr:spPr>
          <a:xfrm>
            <a:off x="5991223" y="633412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5" name="Straight Connector 1804">
            <a:extLst>
              <a:ext uri="{FF2B5EF4-FFF2-40B4-BE49-F238E27FC236}">
                <a16:creationId xmlns:a16="http://schemas.microsoft.com/office/drawing/2014/main" id="{DDE0F48A-F9C2-0AD9-469A-E67BE4CF8353}"/>
              </a:ext>
            </a:extLst>
          </xdr:cNvPr>
          <xdr:cNvCxnSpPr/>
        </xdr:nvCxnSpPr>
        <xdr:spPr>
          <a:xfrm>
            <a:off x="2109788" y="63336487"/>
            <a:ext cx="3881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6" name="Straight Connector 1805">
            <a:extLst>
              <a:ext uri="{FF2B5EF4-FFF2-40B4-BE49-F238E27FC236}">
                <a16:creationId xmlns:a16="http://schemas.microsoft.com/office/drawing/2014/main" id="{9A688A73-5BB2-00AC-3099-84DFA2B20740}"/>
              </a:ext>
            </a:extLst>
          </xdr:cNvPr>
          <xdr:cNvCxnSpPr/>
        </xdr:nvCxnSpPr>
        <xdr:spPr>
          <a:xfrm>
            <a:off x="2105025" y="638460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7" name="Straight Connector 1806">
            <a:extLst>
              <a:ext uri="{FF2B5EF4-FFF2-40B4-BE49-F238E27FC236}">
                <a16:creationId xmlns:a16="http://schemas.microsoft.com/office/drawing/2014/main" id="{E20B57E7-1637-0AFD-2D3E-54FDE8AD2D6F}"/>
              </a:ext>
            </a:extLst>
          </xdr:cNvPr>
          <xdr:cNvCxnSpPr/>
        </xdr:nvCxnSpPr>
        <xdr:spPr>
          <a:xfrm>
            <a:off x="2019300" y="63998475"/>
            <a:ext cx="4048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8" name="Straight Connector 1807">
            <a:extLst>
              <a:ext uri="{FF2B5EF4-FFF2-40B4-BE49-F238E27FC236}">
                <a16:creationId xmlns:a16="http://schemas.microsoft.com/office/drawing/2014/main" id="{49896D28-0AAD-1413-A662-22481F5DF805}"/>
              </a:ext>
            </a:extLst>
          </xdr:cNvPr>
          <xdr:cNvCxnSpPr/>
        </xdr:nvCxnSpPr>
        <xdr:spPr>
          <a:xfrm flipH="1">
            <a:off x="2062162" y="639508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9" name="Straight Connector 1808">
            <a:extLst>
              <a:ext uri="{FF2B5EF4-FFF2-40B4-BE49-F238E27FC236}">
                <a16:creationId xmlns:a16="http://schemas.microsoft.com/office/drawing/2014/main" id="{3A3A9353-3D1B-8B99-4175-B4FBC7B813DE}"/>
              </a:ext>
            </a:extLst>
          </xdr:cNvPr>
          <xdr:cNvCxnSpPr/>
        </xdr:nvCxnSpPr>
        <xdr:spPr>
          <a:xfrm>
            <a:off x="4048126" y="638460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0" name="Straight Connector 1809">
            <a:extLst>
              <a:ext uri="{FF2B5EF4-FFF2-40B4-BE49-F238E27FC236}">
                <a16:creationId xmlns:a16="http://schemas.microsoft.com/office/drawing/2014/main" id="{F42395BC-4C30-9A89-B256-A7B1A5B59B98}"/>
              </a:ext>
            </a:extLst>
          </xdr:cNvPr>
          <xdr:cNvCxnSpPr/>
        </xdr:nvCxnSpPr>
        <xdr:spPr>
          <a:xfrm flipH="1">
            <a:off x="4005263" y="639508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1" name="Straight Connector 1810">
            <a:extLst>
              <a:ext uri="{FF2B5EF4-FFF2-40B4-BE49-F238E27FC236}">
                <a16:creationId xmlns:a16="http://schemas.microsoft.com/office/drawing/2014/main" id="{1FB56220-F9EB-F6B7-77B2-AA461F5340B8}"/>
              </a:ext>
            </a:extLst>
          </xdr:cNvPr>
          <xdr:cNvCxnSpPr/>
        </xdr:nvCxnSpPr>
        <xdr:spPr>
          <a:xfrm>
            <a:off x="4295776" y="638460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2" name="Straight Connector 1811">
            <a:extLst>
              <a:ext uri="{FF2B5EF4-FFF2-40B4-BE49-F238E27FC236}">
                <a16:creationId xmlns:a16="http://schemas.microsoft.com/office/drawing/2014/main" id="{10C08EA8-E0A0-747C-F15F-FC6744DD5F1C}"/>
              </a:ext>
            </a:extLst>
          </xdr:cNvPr>
          <xdr:cNvCxnSpPr/>
        </xdr:nvCxnSpPr>
        <xdr:spPr>
          <a:xfrm flipH="1">
            <a:off x="4252913" y="639508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7" name="Straight Connector 1816">
            <a:extLst>
              <a:ext uri="{FF2B5EF4-FFF2-40B4-BE49-F238E27FC236}">
                <a16:creationId xmlns:a16="http://schemas.microsoft.com/office/drawing/2014/main" id="{8244A87F-8E8D-D1D0-579D-1C7010CA2733}"/>
              </a:ext>
            </a:extLst>
          </xdr:cNvPr>
          <xdr:cNvCxnSpPr/>
        </xdr:nvCxnSpPr>
        <xdr:spPr>
          <a:xfrm>
            <a:off x="5991226" y="638508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8" name="Straight Connector 1817">
            <a:extLst>
              <a:ext uri="{FF2B5EF4-FFF2-40B4-BE49-F238E27FC236}">
                <a16:creationId xmlns:a16="http://schemas.microsoft.com/office/drawing/2014/main" id="{BFEDAC20-FD68-1E16-3140-67F42E332F94}"/>
              </a:ext>
            </a:extLst>
          </xdr:cNvPr>
          <xdr:cNvCxnSpPr/>
        </xdr:nvCxnSpPr>
        <xdr:spPr>
          <a:xfrm flipH="1">
            <a:off x="5948363" y="639556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9" name="Straight Connector 1818">
            <a:extLst>
              <a:ext uri="{FF2B5EF4-FFF2-40B4-BE49-F238E27FC236}">
                <a16:creationId xmlns:a16="http://schemas.microsoft.com/office/drawing/2014/main" id="{108FB5B4-28E7-3E9A-E00A-111DB1FD7ACF}"/>
              </a:ext>
            </a:extLst>
          </xdr:cNvPr>
          <xdr:cNvCxnSpPr/>
        </xdr:nvCxnSpPr>
        <xdr:spPr>
          <a:xfrm>
            <a:off x="2014537" y="64284225"/>
            <a:ext cx="40528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0" name="Straight Connector 1819">
            <a:extLst>
              <a:ext uri="{FF2B5EF4-FFF2-40B4-BE49-F238E27FC236}">
                <a16:creationId xmlns:a16="http://schemas.microsoft.com/office/drawing/2014/main" id="{A925FB8A-BEC7-2847-92FA-9B77CBAB8327}"/>
              </a:ext>
            </a:extLst>
          </xdr:cNvPr>
          <xdr:cNvCxnSpPr/>
        </xdr:nvCxnSpPr>
        <xdr:spPr>
          <a:xfrm flipH="1">
            <a:off x="2057399" y="642366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1" name="Straight Connector 1820">
            <a:extLst>
              <a:ext uri="{FF2B5EF4-FFF2-40B4-BE49-F238E27FC236}">
                <a16:creationId xmlns:a16="http://schemas.microsoft.com/office/drawing/2014/main" id="{855DC6CE-61F2-F64B-3341-DE3BD3526569}"/>
              </a:ext>
            </a:extLst>
          </xdr:cNvPr>
          <xdr:cNvCxnSpPr/>
        </xdr:nvCxnSpPr>
        <xdr:spPr>
          <a:xfrm flipH="1">
            <a:off x="5943604" y="642413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2" name="Straight Connector 1821">
            <a:extLst>
              <a:ext uri="{FF2B5EF4-FFF2-40B4-BE49-F238E27FC236}">
                <a16:creationId xmlns:a16="http://schemas.microsoft.com/office/drawing/2014/main" id="{4B57E676-349F-1D0C-3D01-ABB86766CEDC}"/>
              </a:ext>
            </a:extLst>
          </xdr:cNvPr>
          <xdr:cNvCxnSpPr/>
        </xdr:nvCxnSpPr>
        <xdr:spPr>
          <a:xfrm flipH="1" flipV="1">
            <a:off x="4733925" y="632650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917</xdr:row>
      <xdr:rowOff>4763</xdr:rowOff>
    </xdr:from>
    <xdr:to>
      <xdr:col>13</xdr:col>
      <xdr:colOff>0</xdr:colOff>
      <xdr:row>918</xdr:row>
      <xdr:rowOff>100013</xdr:rowOff>
    </xdr:to>
    <xdr:cxnSp macro="">
      <xdr:nvCxnSpPr>
        <xdr:cNvPr id="1852" name="Straight Connector 1851">
          <a:extLst>
            <a:ext uri="{FF2B5EF4-FFF2-40B4-BE49-F238E27FC236}">
              <a16:creationId xmlns:a16="http://schemas.microsoft.com/office/drawing/2014/main" id="{05AF3611-E798-4524-98C3-E46D24E83BF9}"/>
            </a:ext>
          </a:extLst>
        </xdr:cNvPr>
        <xdr:cNvCxnSpPr/>
      </xdr:nvCxnSpPr>
      <xdr:spPr>
        <a:xfrm>
          <a:off x="2105025" y="137298113"/>
          <a:ext cx="0" cy="2381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929</xdr:row>
      <xdr:rowOff>9525</xdr:rowOff>
    </xdr:from>
    <xdr:to>
      <xdr:col>13</xdr:col>
      <xdr:colOff>0</xdr:colOff>
      <xdr:row>932</xdr:row>
      <xdr:rowOff>0</xdr:rowOff>
    </xdr:to>
    <xdr:cxnSp macro="">
      <xdr:nvCxnSpPr>
        <xdr:cNvPr id="1865" name="Straight Connector 1864">
          <a:extLst>
            <a:ext uri="{FF2B5EF4-FFF2-40B4-BE49-F238E27FC236}">
              <a16:creationId xmlns:a16="http://schemas.microsoft.com/office/drawing/2014/main" id="{228BE89B-0159-0F82-54AB-410DD380B32E}"/>
            </a:ext>
          </a:extLst>
        </xdr:cNvPr>
        <xdr:cNvCxnSpPr/>
      </xdr:nvCxnSpPr>
      <xdr:spPr>
        <a:xfrm>
          <a:off x="2105025" y="139017375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929</xdr:row>
      <xdr:rowOff>9525</xdr:rowOff>
    </xdr:from>
    <xdr:to>
      <xdr:col>37</xdr:col>
      <xdr:colOff>0</xdr:colOff>
      <xdr:row>932</xdr:row>
      <xdr:rowOff>0</xdr:rowOff>
    </xdr:to>
    <xdr:cxnSp macro="">
      <xdr:nvCxnSpPr>
        <xdr:cNvPr id="1866" name="Straight Connector 1865">
          <a:extLst>
            <a:ext uri="{FF2B5EF4-FFF2-40B4-BE49-F238E27FC236}">
              <a16:creationId xmlns:a16="http://schemas.microsoft.com/office/drawing/2014/main" id="{1B603719-3307-271D-832C-54C6E68BC202}"/>
            </a:ext>
          </a:extLst>
        </xdr:cNvPr>
        <xdr:cNvCxnSpPr/>
      </xdr:nvCxnSpPr>
      <xdr:spPr>
        <a:xfrm>
          <a:off x="5991225" y="139017375"/>
          <a:ext cx="0" cy="419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901</xdr:row>
      <xdr:rowOff>123825</xdr:rowOff>
    </xdr:from>
    <xdr:to>
      <xdr:col>37</xdr:col>
      <xdr:colOff>85725</xdr:colOff>
      <xdr:row>907</xdr:row>
      <xdr:rowOff>9524</xdr:rowOff>
    </xdr:to>
    <xdr:grpSp>
      <xdr:nvGrpSpPr>
        <xdr:cNvPr id="1868" name="Group 1867">
          <a:extLst>
            <a:ext uri="{FF2B5EF4-FFF2-40B4-BE49-F238E27FC236}">
              <a16:creationId xmlns:a16="http://schemas.microsoft.com/office/drawing/2014/main" id="{01CA8341-D43D-4F4C-8CC9-1EB41293E0F0}"/>
            </a:ext>
          </a:extLst>
        </xdr:cNvPr>
        <xdr:cNvGrpSpPr/>
      </xdr:nvGrpSpPr>
      <xdr:grpSpPr>
        <a:xfrm>
          <a:off x="4210050" y="135131175"/>
          <a:ext cx="1866900" cy="742949"/>
          <a:chOff x="11820525" y="12268200"/>
          <a:chExt cx="1866900" cy="742949"/>
        </a:xfrm>
      </xdr:grpSpPr>
      <xdr:cxnSp macro="">
        <xdr:nvCxnSpPr>
          <xdr:cNvPr id="1869" name="Straight Connector 1868">
            <a:extLst>
              <a:ext uri="{FF2B5EF4-FFF2-40B4-BE49-F238E27FC236}">
                <a16:creationId xmlns:a16="http://schemas.microsoft.com/office/drawing/2014/main" id="{8A41CA2F-8A65-CE93-FB39-936F04FA2959}"/>
              </a:ext>
            </a:extLst>
          </xdr:cNvPr>
          <xdr:cNvCxnSpPr/>
        </xdr:nvCxnSpPr>
        <xdr:spPr>
          <a:xfrm flipH="1">
            <a:off x="11896725" y="125730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70" name="Isosceles Triangle 1869">
            <a:extLst>
              <a:ext uri="{FF2B5EF4-FFF2-40B4-BE49-F238E27FC236}">
                <a16:creationId xmlns:a16="http://schemas.microsoft.com/office/drawing/2014/main" id="{EB850EA7-319C-A9C3-6983-399120BDA463}"/>
              </a:ext>
            </a:extLst>
          </xdr:cNvPr>
          <xdr:cNvSpPr/>
        </xdr:nvSpPr>
        <xdr:spPr>
          <a:xfrm>
            <a:off x="11825286" y="125920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71" name="Isosceles Triangle 1870">
            <a:extLst>
              <a:ext uri="{FF2B5EF4-FFF2-40B4-BE49-F238E27FC236}">
                <a16:creationId xmlns:a16="http://schemas.microsoft.com/office/drawing/2014/main" id="{5725A580-4747-9AE6-9974-522F5ACC7E5F}"/>
              </a:ext>
            </a:extLst>
          </xdr:cNvPr>
          <xdr:cNvSpPr/>
        </xdr:nvSpPr>
        <xdr:spPr>
          <a:xfrm>
            <a:off x="13525500" y="1258728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72" name="Straight Arrow Connector 1871">
            <a:extLst>
              <a:ext uri="{FF2B5EF4-FFF2-40B4-BE49-F238E27FC236}">
                <a16:creationId xmlns:a16="http://schemas.microsoft.com/office/drawing/2014/main" id="{8727B307-95DE-2C14-4F94-0DFA2886BA7B}"/>
              </a:ext>
            </a:extLst>
          </xdr:cNvPr>
          <xdr:cNvCxnSpPr/>
        </xdr:nvCxnSpPr>
        <xdr:spPr>
          <a:xfrm>
            <a:off x="11906246" y="123491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3" name="Straight Arrow Connector 1872">
            <a:extLst>
              <a:ext uri="{FF2B5EF4-FFF2-40B4-BE49-F238E27FC236}">
                <a16:creationId xmlns:a16="http://schemas.microsoft.com/office/drawing/2014/main" id="{E73E747A-DD1B-723A-B8BC-F7F80175CE40}"/>
              </a:ext>
            </a:extLst>
          </xdr:cNvPr>
          <xdr:cNvCxnSpPr/>
        </xdr:nvCxnSpPr>
        <xdr:spPr>
          <a:xfrm>
            <a:off x="12106273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4" name="Straight Arrow Connector 1873">
            <a:extLst>
              <a:ext uri="{FF2B5EF4-FFF2-40B4-BE49-F238E27FC236}">
                <a16:creationId xmlns:a16="http://schemas.microsoft.com/office/drawing/2014/main" id="{E33BBBF2-9AB8-C884-37F9-4066E2DE6BB2}"/>
              </a:ext>
            </a:extLst>
          </xdr:cNvPr>
          <xdr:cNvCxnSpPr/>
        </xdr:nvCxnSpPr>
        <xdr:spPr>
          <a:xfrm>
            <a:off x="123063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5" name="Straight Arrow Connector 1874">
            <a:extLst>
              <a:ext uri="{FF2B5EF4-FFF2-40B4-BE49-F238E27FC236}">
                <a16:creationId xmlns:a16="http://schemas.microsoft.com/office/drawing/2014/main" id="{C770A95B-C457-0F03-527C-27AA4A2250AB}"/>
              </a:ext>
            </a:extLst>
          </xdr:cNvPr>
          <xdr:cNvCxnSpPr/>
        </xdr:nvCxnSpPr>
        <xdr:spPr>
          <a:xfrm>
            <a:off x="12468226" y="1233963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6" name="Straight Arrow Connector 1875">
            <a:extLst>
              <a:ext uri="{FF2B5EF4-FFF2-40B4-BE49-F238E27FC236}">
                <a16:creationId xmlns:a16="http://schemas.microsoft.com/office/drawing/2014/main" id="{C04691C7-0B92-9325-14CF-6B7A40CEFF28}"/>
              </a:ext>
            </a:extLst>
          </xdr:cNvPr>
          <xdr:cNvCxnSpPr/>
        </xdr:nvCxnSpPr>
        <xdr:spPr>
          <a:xfrm>
            <a:off x="12630151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7" name="Straight Arrow Connector 1876">
            <a:extLst>
              <a:ext uri="{FF2B5EF4-FFF2-40B4-BE49-F238E27FC236}">
                <a16:creationId xmlns:a16="http://schemas.microsoft.com/office/drawing/2014/main" id="{3290406D-4085-5E30-84C5-5E65BB65D19D}"/>
              </a:ext>
            </a:extLst>
          </xdr:cNvPr>
          <xdr:cNvCxnSpPr/>
        </xdr:nvCxnSpPr>
        <xdr:spPr>
          <a:xfrm>
            <a:off x="12792076" y="1233963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8" name="Straight Arrow Connector 1877">
            <a:extLst>
              <a:ext uri="{FF2B5EF4-FFF2-40B4-BE49-F238E27FC236}">
                <a16:creationId xmlns:a16="http://schemas.microsoft.com/office/drawing/2014/main" id="{E85F4EE8-6109-61A9-4EF1-03AB81F4135B}"/>
              </a:ext>
            </a:extLst>
          </xdr:cNvPr>
          <xdr:cNvCxnSpPr/>
        </xdr:nvCxnSpPr>
        <xdr:spPr>
          <a:xfrm>
            <a:off x="12954001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9" name="Straight Arrow Connector 1878">
            <a:extLst>
              <a:ext uri="{FF2B5EF4-FFF2-40B4-BE49-F238E27FC236}">
                <a16:creationId xmlns:a16="http://schemas.microsoft.com/office/drawing/2014/main" id="{772A6F5B-1781-60DD-DBE6-A3DDE428E23F}"/>
              </a:ext>
            </a:extLst>
          </xdr:cNvPr>
          <xdr:cNvCxnSpPr/>
        </xdr:nvCxnSpPr>
        <xdr:spPr>
          <a:xfrm>
            <a:off x="13115925" y="123396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0" name="Straight Arrow Connector 1879">
            <a:extLst>
              <a:ext uri="{FF2B5EF4-FFF2-40B4-BE49-F238E27FC236}">
                <a16:creationId xmlns:a16="http://schemas.microsoft.com/office/drawing/2014/main" id="{642A243B-C53E-EAB8-FA8C-F61361876E80}"/>
              </a:ext>
            </a:extLst>
          </xdr:cNvPr>
          <xdr:cNvCxnSpPr/>
        </xdr:nvCxnSpPr>
        <xdr:spPr>
          <a:xfrm>
            <a:off x="13277850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1" name="Straight Arrow Connector 1880">
            <a:extLst>
              <a:ext uri="{FF2B5EF4-FFF2-40B4-BE49-F238E27FC236}">
                <a16:creationId xmlns:a16="http://schemas.microsoft.com/office/drawing/2014/main" id="{24EA4DA5-C7BD-A664-5267-55AC8EF3A01D}"/>
              </a:ext>
            </a:extLst>
          </xdr:cNvPr>
          <xdr:cNvCxnSpPr/>
        </xdr:nvCxnSpPr>
        <xdr:spPr>
          <a:xfrm>
            <a:off x="13439777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2" name="Straight Arrow Connector 1881">
            <a:extLst>
              <a:ext uri="{FF2B5EF4-FFF2-40B4-BE49-F238E27FC236}">
                <a16:creationId xmlns:a16="http://schemas.microsoft.com/office/drawing/2014/main" id="{115928D5-F2EB-E95A-F1E5-C13BAB6213D5}"/>
              </a:ext>
            </a:extLst>
          </xdr:cNvPr>
          <xdr:cNvCxnSpPr/>
        </xdr:nvCxnSpPr>
        <xdr:spPr>
          <a:xfrm>
            <a:off x="13601702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3" name="Straight Connector 1882">
            <a:extLst>
              <a:ext uri="{FF2B5EF4-FFF2-40B4-BE49-F238E27FC236}">
                <a16:creationId xmlns:a16="http://schemas.microsoft.com/office/drawing/2014/main" id="{7FA95475-7C77-7248-F2E1-18AC3A7147BB}"/>
              </a:ext>
            </a:extLst>
          </xdr:cNvPr>
          <xdr:cNvCxnSpPr/>
        </xdr:nvCxnSpPr>
        <xdr:spPr>
          <a:xfrm>
            <a:off x="11906250" y="12344399"/>
            <a:ext cx="169068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4" name="Straight Connector 1883">
            <a:extLst>
              <a:ext uri="{FF2B5EF4-FFF2-40B4-BE49-F238E27FC236}">
                <a16:creationId xmlns:a16="http://schemas.microsoft.com/office/drawing/2014/main" id="{AC752015-656E-E4BC-D7F3-B1C232BE98A4}"/>
              </a:ext>
            </a:extLst>
          </xdr:cNvPr>
          <xdr:cNvCxnSpPr/>
        </xdr:nvCxnSpPr>
        <xdr:spPr>
          <a:xfrm flipH="1" flipV="1">
            <a:off x="12496800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5" name="Straight Arrow Connector 1884">
            <a:extLst>
              <a:ext uri="{FF2B5EF4-FFF2-40B4-BE49-F238E27FC236}">
                <a16:creationId xmlns:a16="http://schemas.microsoft.com/office/drawing/2014/main" id="{94E18585-5A91-DB58-2629-974C0FB53DCC}"/>
              </a:ext>
            </a:extLst>
          </xdr:cNvPr>
          <xdr:cNvCxnSpPr/>
        </xdr:nvCxnSpPr>
        <xdr:spPr>
          <a:xfrm flipV="1">
            <a:off x="11906243" y="1271111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6" name="Straight Arrow Connector 1885">
            <a:extLst>
              <a:ext uri="{FF2B5EF4-FFF2-40B4-BE49-F238E27FC236}">
                <a16:creationId xmlns:a16="http://schemas.microsoft.com/office/drawing/2014/main" id="{B4783F2B-FB7E-B38F-BE96-390763A361C4}"/>
              </a:ext>
            </a:extLst>
          </xdr:cNvPr>
          <xdr:cNvCxnSpPr/>
        </xdr:nvCxnSpPr>
        <xdr:spPr>
          <a:xfrm flipV="1">
            <a:off x="13601699" y="127206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7" name="Straight Connector 1886">
            <a:extLst>
              <a:ext uri="{FF2B5EF4-FFF2-40B4-BE49-F238E27FC236}">
                <a16:creationId xmlns:a16="http://schemas.microsoft.com/office/drawing/2014/main" id="{B9A6A413-F715-78AC-AB4E-5177BEA58904}"/>
              </a:ext>
            </a:extLst>
          </xdr:cNvPr>
          <xdr:cNvCxnSpPr/>
        </xdr:nvCxnSpPr>
        <xdr:spPr>
          <a:xfrm>
            <a:off x="11820525" y="12858749"/>
            <a:ext cx="18526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8" name="Straight Connector 1887">
            <a:extLst>
              <a:ext uri="{FF2B5EF4-FFF2-40B4-BE49-F238E27FC236}">
                <a16:creationId xmlns:a16="http://schemas.microsoft.com/office/drawing/2014/main" id="{AF75CF1D-2728-14A8-4859-F522CA17D482}"/>
              </a:ext>
            </a:extLst>
          </xdr:cNvPr>
          <xdr:cNvCxnSpPr/>
        </xdr:nvCxnSpPr>
        <xdr:spPr>
          <a:xfrm flipH="1">
            <a:off x="11844330" y="12820649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9" name="Straight Connector 1888">
            <a:extLst>
              <a:ext uri="{FF2B5EF4-FFF2-40B4-BE49-F238E27FC236}">
                <a16:creationId xmlns:a16="http://schemas.microsoft.com/office/drawing/2014/main" id="{A04A66F7-C899-0EA1-FAB8-1F148303E2CF}"/>
              </a:ext>
            </a:extLst>
          </xdr:cNvPr>
          <xdr:cNvCxnSpPr/>
        </xdr:nvCxnSpPr>
        <xdr:spPr>
          <a:xfrm flipH="1">
            <a:off x="13544548" y="1281588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85725</xdr:colOff>
      <xdr:row>900</xdr:row>
      <xdr:rowOff>57150</xdr:rowOff>
    </xdr:from>
    <xdr:to>
      <xdr:col>26</xdr:col>
      <xdr:colOff>85725</xdr:colOff>
      <xdr:row>902</xdr:row>
      <xdr:rowOff>0</xdr:rowOff>
    </xdr:to>
    <xdr:cxnSp macro="">
      <xdr:nvCxnSpPr>
        <xdr:cNvPr id="1890" name="Straight Connector 1889">
          <a:extLst>
            <a:ext uri="{FF2B5EF4-FFF2-40B4-BE49-F238E27FC236}">
              <a16:creationId xmlns:a16="http://schemas.microsoft.com/office/drawing/2014/main" id="{F259D1F9-2418-47B1-B849-B3F32BA933EF}"/>
            </a:ext>
          </a:extLst>
        </xdr:cNvPr>
        <xdr:cNvCxnSpPr/>
      </xdr:nvCxnSpPr>
      <xdr:spPr>
        <a:xfrm>
          <a:off x="4295775" y="134921625"/>
          <a:ext cx="0" cy="2286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920</xdr:row>
      <xdr:rowOff>0</xdr:rowOff>
    </xdr:from>
    <xdr:to>
      <xdr:col>37</xdr:col>
      <xdr:colOff>85725</xdr:colOff>
      <xdr:row>928</xdr:row>
      <xdr:rowOff>61913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6E5BF3E1-0C30-F13A-C406-63E9EAD0608C}"/>
            </a:ext>
          </a:extLst>
        </xdr:cNvPr>
        <xdr:cNvGrpSpPr/>
      </xdr:nvGrpSpPr>
      <xdr:grpSpPr>
        <a:xfrm>
          <a:off x="2028825" y="137721975"/>
          <a:ext cx="4048125" cy="1204913"/>
          <a:chOff x="2028825" y="67141725"/>
          <a:chExt cx="4048125" cy="1204913"/>
        </a:xfrm>
      </xdr:grpSpPr>
      <xdr:sp macro="" textlink="">
        <xdr:nvSpPr>
          <xdr:cNvPr id="1825" name="Isosceles Triangle 1824">
            <a:extLst>
              <a:ext uri="{FF2B5EF4-FFF2-40B4-BE49-F238E27FC236}">
                <a16:creationId xmlns:a16="http://schemas.microsoft.com/office/drawing/2014/main" id="{9140FD7E-FBA0-5E23-6D14-60CF6BD64918}"/>
              </a:ext>
            </a:extLst>
          </xdr:cNvPr>
          <xdr:cNvSpPr/>
        </xdr:nvSpPr>
        <xdr:spPr>
          <a:xfrm>
            <a:off x="2028825" y="675878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26" name="Straight Connector 1825">
            <a:extLst>
              <a:ext uri="{FF2B5EF4-FFF2-40B4-BE49-F238E27FC236}">
                <a16:creationId xmlns:a16="http://schemas.microsoft.com/office/drawing/2014/main" id="{66244A72-6E0B-E220-9CE6-4EB94DD10809}"/>
              </a:ext>
            </a:extLst>
          </xdr:cNvPr>
          <xdr:cNvCxnSpPr/>
        </xdr:nvCxnSpPr>
        <xdr:spPr>
          <a:xfrm>
            <a:off x="2105024" y="67570350"/>
            <a:ext cx="3886201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30" name="Oval 1829">
            <a:extLst>
              <a:ext uri="{FF2B5EF4-FFF2-40B4-BE49-F238E27FC236}">
                <a16:creationId xmlns:a16="http://schemas.microsoft.com/office/drawing/2014/main" id="{BDAC3AB1-5144-190F-F7AE-3E5E1F11CEBB}"/>
              </a:ext>
            </a:extLst>
          </xdr:cNvPr>
          <xdr:cNvSpPr/>
        </xdr:nvSpPr>
        <xdr:spPr>
          <a:xfrm>
            <a:off x="4267200" y="675322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32" name="Straight Connector 1831">
            <a:extLst>
              <a:ext uri="{FF2B5EF4-FFF2-40B4-BE49-F238E27FC236}">
                <a16:creationId xmlns:a16="http://schemas.microsoft.com/office/drawing/2014/main" id="{7F0DB01E-AB66-9E87-B570-3A5ECC5D83EF}"/>
              </a:ext>
            </a:extLst>
          </xdr:cNvPr>
          <xdr:cNvCxnSpPr/>
        </xdr:nvCxnSpPr>
        <xdr:spPr>
          <a:xfrm>
            <a:off x="2105025" y="6777990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3" name="Straight Connector 1832">
            <a:extLst>
              <a:ext uri="{FF2B5EF4-FFF2-40B4-BE49-F238E27FC236}">
                <a16:creationId xmlns:a16="http://schemas.microsoft.com/office/drawing/2014/main" id="{114BA691-4491-F723-253E-E673955649EA}"/>
              </a:ext>
            </a:extLst>
          </xdr:cNvPr>
          <xdr:cNvCxnSpPr/>
        </xdr:nvCxnSpPr>
        <xdr:spPr>
          <a:xfrm>
            <a:off x="2038350" y="68284726"/>
            <a:ext cx="4029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4" name="Straight Connector 1833">
            <a:extLst>
              <a:ext uri="{FF2B5EF4-FFF2-40B4-BE49-F238E27FC236}">
                <a16:creationId xmlns:a16="http://schemas.microsoft.com/office/drawing/2014/main" id="{9021BAF7-691F-C297-33BE-3840A227FF65}"/>
              </a:ext>
            </a:extLst>
          </xdr:cNvPr>
          <xdr:cNvCxnSpPr/>
        </xdr:nvCxnSpPr>
        <xdr:spPr>
          <a:xfrm flipH="1">
            <a:off x="2057400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5" name="Straight Connector 1834">
            <a:extLst>
              <a:ext uri="{FF2B5EF4-FFF2-40B4-BE49-F238E27FC236}">
                <a16:creationId xmlns:a16="http://schemas.microsoft.com/office/drawing/2014/main" id="{A3185F71-5112-2047-DA85-B6566171510D}"/>
              </a:ext>
            </a:extLst>
          </xdr:cNvPr>
          <xdr:cNvCxnSpPr/>
        </xdr:nvCxnSpPr>
        <xdr:spPr>
          <a:xfrm>
            <a:off x="3076575" y="6777990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6" name="Straight Connector 1835">
            <a:extLst>
              <a:ext uri="{FF2B5EF4-FFF2-40B4-BE49-F238E27FC236}">
                <a16:creationId xmlns:a16="http://schemas.microsoft.com/office/drawing/2014/main" id="{41A61D3A-B757-79B6-F4C8-08E810FA19E3}"/>
              </a:ext>
            </a:extLst>
          </xdr:cNvPr>
          <xdr:cNvCxnSpPr/>
        </xdr:nvCxnSpPr>
        <xdr:spPr>
          <a:xfrm flipH="1">
            <a:off x="3028950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7" name="Straight Connector 1836">
            <a:extLst>
              <a:ext uri="{FF2B5EF4-FFF2-40B4-BE49-F238E27FC236}">
                <a16:creationId xmlns:a16="http://schemas.microsoft.com/office/drawing/2014/main" id="{D6491505-07F7-CBB2-B09F-AA3B2AD7ACB3}"/>
              </a:ext>
            </a:extLst>
          </xdr:cNvPr>
          <xdr:cNvCxnSpPr/>
        </xdr:nvCxnSpPr>
        <xdr:spPr>
          <a:xfrm>
            <a:off x="4048125" y="6814661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8" name="Straight Connector 1837">
            <a:extLst>
              <a:ext uri="{FF2B5EF4-FFF2-40B4-BE49-F238E27FC236}">
                <a16:creationId xmlns:a16="http://schemas.microsoft.com/office/drawing/2014/main" id="{D7CBDE1D-588A-FFF2-A771-F968D3FDEE5C}"/>
              </a:ext>
            </a:extLst>
          </xdr:cNvPr>
          <xdr:cNvCxnSpPr/>
        </xdr:nvCxnSpPr>
        <xdr:spPr>
          <a:xfrm flipH="1">
            <a:off x="4000500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9" name="Straight Connector 1838">
            <a:extLst>
              <a:ext uri="{FF2B5EF4-FFF2-40B4-BE49-F238E27FC236}">
                <a16:creationId xmlns:a16="http://schemas.microsoft.com/office/drawing/2014/main" id="{28A20C5E-D692-65A2-C2F1-8F5C5FB981BD}"/>
              </a:ext>
            </a:extLst>
          </xdr:cNvPr>
          <xdr:cNvCxnSpPr/>
        </xdr:nvCxnSpPr>
        <xdr:spPr>
          <a:xfrm>
            <a:off x="5024437" y="6777990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0" name="Straight Connector 1839">
            <a:extLst>
              <a:ext uri="{FF2B5EF4-FFF2-40B4-BE49-F238E27FC236}">
                <a16:creationId xmlns:a16="http://schemas.microsoft.com/office/drawing/2014/main" id="{CC333114-993C-3B55-A44E-E65EB0C35707}"/>
              </a:ext>
            </a:extLst>
          </xdr:cNvPr>
          <xdr:cNvCxnSpPr/>
        </xdr:nvCxnSpPr>
        <xdr:spPr>
          <a:xfrm flipH="1">
            <a:off x="4976812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1" name="Straight Connector 1840">
            <a:extLst>
              <a:ext uri="{FF2B5EF4-FFF2-40B4-BE49-F238E27FC236}">
                <a16:creationId xmlns:a16="http://schemas.microsoft.com/office/drawing/2014/main" id="{5776DFE1-EE0E-F81E-8A8A-1C456E85FD0D}"/>
              </a:ext>
            </a:extLst>
          </xdr:cNvPr>
          <xdr:cNvCxnSpPr/>
        </xdr:nvCxnSpPr>
        <xdr:spPr>
          <a:xfrm>
            <a:off x="5991228" y="68146613"/>
            <a:ext cx="0" cy="200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2" name="Straight Connector 1841">
            <a:extLst>
              <a:ext uri="{FF2B5EF4-FFF2-40B4-BE49-F238E27FC236}">
                <a16:creationId xmlns:a16="http://schemas.microsoft.com/office/drawing/2014/main" id="{92E83F4E-5240-5334-FCEF-71862B4E57B5}"/>
              </a:ext>
            </a:extLst>
          </xdr:cNvPr>
          <xdr:cNvCxnSpPr/>
        </xdr:nvCxnSpPr>
        <xdr:spPr>
          <a:xfrm flipH="1">
            <a:off x="5943603" y="682418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7" name="Straight Connector 1846">
            <a:extLst>
              <a:ext uri="{FF2B5EF4-FFF2-40B4-BE49-F238E27FC236}">
                <a16:creationId xmlns:a16="http://schemas.microsoft.com/office/drawing/2014/main" id="{BE3D48EA-DA49-E904-DE92-E06862F9C20C}"/>
              </a:ext>
            </a:extLst>
          </xdr:cNvPr>
          <xdr:cNvCxnSpPr/>
        </xdr:nvCxnSpPr>
        <xdr:spPr>
          <a:xfrm>
            <a:off x="4295775" y="67275075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0" name="Straight Connector 1849">
            <a:extLst>
              <a:ext uri="{FF2B5EF4-FFF2-40B4-BE49-F238E27FC236}">
                <a16:creationId xmlns:a16="http://schemas.microsoft.com/office/drawing/2014/main" id="{45AA3C2F-5522-6262-7CB2-015F9BA78887}"/>
              </a:ext>
            </a:extLst>
          </xdr:cNvPr>
          <xdr:cNvCxnSpPr/>
        </xdr:nvCxnSpPr>
        <xdr:spPr>
          <a:xfrm flipH="1">
            <a:off x="4295775" y="67279838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" name="Freeform: Shape 111">
            <a:extLst>
              <a:ext uri="{FF2B5EF4-FFF2-40B4-BE49-F238E27FC236}">
                <a16:creationId xmlns:a16="http://schemas.microsoft.com/office/drawing/2014/main" id="{456C1A45-15DC-D379-4DEB-CCD94A372E8C}"/>
              </a:ext>
            </a:extLst>
          </xdr:cNvPr>
          <xdr:cNvSpPr/>
        </xdr:nvSpPr>
        <xdr:spPr>
          <a:xfrm>
            <a:off x="2105025" y="67141725"/>
            <a:ext cx="3890963" cy="862013"/>
          </a:xfrm>
          <a:custGeom>
            <a:avLst/>
            <a:gdLst>
              <a:gd name="connsiteX0" fmla="*/ 0 w 3890963"/>
              <a:gd name="connsiteY0" fmla="*/ 423863 h 862013"/>
              <a:gd name="connsiteX1" fmla="*/ 0 w 3890963"/>
              <a:gd name="connsiteY1" fmla="*/ 0 h 862013"/>
              <a:gd name="connsiteX2" fmla="*/ 1947863 w 3890963"/>
              <a:gd name="connsiteY2" fmla="*/ 862013 h 862013"/>
              <a:gd name="connsiteX3" fmla="*/ 1947863 w 3890963"/>
              <a:gd name="connsiteY3" fmla="*/ 0 h 862013"/>
              <a:gd name="connsiteX4" fmla="*/ 3890963 w 3890963"/>
              <a:gd name="connsiteY4" fmla="*/ 857250 h 862013"/>
              <a:gd name="connsiteX5" fmla="*/ 3890963 w 3890963"/>
              <a:gd name="connsiteY5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3890963" h="862013">
                <a:moveTo>
                  <a:pt x="0" y="423863"/>
                </a:moveTo>
                <a:lnTo>
                  <a:pt x="0" y="0"/>
                </a:lnTo>
                <a:lnTo>
                  <a:pt x="1947863" y="862013"/>
                </a:lnTo>
                <a:lnTo>
                  <a:pt x="1947863" y="0"/>
                </a:lnTo>
                <a:lnTo>
                  <a:pt x="3890963" y="857250"/>
                </a:lnTo>
                <a:lnTo>
                  <a:pt x="38909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9" name="Isosceles Triangle 1828">
            <a:extLst>
              <a:ext uri="{FF2B5EF4-FFF2-40B4-BE49-F238E27FC236}">
                <a16:creationId xmlns:a16="http://schemas.microsoft.com/office/drawing/2014/main" id="{54025F1E-2D68-6541-84C7-CA8042EBCDBB}"/>
              </a:ext>
            </a:extLst>
          </xdr:cNvPr>
          <xdr:cNvSpPr/>
        </xdr:nvSpPr>
        <xdr:spPr>
          <a:xfrm>
            <a:off x="3971925" y="675782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28" name="Isosceles Triangle 1827">
            <a:extLst>
              <a:ext uri="{FF2B5EF4-FFF2-40B4-BE49-F238E27FC236}">
                <a16:creationId xmlns:a16="http://schemas.microsoft.com/office/drawing/2014/main" id="{BC8C9FB4-878F-DB8D-9348-B52A74C55371}"/>
              </a:ext>
            </a:extLst>
          </xdr:cNvPr>
          <xdr:cNvSpPr/>
        </xdr:nvSpPr>
        <xdr:spPr>
          <a:xfrm>
            <a:off x="5915025" y="675782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288</xdr:row>
      <xdr:rowOff>9523</xdr:rowOff>
    </xdr:from>
    <xdr:to>
      <xdr:col>72</xdr:col>
      <xdr:colOff>19050</xdr:colOff>
      <xdr:row>331</xdr:row>
      <xdr:rowOff>80963</xdr:rowOff>
    </xdr:to>
    <xdr:grpSp>
      <xdr:nvGrpSpPr>
        <xdr:cNvPr id="137" name="Group 136">
          <a:extLst>
            <a:ext uri="{FF2B5EF4-FFF2-40B4-BE49-F238E27FC236}">
              <a16:creationId xmlns:a16="http://schemas.microsoft.com/office/drawing/2014/main" id="{1F5B8360-4C05-9E9C-929E-0A146E462C82}"/>
            </a:ext>
          </a:extLst>
        </xdr:cNvPr>
        <xdr:cNvGrpSpPr/>
      </xdr:nvGrpSpPr>
      <xdr:grpSpPr>
        <a:xfrm>
          <a:off x="411700" y="43662598"/>
          <a:ext cx="11265950" cy="6215065"/>
          <a:chOff x="411700" y="1200148"/>
          <a:chExt cx="11265950" cy="6215065"/>
        </a:xfrm>
      </xdr:grpSpPr>
      <xdr:grpSp>
        <xdr:nvGrpSpPr>
          <xdr:cNvPr id="1891" name="Group 1890">
            <a:extLst>
              <a:ext uri="{FF2B5EF4-FFF2-40B4-BE49-F238E27FC236}">
                <a16:creationId xmlns:a16="http://schemas.microsoft.com/office/drawing/2014/main" id="{54046101-CC0A-4E6C-B634-A031D4D79379}"/>
              </a:ext>
            </a:extLst>
          </xdr:cNvPr>
          <xdr:cNvGrpSpPr/>
        </xdr:nvGrpSpPr>
        <xdr:grpSpPr>
          <a:xfrm>
            <a:off x="411700" y="1315028"/>
            <a:ext cx="1440860" cy="5358430"/>
            <a:chOff x="2678650" y="4696403"/>
            <a:chExt cx="1440860" cy="5358430"/>
          </a:xfrm>
        </xdr:grpSpPr>
        <xdr:sp macro="" textlink="">
          <xdr:nvSpPr>
            <xdr:cNvPr id="1892" name="Isosceles Triangle 1891">
              <a:extLst>
                <a:ext uri="{FF2B5EF4-FFF2-40B4-BE49-F238E27FC236}">
                  <a16:creationId xmlns:a16="http://schemas.microsoft.com/office/drawing/2014/main" id="{C5DC4B75-570D-4BE8-1016-951B69D52CD5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893" name="Straight Connector 1892">
              <a:extLst>
                <a:ext uri="{FF2B5EF4-FFF2-40B4-BE49-F238E27FC236}">
                  <a16:creationId xmlns:a16="http://schemas.microsoft.com/office/drawing/2014/main" id="{5714BB23-B1A2-8E54-99B1-8A06484B29AD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894" name="Straight Connector 1893">
              <a:extLst>
                <a:ext uri="{FF2B5EF4-FFF2-40B4-BE49-F238E27FC236}">
                  <a16:creationId xmlns:a16="http://schemas.microsoft.com/office/drawing/2014/main" id="{1C6605E3-76D6-47E0-887D-543831FC3E2C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895" name="Straight Connector 1894">
              <a:extLst>
                <a:ext uri="{FF2B5EF4-FFF2-40B4-BE49-F238E27FC236}">
                  <a16:creationId xmlns:a16="http://schemas.microsoft.com/office/drawing/2014/main" id="{C12F9361-E6DD-F992-AD26-B49942137965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896" name="Straight Connector 1895">
              <a:extLst>
                <a:ext uri="{FF2B5EF4-FFF2-40B4-BE49-F238E27FC236}">
                  <a16:creationId xmlns:a16="http://schemas.microsoft.com/office/drawing/2014/main" id="{74723E8A-805A-FE49-DDC9-CBFC7AB93032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897" name="Straight Connector 1896">
              <a:extLst>
                <a:ext uri="{FF2B5EF4-FFF2-40B4-BE49-F238E27FC236}">
                  <a16:creationId xmlns:a16="http://schemas.microsoft.com/office/drawing/2014/main" id="{3B46B663-ACEE-AFD9-14BE-8D69220AB8C9}"/>
                </a:ext>
              </a:extLst>
            </xdr:cNvPr>
            <xdr:cNvCxnSpPr>
              <a:endCxn id="1892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898" name="Straight Connector 1897">
              <a:extLst>
                <a:ext uri="{FF2B5EF4-FFF2-40B4-BE49-F238E27FC236}">
                  <a16:creationId xmlns:a16="http://schemas.microsoft.com/office/drawing/2014/main" id="{162DCB81-9FFD-C31A-2D80-934104951E23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899" name="Straight Connector 1898">
              <a:extLst>
                <a:ext uri="{FF2B5EF4-FFF2-40B4-BE49-F238E27FC236}">
                  <a16:creationId xmlns:a16="http://schemas.microsoft.com/office/drawing/2014/main" id="{EF99A217-D757-90D9-FBFB-A4DD9B4A10AC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900" name="Straight Connector 1899">
              <a:extLst>
                <a:ext uri="{FF2B5EF4-FFF2-40B4-BE49-F238E27FC236}">
                  <a16:creationId xmlns:a16="http://schemas.microsoft.com/office/drawing/2014/main" id="{8A965B33-E65A-BDFD-6F4A-379447805789}"/>
                </a:ext>
              </a:extLst>
            </xdr:cNvPr>
            <xdr:cNvCxnSpPr>
              <a:endCxn id="1892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901" name="Straight Connector 1900">
              <a:extLst>
                <a:ext uri="{FF2B5EF4-FFF2-40B4-BE49-F238E27FC236}">
                  <a16:creationId xmlns:a16="http://schemas.microsoft.com/office/drawing/2014/main" id="{80CF12DA-469E-117A-26BE-5DA6ADF65B35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902" name="Freeform: Shape 1901">
              <a:extLst>
                <a:ext uri="{FF2B5EF4-FFF2-40B4-BE49-F238E27FC236}">
                  <a16:creationId xmlns:a16="http://schemas.microsoft.com/office/drawing/2014/main" id="{D3C9E6D2-DB57-071E-39AB-12FF4F607F34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03" name="Freeform: Shape 1902">
              <a:extLst>
                <a:ext uri="{FF2B5EF4-FFF2-40B4-BE49-F238E27FC236}">
                  <a16:creationId xmlns:a16="http://schemas.microsoft.com/office/drawing/2014/main" id="{5C355E0E-42E0-6851-8D0D-45A165BC3811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04" name="Freeform: Shape 1903">
              <a:extLst>
                <a:ext uri="{FF2B5EF4-FFF2-40B4-BE49-F238E27FC236}">
                  <a16:creationId xmlns:a16="http://schemas.microsoft.com/office/drawing/2014/main" id="{C52D1A18-2A7A-0E0B-9219-12071E7C23A5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05" name="Freeform: Shape 1904">
              <a:extLst>
                <a:ext uri="{FF2B5EF4-FFF2-40B4-BE49-F238E27FC236}">
                  <a16:creationId xmlns:a16="http://schemas.microsoft.com/office/drawing/2014/main" id="{CDD3ECA9-DADD-6F40-3368-05974F3B0965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06" name="Freeform: Shape 1905">
              <a:extLst>
                <a:ext uri="{FF2B5EF4-FFF2-40B4-BE49-F238E27FC236}">
                  <a16:creationId xmlns:a16="http://schemas.microsoft.com/office/drawing/2014/main" id="{424330A7-D11D-372E-454F-7B188C764A76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07" name="Freeform: Shape 1906">
              <a:extLst>
                <a:ext uri="{FF2B5EF4-FFF2-40B4-BE49-F238E27FC236}">
                  <a16:creationId xmlns:a16="http://schemas.microsoft.com/office/drawing/2014/main" id="{DD42CF84-B1CF-41F5-7668-829B80CE5EA0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08" name="Freeform: Shape 1907">
              <a:extLst>
                <a:ext uri="{FF2B5EF4-FFF2-40B4-BE49-F238E27FC236}">
                  <a16:creationId xmlns:a16="http://schemas.microsoft.com/office/drawing/2014/main" id="{1B525132-746A-90F9-453E-5FA7606FD992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909" name="Freeform: Shape 1908">
              <a:extLst>
                <a:ext uri="{FF2B5EF4-FFF2-40B4-BE49-F238E27FC236}">
                  <a16:creationId xmlns:a16="http://schemas.microsoft.com/office/drawing/2014/main" id="{AADCF267-5CBF-BB66-8E92-B3B3DE49DFBE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1911" name="Rectangle 1910">
            <a:extLst>
              <a:ext uri="{FF2B5EF4-FFF2-40B4-BE49-F238E27FC236}">
                <a16:creationId xmlns:a16="http://schemas.microsoft.com/office/drawing/2014/main" id="{5C9EAE08-55B9-1650-D550-335D180D4880}"/>
              </a:ext>
            </a:extLst>
          </xdr:cNvPr>
          <xdr:cNvSpPr/>
        </xdr:nvSpPr>
        <xdr:spPr>
          <a:xfrm rot="16200000">
            <a:off x="3963467" y="-779986"/>
            <a:ext cx="5553078" cy="951334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912" name="Rectangle 1911">
            <a:extLst>
              <a:ext uri="{FF2B5EF4-FFF2-40B4-BE49-F238E27FC236}">
                <a16:creationId xmlns:a16="http://schemas.microsoft.com/office/drawing/2014/main" id="{A388118C-0402-44DC-0301-E4F3AF443E62}"/>
              </a:ext>
            </a:extLst>
          </xdr:cNvPr>
          <xdr:cNvSpPr/>
        </xdr:nvSpPr>
        <xdr:spPr>
          <a:xfrm rot="16200000">
            <a:off x="4212510" y="-473792"/>
            <a:ext cx="5000625" cy="8900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913" name="Straight Connector 1912">
            <a:extLst>
              <a:ext uri="{FF2B5EF4-FFF2-40B4-BE49-F238E27FC236}">
                <a16:creationId xmlns:a16="http://schemas.microsoft.com/office/drawing/2014/main" id="{63FB4214-780F-13E8-661D-C131D3CA4E5F}"/>
              </a:ext>
            </a:extLst>
          </xdr:cNvPr>
          <xdr:cNvCxnSpPr/>
        </xdr:nvCxnSpPr>
        <xdr:spPr>
          <a:xfrm flipV="1">
            <a:off x="2262344" y="5619264"/>
            <a:ext cx="88914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4" name="Straight Connector 1913">
            <a:extLst>
              <a:ext uri="{FF2B5EF4-FFF2-40B4-BE49-F238E27FC236}">
                <a16:creationId xmlns:a16="http://schemas.microsoft.com/office/drawing/2014/main" id="{788F2A9D-52DC-0491-8E61-242AA0A5C9EE}"/>
              </a:ext>
            </a:extLst>
          </xdr:cNvPr>
          <xdr:cNvCxnSpPr/>
        </xdr:nvCxnSpPr>
        <xdr:spPr>
          <a:xfrm>
            <a:off x="2262344" y="4758536"/>
            <a:ext cx="89009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5" name="Straight Connector 1914">
            <a:extLst>
              <a:ext uri="{FF2B5EF4-FFF2-40B4-BE49-F238E27FC236}">
                <a16:creationId xmlns:a16="http://schemas.microsoft.com/office/drawing/2014/main" id="{7FD66A23-31A2-E5BD-A40C-88C63B5BCCB1}"/>
              </a:ext>
            </a:extLst>
          </xdr:cNvPr>
          <xdr:cNvCxnSpPr/>
        </xdr:nvCxnSpPr>
        <xdr:spPr>
          <a:xfrm flipV="1">
            <a:off x="2266843" y="4032644"/>
            <a:ext cx="88964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6" name="Straight Connector 1915">
            <a:extLst>
              <a:ext uri="{FF2B5EF4-FFF2-40B4-BE49-F238E27FC236}">
                <a16:creationId xmlns:a16="http://schemas.microsoft.com/office/drawing/2014/main" id="{4419A280-89E0-70A8-8B73-96CA6CFAB107}"/>
              </a:ext>
            </a:extLst>
          </xdr:cNvPr>
          <xdr:cNvCxnSpPr/>
        </xdr:nvCxnSpPr>
        <xdr:spPr>
          <a:xfrm>
            <a:off x="2266844" y="3188883"/>
            <a:ext cx="8896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7" name="Straight Connector 1916">
            <a:extLst>
              <a:ext uri="{FF2B5EF4-FFF2-40B4-BE49-F238E27FC236}">
                <a16:creationId xmlns:a16="http://schemas.microsoft.com/office/drawing/2014/main" id="{031CD2DC-F046-594D-7B8B-48ED0A7E29C0}"/>
              </a:ext>
            </a:extLst>
          </xdr:cNvPr>
          <xdr:cNvCxnSpPr/>
        </xdr:nvCxnSpPr>
        <xdr:spPr>
          <a:xfrm flipV="1">
            <a:off x="2262343" y="2337679"/>
            <a:ext cx="889143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8" name="Straight Connector 1917">
            <a:extLst>
              <a:ext uri="{FF2B5EF4-FFF2-40B4-BE49-F238E27FC236}">
                <a16:creationId xmlns:a16="http://schemas.microsoft.com/office/drawing/2014/main" id="{2278EA11-E16F-836B-FC42-FC6A48A00502}"/>
              </a:ext>
            </a:extLst>
          </xdr:cNvPr>
          <xdr:cNvCxnSpPr/>
        </xdr:nvCxnSpPr>
        <xdr:spPr>
          <a:xfrm flipV="1">
            <a:off x="3728234" y="14763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19" name="Straight Connector 1918">
            <a:extLst>
              <a:ext uri="{FF2B5EF4-FFF2-40B4-BE49-F238E27FC236}">
                <a16:creationId xmlns:a16="http://schemas.microsoft.com/office/drawing/2014/main" id="{E5361834-6E8E-E788-6C46-27181493C4A6}"/>
              </a:ext>
            </a:extLst>
          </xdr:cNvPr>
          <xdr:cNvCxnSpPr/>
        </xdr:nvCxnSpPr>
        <xdr:spPr>
          <a:xfrm flipV="1">
            <a:off x="517905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0" name="Straight Connector 1919">
            <a:extLst>
              <a:ext uri="{FF2B5EF4-FFF2-40B4-BE49-F238E27FC236}">
                <a16:creationId xmlns:a16="http://schemas.microsoft.com/office/drawing/2014/main" id="{4313E6AC-8B1F-1830-6C76-3376EE3F409D}"/>
              </a:ext>
            </a:extLst>
          </xdr:cNvPr>
          <xdr:cNvCxnSpPr/>
        </xdr:nvCxnSpPr>
        <xdr:spPr>
          <a:xfrm flipV="1">
            <a:off x="2262188" y="5619750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1" name="Straight Connector 1920">
            <a:extLst>
              <a:ext uri="{FF2B5EF4-FFF2-40B4-BE49-F238E27FC236}">
                <a16:creationId xmlns:a16="http://schemas.microsoft.com/office/drawing/2014/main" id="{3DE23382-312F-3D5C-990C-9055A622CDE8}"/>
              </a:ext>
            </a:extLst>
          </xdr:cNvPr>
          <xdr:cNvCxnSpPr/>
        </xdr:nvCxnSpPr>
        <xdr:spPr>
          <a:xfrm>
            <a:off x="2262188" y="5619751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2" name="Straight Connector 1921">
            <a:extLst>
              <a:ext uri="{FF2B5EF4-FFF2-40B4-BE49-F238E27FC236}">
                <a16:creationId xmlns:a16="http://schemas.microsoft.com/office/drawing/2014/main" id="{5642C25E-C0E4-6AF3-4BE6-BFCE7E6116C3}"/>
              </a:ext>
            </a:extLst>
          </xdr:cNvPr>
          <xdr:cNvCxnSpPr/>
        </xdr:nvCxnSpPr>
        <xdr:spPr>
          <a:xfrm flipV="1">
            <a:off x="2266950" y="4762500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3" name="Straight Connector 1922">
            <a:extLst>
              <a:ext uri="{FF2B5EF4-FFF2-40B4-BE49-F238E27FC236}">
                <a16:creationId xmlns:a16="http://schemas.microsoft.com/office/drawing/2014/main" id="{9F713C59-1F80-4A1C-8EB3-E11648676759}"/>
              </a:ext>
            </a:extLst>
          </xdr:cNvPr>
          <xdr:cNvCxnSpPr/>
        </xdr:nvCxnSpPr>
        <xdr:spPr>
          <a:xfrm>
            <a:off x="2266951" y="4762500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4" name="Straight Connector 1923">
            <a:extLst>
              <a:ext uri="{FF2B5EF4-FFF2-40B4-BE49-F238E27FC236}">
                <a16:creationId xmlns:a16="http://schemas.microsoft.com/office/drawing/2014/main" id="{1D9E3DD5-D407-64C5-F69B-17694EF08595}"/>
              </a:ext>
            </a:extLst>
          </xdr:cNvPr>
          <xdr:cNvCxnSpPr/>
        </xdr:nvCxnSpPr>
        <xdr:spPr>
          <a:xfrm flipV="1">
            <a:off x="2262191" y="4038600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5" name="Straight Connector 1924">
            <a:extLst>
              <a:ext uri="{FF2B5EF4-FFF2-40B4-BE49-F238E27FC236}">
                <a16:creationId xmlns:a16="http://schemas.microsoft.com/office/drawing/2014/main" id="{1231A174-D27F-4E1D-A245-5D7DD59869CE}"/>
              </a:ext>
            </a:extLst>
          </xdr:cNvPr>
          <xdr:cNvCxnSpPr/>
        </xdr:nvCxnSpPr>
        <xdr:spPr>
          <a:xfrm>
            <a:off x="2262191" y="4033840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6" name="Straight Connector 1925">
            <a:extLst>
              <a:ext uri="{FF2B5EF4-FFF2-40B4-BE49-F238E27FC236}">
                <a16:creationId xmlns:a16="http://schemas.microsoft.com/office/drawing/2014/main" id="{7ACF7334-88C6-763C-0AC8-C75B85F14E5B}"/>
              </a:ext>
            </a:extLst>
          </xdr:cNvPr>
          <xdr:cNvCxnSpPr/>
        </xdr:nvCxnSpPr>
        <xdr:spPr>
          <a:xfrm flipV="1">
            <a:off x="2266950" y="3186113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7" name="Straight Connector 1926">
            <a:extLst>
              <a:ext uri="{FF2B5EF4-FFF2-40B4-BE49-F238E27FC236}">
                <a16:creationId xmlns:a16="http://schemas.microsoft.com/office/drawing/2014/main" id="{85404F78-F1E6-1533-33BB-5F0E60B34240}"/>
              </a:ext>
            </a:extLst>
          </xdr:cNvPr>
          <xdr:cNvCxnSpPr/>
        </xdr:nvCxnSpPr>
        <xdr:spPr>
          <a:xfrm>
            <a:off x="2266954" y="3195641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8" name="Straight Connector 1927">
            <a:extLst>
              <a:ext uri="{FF2B5EF4-FFF2-40B4-BE49-F238E27FC236}">
                <a16:creationId xmlns:a16="http://schemas.microsoft.com/office/drawing/2014/main" id="{C045E79D-D99A-C8A2-3C1D-15B0C5BE0517}"/>
              </a:ext>
            </a:extLst>
          </xdr:cNvPr>
          <xdr:cNvCxnSpPr/>
        </xdr:nvCxnSpPr>
        <xdr:spPr>
          <a:xfrm flipV="1">
            <a:off x="2271712" y="2338388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29" name="Straight Connector 1928">
            <a:extLst>
              <a:ext uri="{FF2B5EF4-FFF2-40B4-BE49-F238E27FC236}">
                <a16:creationId xmlns:a16="http://schemas.microsoft.com/office/drawing/2014/main" id="{A0387B2A-5914-9ABA-53BA-6B61D1C28A99}"/>
              </a:ext>
            </a:extLst>
          </xdr:cNvPr>
          <xdr:cNvCxnSpPr/>
        </xdr:nvCxnSpPr>
        <xdr:spPr>
          <a:xfrm>
            <a:off x="2257428" y="2338391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30" name="Straight Connector 1929">
            <a:extLst>
              <a:ext uri="{FF2B5EF4-FFF2-40B4-BE49-F238E27FC236}">
                <a16:creationId xmlns:a16="http://schemas.microsoft.com/office/drawing/2014/main" id="{9277E571-BF00-F6F2-A9ED-DEA035A26EF9}"/>
              </a:ext>
            </a:extLst>
          </xdr:cNvPr>
          <xdr:cNvCxnSpPr/>
        </xdr:nvCxnSpPr>
        <xdr:spPr>
          <a:xfrm flipV="1">
            <a:off x="2262188" y="1476375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31" name="Straight Connector 1930">
            <a:extLst>
              <a:ext uri="{FF2B5EF4-FFF2-40B4-BE49-F238E27FC236}">
                <a16:creationId xmlns:a16="http://schemas.microsoft.com/office/drawing/2014/main" id="{F1687DB3-ABC0-2FA3-244D-1F3C1A224FE1}"/>
              </a:ext>
            </a:extLst>
          </xdr:cNvPr>
          <xdr:cNvCxnSpPr/>
        </xdr:nvCxnSpPr>
        <xdr:spPr>
          <a:xfrm>
            <a:off x="2262181" y="1476375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32" name="Straight Connector 1931">
            <a:extLst>
              <a:ext uri="{FF2B5EF4-FFF2-40B4-BE49-F238E27FC236}">
                <a16:creationId xmlns:a16="http://schemas.microsoft.com/office/drawing/2014/main" id="{83D9E571-060D-5645-3627-46D5623C0BE8}"/>
              </a:ext>
            </a:extLst>
          </xdr:cNvPr>
          <xdr:cNvCxnSpPr/>
        </xdr:nvCxnSpPr>
        <xdr:spPr>
          <a:xfrm flipV="1">
            <a:off x="2262343" y="3943357"/>
            <a:ext cx="89009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33" name="Straight Connector 1932">
            <a:extLst>
              <a:ext uri="{FF2B5EF4-FFF2-40B4-BE49-F238E27FC236}">
                <a16:creationId xmlns:a16="http://schemas.microsoft.com/office/drawing/2014/main" id="{14078A0C-24E3-FBD8-03AF-02540E6F58D7}"/>
              </a:ext>
            </a:extLst>
          </xdr:cNvPr>
          <xdr:cNvCxnSpPr/>
        </xdr:nvCxnSpPr>
        <xdr:spPr>
          <a:xfrm>
            <a:off x="2105025" y="68961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4" name="Straight Connector 1933">
            <a:extLst>
              <a:ext uri="{FF2B5EF4-FFF2-40B4-BE49-F238E27FC236}">
                <a16:creationId xmlns:a16="http://schemas.microsoft.com/office/drawing/2014/main" id="{7F0D8B8E-03CC-74CD-A192-4EA659E151C4}"/>
              </a:ext>
            </a:extLst>
          </xdr:cNvPr>
          <xdr:cNvCxnSpPr/>
        </xdr:nvCxnSpPr>
        <xdr:spPr>
          <a:xfrm>
            <a:off x="2019300" y="704850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35" name="Oval 1934">
            <a:extLst>
              <a:ext uri="{FF2B5EF4-FFF2-40B4-BE49-F238E27FC236}">
                <a16:creationId xmlns:a16="http://schemas.microsoft.com/office/drawing/2014/main" id="{0A9F4B11-1D5A-E90E-B031-E9A6611DD113}"/>
              </a:ext>
            </a:extLst>
          </xdr:cNvPr>
          <xdr:cNvSpPr/>
        </xdr:nvSpPr>
        <xdr:spPr>
          <a:xfrm>
            <a:off x="392906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6" name="Oval 1935">
            <a:extLst>
              <a:ext uri="{FF2B5EF4-FFF2-40B4-BE49-F238E27FC236}">
                <a16:creationId xmlns:a16="http://schemas.microsoft.com/office/drawing/2014/main" id="{873DBF51-B364-29FE-5303-97E176313D1E}"/>
              </a:ext>
            </a:extLst>
          </xdr:cNvPr>
          <xdr:cNvSpPr/>
        </xdr:nvSpPr>
        <xdr:spPr>
          <a:xfrm>
            <a:off x="394334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7" name="Oval 1936">
            <a:extLst>
              <a:ext uri="{FF2B5EF4-FFF2-40B4-BE49-F238E27FC236}">
                <a16:creationId xmlns:a16="http://schemas.microsoft.com/office/drawing/2014/main" id="{CAB35C03-EB52-401D-DCA0-B74D8ADECCE2}"/>
              </a:ext>
            </a:extLst>
          </xdr:cNvPr>
          <xdr:cNvSpPr/>
        </xdr:nvSpPr>
        <xdr:spPr>
          <a:xfrm>
            <a:off x="393382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8" name="Oval 1937">
            <a:extLst>
              <a:ext uri="{FF2B5EF4-FFF2-40B4-BE49-F238E27FC236}">
                <a16:creationId xmlns:a16="http://schemas.microsoft.com/office/drawing/2014/main" id="{23C9B170-28DF-8022-482C-332BAC94B963}"/>
              </a:ext>
            </a:extLst>
          </xdr:cNvPr>
          <xdr:cNvSpPr/>
        </xdr:nvSpPr>
        <xdr:spPr>
          <a:xfrm>
            <a:off x="393382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39" name="Oval 1938">
            <a:extLst>
              <a:ext uri="{FF2B5EF4-FFF2-40B4-BE49-F238E27FC236}">
                <a16:creationId xmlns:a16="http://schemas.microsoft.com/office/drawing/2014/main" id="{F3ED558A-5AB1-AEF6-C03F-B005CE5EED80}"/>
              </a:ext>
            </a:extLst>
          </xdr:cNvPr>
          <xdr:cNvSpPr/>
        </xdr:nvSpPr>
        <xdr:spPr>
          <a:xfrm>
            <a:off x="393382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0" name="Oval 1939">
            <a:extLst>
              <a:ext uri="{FF2B5EF4-FFF2-40B4-BE49-F238E27FC236}">
                <a16:creationId xmlns:a16="http://schemas.microsoft.com/office/drawing/2014/main" id="{EE90A4C7-C801-6B33-489B-4C7C8A5BD603}"/>
              </a:ext>
            </a:extLst>
          </xdr:cNvPr>
          <xdr:cNvSpPr/>
        </xdr:nvSpPr>
        <xdr:spPr>
          <a:xfrm>
            <a:off x="393858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1" name="Oval 1940">
            <a:extLst>
              <a:ext uri="{FF2B5EF4-FFF2-40B4-BE49-F238E27FC236}">
                <a16:creationId xmlns:a16="http://schemas.microsoft.com/office/drawing/2014/main" id="{72AFDA6F-7F35-D574-A8FC-AA9749011D29}"/>
              </a:ext>
            </a:extLst>
          </xdr:cNvPr>
          <xdr:cNvSpPr/>
        </xdr:nvSpPr>
        <xdr:spPr>
          <a:xfrm>
            <a:off x="4910127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2" name="Oval 1941">
            <a:extLst>
              <a:ext uri="{FF2B5EF4-FFF2-40B4-BE49-F238E27FC236}">
                <a16:creationId xmlns:a16="http://schemas.microsoft.com/office/drawing/2014/main" id="{3BA2146A-0B65-B613-C7D8-156FD050D7CE}"/>
              </a:ext>
            </a:extLst>
          </xdr:cNvPr>
          <xdr:cNvSpPr/>
        </xdr:nvSpPr>
        <xdr:spPr>
          <a:xfrm>
            <a:off x="4924414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3" name="Oval 1942">
            <a:extLst>
              <a:ext uri="{FF2B5EF4-FFF2-40B4-BE49-F238E27FC236}">
                <a16:creationId xmlns:a16="http://schemas.microsoft.com/office/drawing/2014/main" id="{16C06857-46E2-6BA5-D30E-7FD17476CC04}"/>
              </a:ext>
            </a:extLst>
          </xdr:cNvPr>
          <xdr:cNvSpPr/>
        </xdr:nvSpPr>
        <xdr:spPr>
          <a:xfrm>
            <a:off x="4914890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4" name="Oval 1943">
            <a:extLst>
              <a:ext uri="{FF2B5EF4-FFF2-40B4-BE49-F238E27FC236}">
                <a16:creationId xmlns:a16="http://schemas.microsoft.com/office/drawing/2014/main" id="{399EC054-95BD-DE32-7A2B-F61622EA010E}"/>
              </a:ext>
            </a:extLst>
          </xdr:cNvPr>
          <xdr:cNvSpPr/>
        </xdr:nvSpPr>
        <xdr:spPr>
          <a:xfrm>
            <a:off x="4914890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5" name="Oval 1944">
            <a:extLst>
              <a:ext uri="{FF2B5EF4-FFF2-40B4-BE49-F238E27FC236}">
                <a16:creationId xmlns:a16="http://schemas.microsoft.com/office/drawing/2014/main" id="{3DFC2C58-2A41-DCD8-D209-8C78985CB302}"/>
              </a:ext>
            </a:extLst>
          </xdr:cNvPr>
          <xdr:cNvSpPr/>
        </xdr:nvSpPr>
        <xdr:spPr>
          <a:xfrm>
            <a:off x="4914890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46" name="Oval 1945">
            <a:extLst>
              <a:ext uri="{FF2B5EF4-FFF2-40B4-BE49-F238E27FC236}">
                <a16:creationId xmlns:a16="http://schemas.microsoft.com/office/drawing/2014/main" id="{58327744-9D22-738D-610B-BD06AE28B987}"/>
              </a:ext>
            </a:extLst>
          </xdr:cNvPr>
          <xdr:cNvSpPr/>
        </xdr:nvSpPr>
        <xdr:spPr>
          <a:xfrm>
            <a:off x="4919652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47" name="Straight Connector 1946">
            <a:extLst>
              <a:ext uri="{FF2B5EF4-FFF2-40B4-BE49-F238E27FC236}">
                <a16:creationId xmlns:a16="http://schemas.microsoft.com/office/drawing/2014/main" id="{01A4D8F6-6D99-3472-12D7-89DA615CE7C7}"/>
              </a:ext>
            </a:extLst>
          </xdr:cNvPr>
          <xdr:cNvCxnSpPr/>
        </xdr:nvCxnSpPr>
        <xdr:spPr>
          <a:xfrm flipV="1">
            <a:off x="6642884" y="14763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48" name="Straight Connector 1947">
            <a:extLst>
              <a:ext uri="{FF2B5EF4-FFF2-40B4-BE49-F238E27FC236}">
                <a16:creationId xmlns:a16="http://schemas.microsoft.com/office/drawing/2014/main" id="{317DE3CA-0B62-5F8A-2572-4E1674252790}"/>
              </a:ext>
            </a:extLst>
          </xdr:cNvPr>
          <xdr:cNvCxnSpPr/>
        </xdr:nvCxnSpPr>
        <xdr:spPr>
          <a:xfrm flipV="1">
            <a:off x="80937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961" name="Oval 1960">
            <a:extLst>
              <a:ext uri="{FF2B5EF4-FFF2-40B4-BE49-F238E27FC236}">
                <a16:creationId xmlns:a16="http://schemas.microsoft.com/office/drawing/2014/main" id="{403A232D-E158-39CD-21FC-788BDFAC4BD8}"/>
              </a:ext>
            </a:extLst>
          </xdr:cNvPr>
          <xdr:cNvSpPr/>
        </xdr:nvSpPr>
        <xdr:spPr>
          <a:xfrm>
            <a:off x="6853237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62" name="Oval 1961">
            <a:extLst>
              <a:ext uri="{FF2B5EF4-FFF2-40B4-BE49-F238E27FC236}">
                <a16:creationId xmlns:a16="http://schemas.microsoft.com/office/drawing/2014/main" id="{68187692-BBF8-FF64-6D1B-636C274A879A}"/>
              </a:ext>
            </a:extLst>
          </xdr:cNvPr>
          <xdr:cNvSpPr/>
        </xdr:nvSpPr>
        <xdr:spPr>
          <a:xfrm>
            <a:off x="6867524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63" name="Oval 1962">
            <a:extLst>
              <a:ext uri="{FF2B5EF4-FFF2-40B4-BE49-F238E27FC236}">
                <a16:creationId xmlns:a16="http://schemas.microsoft.com/office/drawing/2014/main" id="{24AEA28D-F3A4-6BEA-680E-624F480CEB65}"/>
              </a:ext>
            </a:extLst>
          </xdr:cNvPr>
          <xdr:cNvSpPr/>
        </xdr:nvSpPr>
        <xdr:spPr>
          <a:xfrm>
            <a:off x="6858000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64" name="Oval 1963">
            <a:extLst>
              <a:ext uri="{FF2B5EF4-FFF2-40B4-BE49-F238E27FC236}">
                <a16:creationId xmlns:a16="http://schemas.microsoft.com/office/drawing/2014/main" id="{C5CB1694-1A5A-D54C-6574-2F715C718C87}"/>
              </a:ext>
            </a:extLst>
          </xdr:cNvPr>
          <xdr:cNvSpPr/>
        </xdr:nvSpPr>
        <xdr:spPr>
          <a:xfrm>
            <a:off x="6858000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65" name="Oval 1964">
            <a:extLst>
              <a:ext uri="{FF2B5EF4-FFF2-40B4-BE49-F238E27FC236}">
                <a16:creationId xmlns:a16="http://schemas.microsoft.com/office/drawing/2014/main" id="{9824F429-6EC4-14D0-C676-A2D7535C829E}"/>
              </a:ext>
            </a:extLst>
          </xdr:cNvPr>
          <xdr:cNvSpPr/>
        </xdr:nvSpPr>
        <xdr:spPr>
          <a:xfrm>
            <a:off x="6858000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66" name="Oval 1965">
            <a:extLst>
              <a:ext uri="{FF2B5EF4-FFF2-40B4-BE49-F238E27FC236}">
                <a16:creationId xmlns:a16="http://schemas.microsoft.com/office/drawing/2014/main" id="{E30CD0CA-107F-6BF9-AF46-678C693E9A9D}"/>
              </a:ext>
            </a:extLst>
          </xdr:cNvPr>
          <xdr:cNvSpPr/>
        </xdr:nvSpPr>
        <xdr:spPr>
          <a:xfrm>
            <a:off x="6862762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67" name="Oval 1966">
            <a:extLst>
              <a:ext uri="{FF2B5EF4-FFF2-40B4-BE49-F238E27FC236}">
                <a16:creationId xmlns:a16="http://schemas.microsoft.com/office/drawing/2014/main" id="{8DD70B90-26C7-52C5-DAB1-4C1533F31C14}"/>
              </a:ext>
            </a:extLst>
          </xdr:cNvPr>
          <xdr:cNvSpPr/>
        </xdr:nvSpPr>
        <xdr:spPr>
          <a:xfrm>
            <a:off x="781526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68" name="Oval 1967">
            <a:extLst>
              <a:ext uri="{FF2B5EF4-FFF2-40B4-BE49-F238E27FC236}">
                <a16:creationId xmlns:a16="http://schemas.microsoft.com/office/drawing/2014/main" id="{303F0ADD-EE26-CAA7-6326-370E5CD354EE}"/>
              </a:ext>
            </a:extLst>
          </xdr:cNvPr>
          <xdr:cNvSpPr/>
        </xdr:nvSpPr>
        <xdr:spPr>
          <a:xfrm>
            <a:off x="782954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69" name="Oval 1968">
            <a:extLst>
              <a:ext uri="{FF2B5EF4-FFF2-40B4-BE49-F238E27FC236}">
                <a16:creationId xmlns:a16="http://schemas.microsoft.com/office/drawing/2014/main" id="{AA96E2E0-5F87-01AA-6F92-FD9E1637C729}"/>
              </a:ext>
            </a:extLst>
          </xdr:cNvPr>
          <xdr:cNvSpPr/>
        </xdr:nvSpPr>
        <xdr:spPr>
          <a:xfrm>
            <a:off x="782002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0" name="Oval 1969">
            <a:extLst>
              <a:ext uri="{FF2B5EF4-FFF2-40B4-BE49-F238E27FC236}">
                <a16:creationId xmlns:a16="http://schemas.microsoft.com/office/drawing/2014/main" id="{0565BC99-6F82-273D-196E-D12C38344725}"/>
              </a:ext>
            </a:extLst>
          </xdr:cNvPr>
          <xdr:cNvSpPr/>
        </xdr:nvSpPr>
        <xdr:spPr>
          <a:xfrm>
            <a:off x="782002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1" name="Oval 1970">
            <a:extLst>
              <a:ext uri="{FF2B5EF4-FFF2-40B4-BE49-F238E27FC236}">
                <a16:creationId xmlns:a16="http://schemas.microsoft.com/office/drawing/2014/main" id="{5ECCF6F5-9323-E9A4-C358-664CDD4638AE}"/>
              </a:ext>
            </a:extLst>
          </xdr:cNvPr>
          <xdr:cNvSpPr/>
        </xdr:nvSpPr>
        <xdr:spPr>
          <a:xfrm>
            <a:off x="782002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972" name="Oval 1971">
            <a:extLst>
              <a:ext uri="{FF2B5EF4-FFF2-40B4-BE49-F238E27FC236}">
                <a16:creationId xmlns:a16="http://schemas.microsoft.com/office/drawing/2014/main" id="{4F208741-B4CE-C186-4B25-57D54AB90280}"/>
              </a:ext>
            </a:extLst>
          </xdr:cNvPr>
          <xdr:cNvSpPr/>
        </xdr:nvSpPr>
        <xdr:spPr>
          <a:xfrm>
            <a:off x="782478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73" name="Straight Connector 1972">
            <a:extLst>
              <a:ext uri="{FF2B5EF4-FFF2-40B4-BE49-F238E27FC236}">
                <a16:creationId xmlns:a16="http://schemas.microsoft.com/office/drawing/2014/main" id="{3209F30B-D692-BA4D-8A15-61F5D62E8A07}"/>
              </a:ext>
            </a:extLst>
          </xdr:cNvPr>
          <xdr:cNvCxnSpPr/>
        </xdr:nvCxnSpPr>
        <xdr:spPr>
          <a:xfrm flipH="1">
            <a:off x="206216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4" name="Straight Connector 1973">
            <a:extLst>
              <a:ext uri="{FF2B5EF4-FFF2-40B4-BE49-F238E27FC236}">
                <a16:creationId xmlns:a16="http://schemas.microsoft.com/office/drawing/2014/main" id="{5A425F8E-0533-4E4C-7993-B58E1D7071D7}"/>
              </a:ext>
            </a:extLst>
          </xdr:cNvPr>
          <xdr:cNvCxnSpPr/>
        </xdr:nvCxnSpPr>
        <xdr:spPr>
          <a:xfrm>
            <a:off x="3724276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5" name="Straight Connector 1974">
            <a:extLst>
              <a:ext uri="{FF2B5EF4-FFF2-40B4-BE49-F238E27FC236}">
                <a16:creationId xmlns:a16="http://schemas.microsoft.com/office/drawing/2014/main" id="{E0BB3F42-E307-11AC-92F8-C6C9F03F8A81}"/>
              </a:ext>
            </a:extLst>
          </xdr:cNvPr>
          <xdr:cNvCxnSpPr/>
        </xdr:nvCxnSpPr>
        <xdr:spPr>
          <a:xfrm flipH="1">
            <a:off x="3681413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6" name="Straight Connector 1975">
            <a:extLst>
              <a:ext uri="{FF2B5EF4-FFF2-40B4-BE49-F238E27FC236}">
                <a16:creationId xmlns:a16="http://schemas.microsoft.com/office/drawing/2014/main" id="{58CC3736-FC32-3218-38BA-822423E90C6F}"/>
              </a:ext>
            </a:extLst>
          </xdr:cNvPr>
          <xdr:cNvCxnSpPr/>
        </xdr:nvCxnSpPr>
        <xdr:spPr>
          <a:xfrm>
            <a:off x="5181588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7" name="Straight Connector 1976">
            <a:extLst>
              <a:ext uri="{FF2B5EF4-FFF2-40B4-BE49-F238E27FC236}">
                <a16:creationId xmlns:a16="http://schemas.microsoft.com/office/drawing/2014/main" id="{498DA6AD-E8AA-C32F-A9F8-A6F137D8D16C}"/>
              </a:ext>
            </a:extLst>
          </xdr:cNvPr>
          <xdr:cNvCxnSpPr/>
        </xdr:nvCxnSpPr>
        <xdr:spPr>
          <a:xfrm flipH="1">
            <a:off x="5138725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8" name="Straight Connector 1977">
            <a:extLst>
              <a:ext uri="{FF2B5EF4-FFF2-40B4-BE49-F238E27FC236}">
                <a16:creationId xmlns:a16="http://schemas.microsoft.com/office/drawing/2014/main" id="{C173CA70-1588-DEA3-41D4-712467C28643}"/>
              </a:ext>
            </a:extLst>
          </xdr:cNvPr>
          <xdr:cNvCxnSpPr/>
        </xdr:nvCxnSpPr>
        <xdr:spPr>
          <a:xfrm>
            <a:off x="6638914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9" name="Straight Connector 1978">
            <a:extLst>
              <a:ext uri="{FF2B5EF4-FFF2-40B4-BE49-F238E27FC236}">
                <a16:creationId xmlns:a16="http://schemas.microsoft.com/office/drawing/2014/main" id="{C3B1ADB5-4618-6879-09BE-2B6244D1B25E}"/>
              </a:ext>
            </a:extLst>
          </xdr:cNvPr>
          <xdr:cNvCxnSpPr/>
        </xdr:nvCxnSpPr>
        <xdr:spPr>
          <a:xfrm flipH="1">
            <a:off x="6596051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0" name="Straight Connector 1979">
            <a:extLst>
              <a:ext uri="{FF2B5EF4-FFF2-40B4-BE49-F238E27FC236}">
                <a16:creationId xmlns:a16="http://schemas.microsoft.com/office/drawing/2014/main" id="{A62211BE-1397-7E76-4E06-C84312267444}"/>
              </a:ext>
            </a:extLst>
          </xdr:cNvPr>
          <xdr:cNvCxnSpPr/>
        </xdr:nvCxnSpPr>
        <xdr:spPr>
          <a:xfrm>
            <a:off x="9553575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1" name="Straight Connector 1980">
            <a:extLst>
              <a:ext uri="{FF2B5EF4-FFF2-40B4-BE49-F238E27FC236}">
                <a16:creationId xmlns:a16="http://schemas.microsoft.com/office/drawing/2014/main" id="{646FF585-4FDE-4C9E-3264-A905CE3C87B1}"/>
              </a:ext>
            </a:extLst>
          </xdr:cNvPr>
          <xdr:cNvCxnSpPr/>
        </xdr:nvCxnSpPr>
        <xdr:spPr>
          <a:xfrm flipH="1">
            <a:off x="951071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2" name="Straight Connector 1981">
            <a:extLst>
              <a:ext uri="{FF2B5EF4-FFF2-40B4-BE49-F238E27FC236}">
                <a16:creationId xmlns:a16="http://schemas.microsoft.com/office/drawing/2014/main" id="{F3531E42-1BD5-F70C-1070-5CC92A4E0980}"/>
              </a:ext>
            </a:extLst>
          </xdr:cNvPr>
          <xdr:cNvCxnSpPr/>
        </xdr:nvCxnSpPr>
        <xdr:spPr>
          <a:xfrm>
            <a:off x="11334750" y="68961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3" name="Straight Connector 1982">
            <a:extLst>
              <a:ext uri="{FF2B5EF4-FFF2-40B4-BE49-F238E27FC236}">
                <a16:creationId xmlns:a16="http://schemas.microsoft.com/office/drawing/2014/main" id="{EE5EF125-9421-2C77-4E17-69DDB16A1C6B}"/>
              </a:ext>
            </a:extLst>
          </xdr:cNvPr>
          <xdr:cNvCxnSpPr/>
        </xdr:nvCxnSpPr>
        <xdr:spPr>
          <a:xfrm flipH="1">
            <a:off x="11291887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4" name="Straight Connector 1983">
            <a:extLst>
              <a:ext uri="{FF2B5EF4-FFF2-40B4-BE49-F238E27FC236}">
                <a16:creationId xmlns:a16="http://schemas.microsoft.com/office/drawing/2014/main" id="{1849AE60-FB15-A131-C74F-47AA0EFB5CFB}"/>
              </a:ext>
            </a:extLst>
          </xdr:cNvPr>
          <xdr:cNvCxnSpPr/>
        </xdr:nvCxnSpPr>
        <xdr:spPr>
          <a:xfrm>
            <a:off x="2019300" y="7334249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5" name="Straight Connector 1984">
            <a:extLst>
              <a:ext uri="{FF2B5EF4-FFF2-40B4-BE49-F238E27FC236}">
                <a16:creationId xmlns:a16="http://schemas.microsoft.com/office/drawing/2014/main" id="{7D91A62B-BCCF-DC8E-03B9-190BBE9F7617}"/>
              </a:ext>
            </a:extLst>
          </xdr:cNvPr>
          <xdr:cNvCxnSpPr/>
        </xdr:nvCxnSpPr>
        <xdr:spPr>
          <a:xfrm flipH="1">
            <a:off x="2062162" y="72866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6" name="Straight Connector 1985">
            <a:extLst>
              <a:ext uri="{FF2B5EF4-FFF2-40B4-BE49-F238E27FC236}">
                <a16:creationId xmlns:a16="http://schemas.microsoft.com/office/drawing/2014/main" id="{9098B4C4-1A8F-4094-4653-832864A1B2C5}"/>
              </a:ext>
            </a:extLst>
          </xdr:cNvPr>
          <xdr:cNvCxnSpPr/>
        </xdr:nvCxnSpPr>
        <xdr:spPr>
          <a:xfrm flipH="1">
            <a:off x="11287125" y="72913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7" name="Straight Connector 1986">
            <a:extLst>
              <a:ext uri="{FF2B5EF4-FFF2-40B4-BE49-F238E27FC236}">
                <a16:creationId xmlns:a16="http://schemas.microsoft.com/office/drawing/2014/main" id="{B463A77F-BA18-4109-8C7B-2BC3214918E4}"/>
              </a:ext>
            </a:extLst>
          </xdr:cNvPr>
          <xdr:cNvCxnSpPr/>
        </xdr:nvCxnSpPr>
        <xdr:spPr>
          <a:xfrm>
            <a:off x="485775" y="352425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8" name="Straight Connector 1987">
            <a:extLst>
              <a:ext uri="{FF2B5EF4-FFF2-40B4-BE49-F238E27FC236}">
                <a16:creationId xmlns:a16="http://schemas.microsoft.com/office/drawing/2014/main" id="{15607B74-B591-4E3B-BE0B-9A7885431EBB}"/>
              </a:ext>
            </a:extLst>
          </xdr:cNvPr>
          <xdr:cNvCxnSpPr/>
        </xdr:nvCxnSpPr>
        <xdr:spPr>
          <a:xfrm>
            <a:off x="485775" y="356235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9" name="Straight Connector 1988">
            <a:extLst>
              <a:ext uri="{FF2B5EF4-FFF2-40B4-BE49-F238E27FC236}">
                <a16:creationId xmlns:a16="http://schemas.microsoft.com/office/drawing/2014/main" id="{B75A339F-FEDD-40BA-AD7C-33B6C3F7E975}"/>
              </a:ext>
            </a:extLst>
          </xdr:cNvPr>
          <xdr:cNvCxnSpPr/>
        </xdr:nvCxnSpPr>
        <xdr:spPr>
          <a:xfrm>
            <a:off x="485775" y="437197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0" name="Straight Connector 1989">
            <a:extLst>
              <a:ext uri="{FF2B5EF4-FFF2-40B4-BE49-F238E27FC236}">
                <a16:creationId xmlns:a16="http://schemas.microsoft.com/office/drawing/2014/main" id="{A2DE01D6-AE38-4FC0-95ED-659E3A1F29E3}"/>
              </a:ext>
            </a:extLst>
          </xdr:cNvPr>
          <xdr:cNvCxnSpPr/>
        </xdr:nvCxnSpPr>
        <xdr:spPr>
          <a:xfrm>
            <a:off x="485775" y="441007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1" name="Straight Connector 1990">
            <a:extLst>
              <a:ext uri="{FF2B5EF4-FFF2-40B4-BE49-F238E27FC236}">
                <a16:creationId xmlns:a16="http://schemas.microsoft.com/office/drawing/2014/main" id="{78DEE80B-6F6D-4A0F-AEF4-B437DDE84B55}"/>
              </a:ext>
            </a:extLst>
          </xdr:cNvPr>
          <xdr:cNvCxnSpPr/>
        </xdr:nvCxnSpPr>
        <xdr:spPr>
          <a:xfrm flipV="1">
            <a:off x="9551026" y="14668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2" name="Straight Connector 1991">
            <a:extLst>
              <a:ext uri="{FF2B5EF4-FFF2-40B4-BE49-F238E27FC236}">
                <a16:creationId xmlns:a16="http://schemas.microsoft.com/office/drawing/2014/main" id="{5FF4686D-150C-45EB-A1A4-6A82E1590EAF}"/>
              </a:ext>
            </a:extLst>
          </xdr:cNvPr>
          <xdr:cNvCxnSpPr/>
        </xdr:nvCxnSpPr>
        <xdr:spPr>
          <a:xfrm flipV="1">
            <a:off x="5176835" y="5619750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3" name="Straight Connector 1992">
            <a:extLst>
              <a:ext uri="{FF2B5EF4-FFF2-40B4-BE49-F238E27FC236}">
                <a16:creationId xmlns:a16="http://schemas.microsoft.com/office/drawing/2014/main" id="{81E47D41-63E5-44B3-A433-1AE62ADA160A}"/>
              </a:ext>
            </a:extLst>
          </xdr:cNvPr>
          <xdr:cNvCxnSpPr/>
        </xdr:nvCxnSpPr>
        <xdr:spPr>
          <a:xfrm>
            <a:off x="5176835" y="5619751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4" name="Straight Connector 1993">
            <a:extLst>
              <a:ext uri="{FF2B5EF4-FFF2-40B4-BE49-F238E27FC236}">
                <a16:creationId xmlns:a16="http://schemas.microsoft.com/office/drawing/2014/main" id="{DBEF328B-3A2A-41A4-BE64-A00892551F64}"/>
              </a:ext>
            </a:extLst>
          </xdr:cNvPr>
          <xdr:cNvCxnSpPr/>
        </xdr:nvCxnSpPr>
        <xdr:spPr>
          <a:xfrm flipV="1">
            <a:off x="5181597" y="4762500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5" name="Straight Connector 1994">
            <a:extLst>
              <a:ext uri="{FF2B5EF4-FFF2-40B4-BE49-F238E27FC236}">
                <a16:creationId xmlns:a16="http://schemas.microsoft.com/office/drawing/2014/main" id="{559F8D6C-9B33-42F4-B02B-98D0460B8E86}"/>
              </a:ext>
            </a:extLst>
          </xdr:cNvPr>
          <xdr:cNvCxnSpPr/>
        </xdr:nvCxnSpPr>
        <xdr:spPr>
          <a:xfrm>
            <a:off x="5181598" y="4762500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6" name="Straight Connector 1995">
            <a:extLst>
              <a:ext uri="{FF2B5EF4-FFF2-40B4-BE49-F238E27FC236}">
                <a16:creationId xmlns:a16="http://schemas.microsoft.com/office/drawing/2014/main" id="{ACDB0542-76F5-4E21-8C98-AC775788ED4C}"/>
              </a:ext>
            </a:extLst>
          </xdr:cNvPr>
          <xdr:cNvCxnSpPr/>
        </xdr:nvCxnSpPr>
        <xdr:spPr>
          <a:xfrm flipV="1">
            <a:off x="5176838" y="4038600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7" name="Straight Connector 1996">
            <a:extLst>
              <a:ext uri="{FF2B5EF4-FFF2-40B4-BE49-F238E27FC236}">
                <a16:creationId xmlns:a16="http://schemas.microsoft.com/office/drawing/2014/main" id="{8BD94C8B-D39B-4015-B340-E439790A2A67}"/>
              </a:ext>
            </a:extLst>
          </xdr:cNvPr>
          <xdr:cNvCxnSpPr/>
        </xdr:nvCxnSpPr>
        <xdr:spPr>
          <a:xfrm>
            <a:off x="5176838" y="4033840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8" name="Straight Connector 1997">
            <a:extLst>
              <a:ext uri="{FF2B5EF4-FFF2-40B4-BE49-F238E27FC236}">
                <a16:creationId xmlns:a16="http://schemas.microsoft.com/office/drawing/2014/main" id="{80D0D0E6-6D4E-4BA4-A7C1-41F449C93118}"/>
              </a:ext>
            </a:extLst>
          </xdr:cNvPr>
          <xdr:cNvCxnSpPr/>
        </xdr:nvCxnSpPr>
        <xdr:spPr>
          <a:xfrm flipV="1">
            <a:off x="5181597" y="3186113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9" name="Straight Connector 1998">
            <a:extLst>
              <a:ext uri="{FF2B5EF4-FFF2-40B4-BE49-F238E27FC236}">
                <a16:creationId xmlns:a16="http://schemas.microsoft.com/office/drawing/2014/main" id="{409ACCE7-4BAC-4301-9034-B0B3CEE54FE2}"/>
              </a:ext>
            </a:extLst>
          </xdr:cNvPr>
          <xdr:cNvCxnSpPr/>
        </xdr:nvCxnSpPr>
        <xdr:spPr>
          <a:xfrm>
            <a:off x="5181601" y="3195641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0" name="Straight Connector 1999">
            <a:extLst>
              <a:ext uri="{FF2B5EF4-FFF2-40B4-BE49-F238E27FC236}">
                <a16:creationId xmlns:a16="http://schemas.microsoft.com/office/drawing/2014/main" id="{CEB24E00-E30A-4505-9B21-CB7A368141D6}"/>
              </a:ext>
            </a:extLst>
          </xdr:cNvPr>
          <xdr:cNvCxnSpPr/>
        </xdr:nvCxnSpPr>
        <xdr:spPr>
          <a:xfrm flipV="1">
            <a:off x="5186359" y="2338388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1" name="Straight Connector 2000">
            <a:extLst>
              <a:ext uri="{FF2B5EF4-FFF2-40B4-BE49-F238E27FC236}">
                <a16:creationId xmlns:a16="http://schemas.microsoft.com/office/drawing/2014/main" id="{165773E7-651E-4CC7-90C6-3FBF0196B4D4}"/>
              </a:ext>
            </a:extLst>
          </xdr:cNvPr>
          <xdr:cNvCxnSpPr/>
        </xdr:nvCxnSpPr>
        <xdr:spPr>
          <a:xfrm>
            <a:off x="5172075" y="2338391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2" name="Straight Connector 2001">
            <a:extLst>
              <a:ext uri="{FF2B5EF4-FFF2-40B4-BE49-F238E27FC236}">
                <a16:creationId xmlns:a16="http://schemas.microsoft.com/office/drawing/2014/main" id="{25D99C3E-36D6-4ABD-B576-939AD5B0657C}"/>
              </a:ext>
            </a:extLst>
          </xdr:cNvPr>
          <xdr:cNvCxnSpPr/>
        </xdr:nvCxnSpPr>
        <xdr:spPr>
          <a:xfrm flipV="1">
            <a:off x="5176835" y="1476375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3" name="Straight Connector 2002">
            <a:extLst>
              <a:ext uri="{FF2B5EF4-FFF2-40B4-BE49-F238E27FC236}">
                <a16:creationId xmlns:a16="http://schemas.microsoft.com/office/drawing/2014/main" id="{58D670FA-9E71-4295-BD9A-805C401B9963}"/>
              </a:ext>
            </a:extLst>
          </xdr:cNvPr>
          <xdr:cNvCxnSpPr/>
        </xdr:nvCxnSpPr>
        <xdr:spPr>
          <a:xfrm>
            <a:off x="5176828" y="1476375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4" name="Straight Connector 2003">
            <a:extLst>
              <a:ext uri="{FF2B5EF4-FFF2-40B4-BE49-F238E27FC236}">
                <a16:creationId xmlns:a16="http://schemas.microsoft.com/office/drawing/2014/main" id="{43ED8292-0923-439F-BA9A-93074A0083DF}"/>
              </a:ext>
            </a:extLst>
          </xdr:cNvPr>
          <xdr:cNvCxnSpPr/>
        </xdr:nvCxnSpPr>
        <xdr:spPr>
          <a:xfrm flipV="1">
            <a:off x="8091485" y="5619750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5" name="Straight Connector 2004">
            <a:extLst>
              <a:ext uri="{FF2B5EF4-FFF2-40B4-BE49-F238E27FC236}">
                <a16:creationId xmlns:a16="http://schemas.microsoft.com/office/drawing/2014/main" id="{5EC26EC7-544D-47AF-9DA5-0E42F0B9BFDF}"/>
              </a:ext>
            </a:extLst>
          </xdr:cNvPr>
          <xdr:cNvCxnSpPr/>
        </xdr:nvCxnSpPr>
        <xdr:spPr>
          <a:xfrm>
            <a:off x="8091485" y="5619751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6" name="Straight Connector 2005">
            <a:extLst>
              <a:ext uri="{FF2B5EF4-FFF2-40B4-BE49-F238E27FC236}">
                <a16:creationId xmlns:a16="http://schemas.microsoft.com/office/drawing/2014/main" id="{652A657D-A996-43D0-A83D-2A84D0F46A0C}"/>
              </a:ext>
            </a:extLst>
          </xdr:cNvPr>
          <xdr:cNvCxnSpPr/>
        </xdr:nvCxnSpPr>
        <xdr:spPr>
          <a:xfrm flipV="1">
            <a:off x="8096247" y="4762500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7" name="Straight Connector 2006">
            <a:extLst>
              <a:ext uri="{FF2B5EF4-FFF2-40B4-BE49-F238E27FC236}">
                <a16:creationId xmlns:a16="http://schemas.microsoft.com/office/drawing/2014/main" id="{8780E3B9-D2BE-4945-9F1B-B904659E5B58}"/>
              </a:ext>
            </a:extLst>
          </xdr:cNvPr>
          <xdr:cNvCxnSpPr/>
        </xdr:nvCxnSpPr>
        <xdr:spPr>
          <a:xfrm>
            <a:off x="8096248" y="4762500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8" name="Straight Connector 2007">
            <a:extLst>
              <a:ext uri="{FF2B5EF4-FFF2-40B4-BE49-F238E27FC236}">
                <a16:creationId xmlns:a16="http://schemas.microsoft.com/office/drawing/2014/main" id="{508D52FA-9E2C-4A0B-8758-3C8F6D0AD427}"/>
              </a:ext>
            </a:extLst>
          </xdr:cNvPr>
          <xdr:cNvCxnSpPr/>
        </xdr:nvCxnSpPr>
        <xdr:spPr>
          <a:xfrm flipV="1">
            <a:off x="8091488" y="4038600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09" name="Straight Connector 2008">
            <a:extLst>
              <a:ext uri="{FF2B5EF4-FFF2-40B4-BE49-F238E27FC236}">
                <a16:creationId xmlns:a16="http://schemas.microsoft.com/office/drawing/2014/main" id="{B99D47CF-4CDB-49CA-8466-72CF32B58251}"/>
              </a:ext>
            </a:extLst>
          </xdr:cNvPr>
          <xdr:cNvCxnSpPr/>
        </xdr:nvCxnSpPr>
        <xdr:spPr>
          <a:xfrm>
            <a:off x="8091488" y="4033840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10" name="Straight Connector 2009">
            <a:extLst>
              <a:ext uri="{FF2B5EF4-FFF2-40B4-BE49-F238E27FC236}">
                <a16:creationId xmlns:a16="http://schemas.microsoft.com/office/drawing/2014/main" id="{9E60A6CE-E7DF-43ED-8B48-E690B4D9C528}"/>
              </a:ext>
            </a:extLst>
          </xdr:cNvPr>
          <xdr:cNvCxnSpPr/>
        </xdr:nvCxnSpPr>
        <xdr:spPr>
          <a:xfrm flipV="1">
            <a:off x="8096247" y="3186113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11" name="Straight Connector 2010">
            <a:extLst>
              <a:ext uri="{FF2B5EF4-FFF2-40B4-BE49-F238E27FC236}">
                <a16:creationId xmlns:a16="http://schemas.microsoft.com/office/drawing/2014/main" id="{AC50BD76-9AF4-4CC4-8880-ADAB03B26D40}"/>
              </a:ext>
            </a:extLst>
          </xdr:cNvPr>
          <xdr:cNvCxnSpPr/>
        </xdr:nvCxnSpPr>
        <xdr:spPr>
          <a:xfrm>
            <a:off x="8096251" y="3195641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12" name="Straight Connector 2011">
            <a:extLst>
              <a:ext uri="{FF2B5EF4-FFF2-40B4-BE49-F238E27FC236}">
                <a16:creationId xmlns:a16="http://schemas.microsoft.com/office/drawing/2014/main" id="{00F74ED3-F992-48B5-B8C2-A6A28A84AA18}"/>
              </a:ext>
            </a:extLst>
          </xdr:cNvPr>
          <xdr:cNvCxnSpPr/>
        </xdr:nvCxnSpPr>
        <xdr:spPr>
          <a:xfrm flipV="1">
            <a:off x="8101009" y="2338388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13" name="Straight Connector 2012">
            <a:extLst>
              <a:ext uri="{FF2B5EF4-FFF2-40B4-BE49-F238E27FC236}">
                <a16:creationId xmlns:a16="http://schemas.microsoft.com/office/drawing/2014/main" id="{9BCCCF4A-46D7-4412-B607-F27F27885187}"/>
              </a:ext>
            </a:extLst>
          </xdr:cNvPr>
          <xdr:cNvCxnSpPr/>
        </xdr:nvCxnSpPr>
        <xdr:spPr>
          <a:xfrm>
            <a:off x="8086725" y="2338391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14" name="Straight Connector 2013">
            <a:extLst>
              <a:ext uri="{FF2B5EF4-FFF2-40B4-BE49-F238E27FC236}">
                <a16:creationId xmlns:a16="http://schemas.microsoft.com/office/drawing/2014/main" id="{472C918B-D805-435B-9375-AF395BF2463E}"/>
              </a:ext>
            </a:extLst>
          </xdr:cNvPr>
          <xdr:cNvCxnSpPr/>
        </xdr:nvCxnSpPr>
        <xdr:spPr>
          <a:xfrm flipV="1">
            <a:off x="8091485" y="1476375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15" name="Straight Connector 2014">
            <a:extLst>
              <a:ext uri="{FF2B5EF4-FFF2-40B4-BE49-F238E27FC236}">
                <a16:creationId xmlns:a16="http://schemas.microsoft.com/office/drawing/2014/main" id="{3DCC8D2B-034D-4F69-A660-B80575DA7101}"/>
              </a:ext>
            </a:extLst>
          </xdr:cNvPr>
          <xdr:cNvCxnSpPr/>
        </xdr:nvCxnSpPr>
        <xdr:spPr>
          <a:xfrm>
            <a:off x="8091478" y="1476375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016" name="Oval 2015">
            <a:extLst>
              <a:ext uri="{FF2B5EF4-FFF2-40B4-BE49-F238E27FC236}">
                <a16:creationId xmlns:a16="http://schemas.microsoft.com/office/drawing/2014/main" id="{65A5F1FE-B669-4223-BFBF-73316094226B}"/>
              </a:ext>
            </a:extLst>
          </xdr:cNvPr>
          <xdr:cNvSpPr/>
        </xdr:nvSpPr>
        <xdr:spPr>
          <a:xfrm>
            <a:off x="9753600" y="22955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17" name="Oval 2016">
            <a:extLst>
              <a:ext uri="{FF2B5EF4-FFF2-40B4-BE49-F238E27FC236}">
                <a16:creationId xmlns:a16="http://schemas.microsoft.com/office/drawing/2014/main" id="{ED6C70C7-202E-452D-89BE-E2DD264E5F67}"/>
              </a:ext>
            </a:extLst>
          </xdr:cNvPr>
          <xdr:cNvSpPr/>
        </xdr:nvSpPr>
        <xdr:spPr>
          <a:xfrm>
            <a:off x="9767887" y="31527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18" name="Oval 2017">
            <a:extLst>
              <a:ext uri="{FF2B5EF4-FFF2-40B4-BE49-F238E27FC236}">
                <a16:creationId xmlns:a16="http://schemas.microsoft.com/office/drawing/2014/main" id="{6DC0782D-FEED-4AF1-A96A-B789DFE425FF}"/>
              </a:ext>
            </a:extLst>
          </xdr:cNvPr>
          <xdr:cNvSpPr/>
        </xdr:nvSpPr>
        <xdr:spPr>
          <a:xfrm>
            <a:off x="9758363" y="39909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19" name="Oval 2018">
            <a:extLst>
              <a:ext uri="{FF2B5EF4-FFF2-40B4-BE49-F238E27FC236}">
                <a16:creationId xmlns:a16="http://schemas.microsoft.com/office/drawing/2014/main" id="{080E5195-A4C5-424B-A16D-D7061F60283E}"/>
              </a:ext>
            </a:extLst>
          </xdr:cNvPr>
          <xdr:cNvSpPr/>
        </xdr:nvSpPr>
        <xdr:spPr>
          <a:xfrm>
            <a:off x="9758363" y="39004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20" name="Oval 2019">
            <a:extLst>
              <a:ext uri="{FF2B5EF4-FFF2-40B4-BE49-F238E27FC236}">
                <a16:creationId xmlns:a16="http://schemas.microsoft.com/office/drawing/2014/main" id="{819C674A-733D-420D-A3BC-B51414CE201A}"/>
              </a:ext>
            </a:extLst>
          </xdr:cNvPr>
          <xdr:cNvSpPr/>
        </xdr:nvSpPr>
        <xdr:spPr>
          <a:xfrm>
            <a:off x="9758363" y="4719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21" name="Oval 2020">
            <a:extLst>
              <a:ext uri="{FF2B5EF4-FFF2-40B4-BE49-F238E27FC236}">
                <a16:creationId xmlns:a16="http://schemas.microsoft.com/office/drawing/2014/main" id="{7A1140BA-F5A9-4189-9F41-13E87EFC5BFA}"/>
              </a:ext>
            </a:extLst>
          </xdr:cNvPr>
          <xdr:cNvSpPr/>
        </xdr:nvSpPr>
        <xdr:spPr>
          <a:xfrm>
            <a:off x="9763125" y="55816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22" name="Straight Connector 2021">
            <a:extLst>
              <a:ext uri="{FF2B5EF4-FFF2-40B4-BE49-F238E27FC236}">
                <a16:creationId xmlns:a16="http://schemas.microsoft.com/office/drawing/2014/main" id="{E692102D-25E7-4AC1-A8BB-6FB0ECF51E6A}"/>
              </a:ext>
            </a:extLst>
          </xdr:cNvPr>
          <xdr:cNvCxnSpPr/>
        </xdr:nvCxnSpPr>
        <xdr:spPr>
          <a:xfrm>
            <a:off x="8096239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3" name="Straight Connector 2022">
            <a:extLst>
              <a:ext uri="{FF2B5EF4-FFF2-40B4-BE49-F238E27FC236}">
                <a16:creationId xmlns:a16="http://schemas.microsoft.com/office/drawing/2014/main" id="{3E1FCCEA-AED8-4B1C-BB3E-6596D4849909}"/>
              </a:ext>
            </a:extLst>
          </xdr:cNvPr>
          <xdr:cNvCxnSpPr/>
        </xdr:nvCxnSpPr>
        <xdr:spPr>
          <a:xfrm flipH="1">
            <a:off x="8053376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332</xdr:row>
      <xdr:rowOff>123825</xdr:rowOff>
    </xdr:from>
    <xdr:to>
      <xdr:col>70</xdr:col>
      <xdr:colOff>80963</xdr:colOff>
      <xdr:row>340</xdr:row>
      <xdr:rowOff>90488</xdr:rowOff>
    </xdr:to>
    <xdr:grpSp>
      <xdr:nvGrpSpPr>
        <xdr:cNvPr id="224" name="Group 223">
          <a:extLst>
            <a:ext uri="{FF2B5EF4-FFF2-40B4-BE49-F238E27FC236}">
              <a16:creationId xmlns:a16="http://schemas.microsoft.com/office/drawing/2014/main" id="{9BA577CF-805A-A0A2-277D-9D2EBA513463}"/>
            </a:ext>
          </a:extLst>
        </xdr:cNvPr>
        <xdr:cNvGrpSpPr/>
      </xdr:nvGrpSpPr>
      <xdr:grpSpPr>
        <a:xfrm>
          <a:off x="2014537" y="50063400"/>
          <a:ext cx="9401176" cy="1109663"/>
          <a:chOff x="2014537" y="7600950"/>
          <a:chExt cx="9401176" cy="1109663"/>
        </a:xfrm>
      </xdr:grpSpPr>
      <xdr:sp macro="" textlink="">
        <xdr:nvSpPr>
          <xdr:cNvPr id="2025" name="Isosceles Triangle 2024">
            <a:extLst>
              <a:ext uri="{FF2B5EF4-FFF2-40B4-BE49-F238E27FC236}">
                <a16:creationId xmlns:a16="http://schemas.microsoft.com/office/drawing/2014/main" id="{95E0F848-7AAE-3297-A0C5-B403EE68316C}"/>
              </a:ext>
            </a:extLst>
          </xdr:cNvPr>
          <xdr:cNvSpPr/>
        </xdr:nvSpPr>
        <xdr:spPr>
          <a:xfrm>
            <a:off x="2024063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26" name="Isosceles Triangle 2025">
            <a:extLst>
              <a:ext uri="{FF2B5EF4-FFF2-40B4-BE49-F238E27FC236}">
                <a16:creationId xmlns:a16="http://schemas.microsoft.com/office/drawing/2014/main" id="{C296D406-244C-EAEF-A971-DF61F878AF23}"/>
              </a:ext>
            </a:extLst>
          </xdr:cNvPr>
          <xdr:cNvSpPr/>
        </xdr:nvSpPr>
        <xdr:spPr>
          <a:xfrm>
            <a:off x="3648069" y="79152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27" name="Straight Connector 2026">
            <a:extLst>
              <a:ext uri="{FF2B5EF4-FFF2-40B4-BE49-F238E27FC236}">
                <a16:creationId xmlns:a16="http://schemas.microsoft.com/office/drawing/2014/main" id="{AA97DC57-9BBF-C485-014E-646DDB017D69}"/>
              </a:ext>
            </a:extLst>
          </xdr:cNvPr>
          <xdr:cNvCxnSpPr/>
        </xdr:nvCxnSpPr>
        <xdr:spPr>
          <a:xfrm>
            <a:off x="2100262" y="790574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28" name="Isosceles Triangle 2027">
            <a:extLst>
              <a:ext uri="{FF2B5EF4-FFF2-40B4-BE49-F238E27FC236}">
                <a16:creationId xmlns:a16="http://schemas.microsoft.com/office/drawing/2014/main" id="{9DE88301-BDAF-6EB8-20BC-F5E68025B2A1}"/>
              </a:ext>
            </a:extLst>
          </xdr:cNvPr>
          <xdr:cNvSpPr/>
        </xdr:nvSpPr>
        <xdr:spPr>
          <a:xfrm>
            <a:off x="5105391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29" name="Isosceles Triangle 2028">
            <a:extLst>
              <a:ext uri="{FF2B5EF4-FFF2-40B4-BE49-F238E27FC236}">
                <a16:creationId xmlns:a16="http://schemas.microsoft.com/office/drawing/2014/main" id="{16754885-8EA2-C078-B399-6658F9F8D4E4}"/>
              </a:ext>
            </a:extLst>
          </xdr:cNvPr>
          <xdr:cNvSpPr/>
        </xdr:nvSpPr>
        <xdr:spPr>
          <a:xfrm>
            <a:off x="8015292" y="7910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0" name="Isosceles Triangle 2029">
            <a:extLst>
              <a:ext uri="{FF2B5EF4-FFF2-40B4-BE49-F238E27FC236}">
                <a16:creationId xmlns:a16="http://schemas.microsoft.com/office/drawing/2014/main" id="{6A172104-D425-348F-11AF-B8FA8E17689E}"/>
              </a:ext>
            </a:extLst>
          </xdr:cNvPr>
          <xdr:cNvSpPr/>
        </xdr:nvSpPr>
        <xdr:spPr>
          <a:xfrm>
            <a:off x="9472614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1" name="Isosceles Triangle 2030">
            <a:extLst>
              <a:ext uri="{FF2B5EF4-FFF2-40B4-BE49-F238E27FC236}">
                <a16:creationId xmlns:a16="http://schemas.microsoft.com/office/drawing/2014/main" id="{BB1F6F61-2E4F-697B-CF79-3CAC2245AC45}"/>
              </a:ext>
            </a:extLst>
          </xdr:cNvPr>
          <xdr:cNvSpPr/>
        </xdr:nvSpPr>
        <xdr:spPr>
          <a:xfrm>
            <a:off x="11253788" y="7910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2" name="Oval 2031">
            <a:extLst>
              <a:ext uri="{FF2B5EF4-FFF2-40B4-BE49-F238E27FC236}">
                <a16:creationId xmlns:a16="http://schemas.microsoft.com/office/drawing/2014/main" id="{3D6FDE31-D306-72DB-9277-5D81CC194035}"/>
              </a:ext>
            </a:extLst>
          </xdr:cNvPr>
          <xdr:cNvSpPr/>
        </xdr:nvSpPr>
        <xdr:spPr>
          <a:xfrm>
            <a:off x="3938582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3" name="Oval 2032">
            <a:extLst>
              <a:ext uri="{FF2B5EF4-FFF2-40B4-BE49-F238E27FC236}">
                <a16:creationId xmlns:a16="http://schemas.microsoft.com/office/drawing/2014/main" id="{7AAF2B74-BCEA-90A9-AFA2-97DFE154A91E}"/>
              </a:ext>
            </a:extLst>
          </xdr:cNvPr>
          <xdr:cNvSpPr/>
        </xdr:nvSpPr>
        <xdr:spPr>
          <a:xfrm>
            <a:off x="4910123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4" name="Oval 2033">
            <a:extLst>
              <a:ext uri="{FF2B5EF4-FFF2-40B4-BE49-F238E27FC236}">
                <a16:creationId xmlns:a16="http://schemas.microsoft.com/office/drawing/2014/main" id="{B8E64338-AF2D-EA6E-442C-37AE6E534135}"/>
              </a:ext>
            </a:extLst>
          </xdr:cNvPr>
          <xdr:cNvSpPr/>
        </xdr:nvSpPr>
        <xdr:spPr>
          <a:xfrm>
            <a:off x="7815270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5" name="Oval 2034">
            <a:extLst>
              <a:ext uri="{FF2B5EF4-FFF2-40B4-BE49-F238E27FC236}">
                <a16:creationId xmlns:a16="http://schemas.microsoft.com/office/drawing/2014/main" id="{1FF9AAE6-E49A-E3D1-E2F8-641102C41A4F}"/>
              </a:ext>
            </a:extLst>
          </xdr:cNvPr>
          <xdr:cNvSpPr/>
        </xdr:nvSpPr>
        <xdr:spPr>
          <a:xfrm>
            <a:off x="9758373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36" name="Straight Arrow Connector 2035">
            <a:extLst>
              <a:ext uri="{FF2B5EF4-FFF2-40B4-BE49-F238E27FC236}">
                <a16:creationId xmlns:a16="http://schemas.microsoft.com/office/drawing/2014/main" id="{A07C0A4E-60E4-FBCF-CA61-8EE80FA18772}"/>
              </a:ext>
            </a:extLst>
          </xdr:cNvPr>
          <xdr:cNvCxnSpPr/>
        </xdr:nvCxnSpPr>
        <xdr:spPr>
          <a:xfrm>
            <a:off x="21050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7" name="Straight Arrow Connector 2036">
            <a:extLst>
              <a:ext uri="{FF2B5EF4-FFF2-40B4-BE49-F238E27FC236}">
                <a16:creationId xmlns:a16="http://schemas.microsoft.com/office/drawing/2014/main" id="{0EF9BAAD-FBF0-BC3F-CF55-2ED3DBD4C53E}"/>
              </a:ext>
            </a:extLst>
          </xdr:cNvPr>
          <xdr:cNvCxnSpPr/>
        </xdr:nvCxnSpPr>
        <xdr:spPr>
          <a:xfrm>
            <a:off x="22669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8" name="Straight Arrow Connector 2037">
            <a:extLst>
              <a:ext uri="{FF2B5EF4-FFF2-40B4-BE49-F238E27FC236}">
                <a16:creationId xmlns:a16="http://schemas.microsoft.com/office/drawing/2014/main" id="{F642C413-68F7-D137-0CAE-714497730877}"/>
              </a:ext>
            </a:extLst>
          </xdr:cNvPr>
          <xdr:cNvCxnSpPr/>
        </xdr:nvCxnSpPr>
        <xdr:spPr>
          <a:xfrm>
            <a:off x="24288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9" name="Straight Arrow Connector 2038">
            <a:extLst>
              <a:ext uri="{FF2B5EF4-FFF2-40B4-BE49-F238E27FC236}">
                <a16:creationId xmlns:a16="http://schemas.microsoft.com/office/drawing/2014/main" id="{52BBB7B2-173E-6A2B-1E7C-A57920CCDCB6}"/>
              </a:ext>
            </a:extLst>
          </xdr:cNvPr>
          <xdr:cNvCxnSpPr/>
        </xdr:nvCxnSpPr>
        <xdr:spPr>
          <a:xfrm>
            <a:off x="25907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0" name="Straight Arrow Connector 2039">
            <a:extLst>
              <a:ext uri="{FF2B5EF4-FFF2-40B4-BE49-F238E27FC236}">
                <a16:creationId xmlns:a16="http://schemas.microsoft.com/office/drawing/2014/main" id="{2EF6C10F-B573-3AD6-3874-227CF6F46B47}"/>
              </a:ext>
            </a:extLst>
          </xdr:cNvPr>
          <xdr:cNvCxnSpPr/>
        </xdr:nvCxnSpPr>
        <xdr:spPr>
          <a:xfrm>
            <a:off x="27527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1" name="Straight Arrow Connector 2040">
            <a:extLst>
              <a:ext uri="{FF2B5EF4-FFF2-40B4-BE49-F238E27FC236}">
                <a16:creationId xmlns:a16="http://schemas.microsoft.com/office/drawing/2014/main" id="{0D862454-F42A-3F77-BDD7-1D41B646F205}"/>
              </a:ext>
            </a:extLst>
          </xdr:cNvPr>
          <xdr:cNvCxnSpPr/>
        </xdr:nvCxnSpPr>
        <xdr:spPr>
          <a:xfrm>
            <a:off x="29146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2" name="Straight Arrow Connector 2041">
            <a:extLst>
              <a:ext uri="{FF2B5EF4-FFF2-40B4-BE49-F238E27FC236}">
                <a16:creationId xmlns:a16="http://schemas.microsoft.com/office/drawing/2014/main" id="{70F96009-FB91-6940-D19A-3D5292B75188}"/>
              </a:ext>
            </a:extLst>
          </xdr:cNvPr>
          <xdr:cNvCxnSpPr/>
        </xdr:nvCxnSpPr>
        <xdr:spPr>
          <a:xfrm>
            <a:off x="30765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3" name="Straight Arrow Connector 2042">
            <a:extLst>
              <a:ext uri="{FF2B5EF4-FFF2-40B4-BE49-F238E27FC236}">
                <a16:creationId xmlns:a16="http://schemas.microsoft.com/office/drawing/2014/main" id="{DD7F29F1-BC65-E3DA-DF4F-9DA0F93F1A19}"/>
              </a:ext>
            </a:extLst>
          </xdr:cNvPr>
          <xdr:cNvCxnSpPr/>
        </xdr:nvCxnSpPr>
        <xdr:spPr>
          <a:xfrm>
            <a:off x="32384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4" name="Straight Arrow Connector 2043">
            <a:extLst>
              <a:ext uri="{FF2B5EF4-FFF2-40B4-BE49-F238E27FC236}">
                <a16:creationId xmlns:a16="http://schemas.microsoft.com/office/drawing/2014/main" id="{DA2CC9D9-2FD7-7C8B-61B4-C56ACD01466A}"/>
              </a:ext>
            </a:extLst>
          </xdr:cNvPr>
          <xdr:cNvCxnSpPr/>
        </xdr:nvCxnSpPr>
        <xdr:spPr>
          <a:xfrm>
            <a:off x="34004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5" name="Straight Arrow Connector 2044">
            <a:extLst>
              <a:ext uri="{FF2B5EF4-FFF2-40B4-BE49-F238E27FC236}">
                <a16:creationId xmlns:a16="http://schemas.microsoft.com/office/drawing/2014/main" id="{0D5F264B-C145-4ED6-3796-C1A1C26A116E}"/>
              </a:ext>
            </a:extLst>
          </xdr:cNvPr>
          <xdr:cNvCxnSpPr/>
        </xdr:nvCxnSpPr>
        <xdr:spPr>
          <a:xfrm>
            <a:off x="35623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6" name="Straight Arrow Connector 2045">
            <a:extLst>
              <a:ext uri="{FF2B5EF4-FFF2-40B4-BE49-F238E27FC236}">
                <a16:creationId xmlns:a16="http://schemas.microsoft.com/office/drawing/2014/main" id="{4E386A2B-ECC0-DD9D-DEFE-C174058A9F18}"/>
              </a:ext>
            </a:extLst>
          </xdr:cNvPr>
          <xdr:cNvCxnSpPr/>
        </xdr:nvCxnSpPr>
        <xdr:spPr>
          <a:xfrm>
            <a:off x="37242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7" name="Straight Arrow Connector 2046">
            <a:extLst>
              <a:ext uri="{FF2B5EF4-FFF2-40B4-BE49-F238E27FC236}">
                <a16:creationId xmlns:a16="http://schemas.microsoft.com/office/drawing/2014/main" id="{4B140DCA-217A-4DBF-E1E2-9854FDCA1AD2}"/>
              </a:ext>
            </a:extLst>
          </xdr:cNvPr>
          <xdr:cNvCxnSpPr/>
        </xdr:nvCxnSpPr>
        <xdr:spPr>
          <a:xfrm>
            <a:off x="38861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8" name="Straight Arrow Connector 2047">
            <a:extLst>
              <a:ext uri="{FF2B5EF4-FFF2-40B4-BE49-F238E27FC236}">
                <a16:creationId xmlns:a16="http://schemas.microsoft.com/office/drawing/2014/main" id="{CB2458CB-8575-F0BB-9666-260F05075B0D}"/>
              </a:ext>
            </a:extLst>
          </xdr:cNvPr>
          <xdr:cNvCxnSpPr/>
        </xdr:nvCxnSpPr>
        <xdr:spPr>
          <a:xfrm>
            <a:off x="40481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9" name="Straight Arrow Connector 2048">
            <a:extLst>
              <a:ext uri="{FF2B5EF4-FFF2-40B4-BE49-F238E27FC236}">
                <a16:creationId xmlns:a16="http://schemas.microsoft.com/office/drawing/2014/main" id="{FC70519D-616D-176C-90DD-04FD65ED96A6}"/>
              </a:ext>
            </a:extLst>
          </xdr:cNvPr>
          <xdr:cNvCxnSpPr/>
        </xdr:nvCxnSpPr>
        <xdr:spPr>
          <a:xfrm>
            <a:off x="42100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0" name="Straight Arrow Connector 2049">
            <a:extLst>
              <a:ext uri="{FF2B5EF4-FFF2-40B4-BE49-F238E27FC236}">
                <a16:creationId xmlns:a16="http://schemas.microsoft.com/office/drawing/2014/main" id="{41F0E389-844F-E1FA-C5BB-E0060C38AEEC}"/>
              </a:ext>
            </a:extLst>
          </xdr:cNvPr>
          <xdr:cNvCxnSpPr/>
        </xdr:nvCxnSpPr>
        <xdr:spPr>
          <a:xfrm>
            <a:off x="43719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1" name="Straight Arrow Connector 2050">
            <a:extLst>
              <a:ext uri="{FF2B5EF4-FFF2-40B4-BE49-F238E27FC236}">
                <a16:creationId xmlns:a16="http://schemas.microsoft.com/office/drawing/2014/main" id="{70FD7861-6528-566D-71F9-3B7C8BFE89BD}"/>
              </a:ext>
            </a:extLst>
          </xdr:cNvPr>
          <xdr:cNvCxnSpPr/>
        </xdr:nvCxnSpPr>
        <xdr:spPr>
          <a:xfrm>
            <a:off x="45338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2" name="Straight Arrow Connector 2051">
            <a:extLst>
              <a:ext uri="{FF2B5EF4-FFF2-40B4-BE49-F238E27FC236}">
                <a16:creationId xmlns:a16="http://schemas.microsoft.com/office/drawing/2014/main" id="{52CFD679-9FC5-7D34-A67E-55860D98EFC6}"/>
              </a:ext>
            </a:extLst>
          </xdr:cNvPr>
          <xdr:cNvCxnSpPr/>
        </xdr:nvCxnSpPr>
        <xdr:spPr>
          <a:xfrm>
            <a:off x="46958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3" name="Straight Arrow Connector 2052">
            <a:extLst>
              <a:ext uri="{FF2B5EF4-FFF2-40B4-BE49-F238E27FC236}">
                <a16:creationId xmlns:a16="http://schemas.microsoft.com/office/drawing/2014/main" id="{E0D96D57-F81B-6F85-CD2A-D31A17874A9C}"/>
              </a:ext>
            </a:extLst>
          </xdr:cNvPr>
          <xdr:cNvCxnSpPr/>
        </xdr:nvCxnSpPr>
        <xdr:spPr>
          <a:xfrm>
            <a:off x="48577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4" name="Straight Arrow Connector 2053">
            <a:extLst>
              <a:ext uri="{FF2B5EF4-FFF2-40B4-BE49-F238E27FC236}">
                <a16:creationId xmlns:a16="http://schemas.microsoft.com/office/drawing/2014/main" id="{14F01689-596E-2997-B012-8987AC559761}"/>
              </a:ext>
            </a:extLst>
          </xdr:cNvPr>
          <xdr:cNvCxnSpPr/>
        </xdr:nvCxnSpPr>
        <xdr:spPr>
          <a:xfrm>
            <a:off x="50196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5" name="Straight Arrow Connector 2054">
            <a:extLst>
              <a:ext uri="{FF2B5EF4-FFF2-40B4-BE49-F238E27FC236}">
                <a16:creationId xmlns:a16="http://schemas.microsoft.com/office/drawing/2014/main" id="{3F9B6FBC-EE9D-5C1E-9499-B90B2A297F46}"/>
              </a:ext>
            </a:extLst>
          </xdr:cNvPr>
          <xdr:cNvCxnSpPr/>
        </xdr:nvCxnSpPr>
        <xdr:spPr>
          <a:xfrm>
            <a:off x="51815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6" name="Straight Arrow Connector 2055">
            <a:extLst>
              <a:ext uri="{FF2B5EF4-FFF2-40B4-BE49-F238E27FC236}">
                <a16:creationId xmlns:a16="http://schemas.microsoft.com/office/drawing/2014/main" id="{62773232-69A3-8203-152B-CE9C8E7D9D1B}"/>
              </a:ext>
            </a:extLst>
          </xdr:cNvPr>
          <xdr:cNvCxnSpPr/>
        </xdr:nvCxnSpPr>
        <xdr:spPr>
          <a:xfrm>
            <a:off x="53435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7" name="Straight Arrow Connector 2056">
            <a:extLst>
              <a:ext uri="{FF2B5EF4-FFF2-40B4-BE49-F238E27FC236}">
                <a16:creationId xmlns:a16="http://schemas.microsoft.com/office/drawing/2014/main" id="{1AC0B1B1-6C4D-4691-D6AA-2DBE9C493335}"/>
              </a:ext>
            </a:extLst>
          </xdr:cNvPr>
          <xdr:cNvCxnSpPr/>
        </xdr:nvCxnSpPr>
        <xdr:spPr>
          <a:xfrm>
            <a:off x="55054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8" name="Straight Arrow Connector 2057">
            <a:extLst>
              <a:ext uri="{FF2B5EF4-FFF2-40B4-BE49-F238E27FC236}">
                <a16:creationId xmlns:a16="http://schemas.microsoft.com/office/drawing/2014/main" id="{3EB66A9D-BEC4-0304-2319-42D28A9FA623}"/>
              </a:ext>
            </a:extLst>
          </xdr:cNvPr>
          <xdr:cNvCxnSpPr/>
        </xdr:nvCxnSpPr>
        <xdr:spPr>
          <a:xfrm>
            <a:off x="56673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9" name="Straight Arrow Connector 2058">
            <a:extLst>
              <a:ext uri="{FF2B5EF4-FFF2-40B4-BE49-F238E27FC236}">
                <a16:creationId xmlns:a16="http://schemas.microsoft.com/office/drawing/2014/main" id="{D605F01C-A998-0550-969B-1E88C70FF03F}"/>
              </a:ext>
            </a:extLst>
          </xdr:cNvPr>
          <xdr:cNvCxnSpPr/>
        </xdr:nvCxnSpPr>
        <xdr:spPr>
          <a:xfrm>
            <a:off x="58292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0" name="Straight Arrow Connector 2059">
            <a:extLst>
              <a:ext uri="{FF2B5EF4-FFF2-40B4-BE49-F238E27FC236}">
                <a16:creationId xmlns:a16="http://schemas.microsoft.com/office/drawing/2014/main" id="{28088C6B-8CCA-B972-BD42-1B9CE01E973C}"/>
              </a:ext>
            </a:extLst>
          </xdr:cNvPr>
          <xdr:cNvCxnSpPr/>
        </xdr:nvCxnSpPr>
        <xdr:spPr>
          <a:xfrm>
            <a:off x="59912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1" name="Straight Arrow Connector 2060">
            <a:extLst>
              <a:ext uri="{FF2B5EF4-FFF2-40B4-BE49-F238E27FC236}">
                <a16:creationId xmlns:a16="http://schemas.microsoft.com/office/drawing/2014/main" id="{3EC189C8-11BC-8EF6-595E-AC0EE01AFB2A}"/>
              </a:ext>
            </a:extLst>
          </xdr:cNvPr>
          <xdr:cNvCxnSpPr/>
        </xdr:nvCxnSpPr>
        <xdr:spPr>
          <a:xfrm>
            <a:off x="61531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2" name="Straight Arrow Connector 2061">
            <a:extLst>
              <a:ext uri="{FF2B5EF4-FFF2-40B4-BE49-F238E27FC236}">
                <a16:creationId xmlns:a16="http://schemas.microsoft.com/office/drawing/2014/main" id="{118E4868-C5B8-FE41-B715-651D6F7DDF35}"/>
              </a:ext>
            </a:extLst>
          </xdr:cNvPr>
          <xdr:cNvCxnSpPr/>
        </xdr:nvCxnSpPr>
        <xdr:spPr>
          <a:xfrm>
            <a:off x="63150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3" name="Straight Arrow Connector 2062">
            <a:extLst>
              <a:ext uri="{FF2B5EF4-FFF2-40B4-BE49-F238E27FC236}">
                <a16:creationId xmlns:a16="http://schemas.microsoft.com/office/drawing/2014/main" id="{768A828E-BC44-3ACC-2187-3F2B9567E586}"/>
              </a:ext>
            </a:extLst>
          </xdr:cNvPr>
          <xdr:cNvCxnSpPr/>
        </xdr:nvCxnSpPr>
        <xdr:spPr>
          <a:xfrm>
            <a:off x="64769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4" name="Straight Arrow Connector 2063">
            <a:extLst>
              <a:ext uri="{FF2B5EF4-FFF2-40B4-BE49-F238E27FC236}">
                <a16:creationId xmlns:a16="http://schemas.microsoft.com/office/drawing/2014/main" id="{3FCD2EA4-1FB7-DB0D-7943-1C9F983BD2C3}"/>
              </a:ext>
            </a:extLst>
          </xdr:cNvPr>
          <xdr:cNvCxnSpPr/>
        </xdr:nvCxnSpPr>
        <xdr:spPr>
          <a:xfrm>
            <a:off x="66389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5" name="Straight Arrow Connector 2064">
            <a:extLst>
              <a:ext uri="{FF2B5EF4-FFF2-40B4-BE49-F238E27FC236}">
                <a16:creationId xmlns:a16="http://schemas.microsoft.com/office/drawing/2014/main" id="{B83AE914-9F60-A838-2D85-ED426DFD5F7C}"/>
              </a:ext>
            </a:extLst>
          </xdr:cNvPr>
          <xdr:cNvCxnSpPr/>
        </xdr:nvCxnSpPr>
        <xdr:spPr>
          <a:xfrm>
            <a:off x="68008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6" name="Straight Arrow Connector 2065">
            <a:extLst>
              <a:ext uri="{FF2B5EF4-FFF2-40B4-BE49-F238E27FC236}">
                <a16:creationId xmlns:a16="http://schemas.microsoft.com/office/drawing/2014/main" id="{655996B4-52FE-F2C6-FB0F-1B002D2BC2DB}"/>
              </a:ext>
            </a:extLst>
          </xdr:cNvPr>
          <xdr:cNvCxnSpPr/>
        </xdr:nvCxnSpPr>
        <xdr:spPr>
          <a:xfrm>
            <a:off x="69627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7" name="Straight Arrow Connector 2066">
            <a:extLst>
              <a:ext uri="{FF2B5EF4-FFF2-40B4-BE49-F238E27FC236}">
                <a16:creationId xmlns:a16="http://schemas.microsoft.com/office/drawing/2014/main" id="{BDA90457-8523-A5ED-5672-F14804BB7EA7}"/>
              </a:ext>
            </a:extLst>
          </xdr:cNvPr>
          <xdr:cNvCxnSpPr/>
        </xdr:nvCxnSpPr>
        <xdr:spPr>
          <a:xfrm>
            <a:off x="7124696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8" name="Straight Arrow Connector 2067">
            <a:extLst>
              <a:ext uri="{FF2B5EF4-FFF2-40B4-BE49-F238E27FC236}">
                <a16:creationId xmlns:a16="http://schemas.microsoft.com/office/drawing/2014/main" id="{08942B84-9E6C-77F7-B342-4B523B86F73C}"/>
              </a:ext>
            </a:extLst>
          </xdr:cNvPr>
          <xdr:cNvCxnSpPr/>
        </xdr:nvCxnSpPr>
        <xdr:spPr>
          <a:xfrm>
            <a:off x="72866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9" name="Straight Arrow Connector 2068">
            <a:extLst>
              <a:ext uri="{FF2B5EF4-FFF2-40B4-BE49-F238E27FC236}">
                <a16:creationId xmlns:a16="http://schemas.microsoft.com/office/drawing/2014/main" id="{E78F81ED-2ABE-6807-2386-5FBD80ED7FA8}"/>
              </a:ext>
            </a:extLst>
          </xdr:cNvPr>
          <xdr:cNvCxnSpPr/>
        </xdr:nvCxnSpPr>
        <xdr:spPr>
          <a:xfrm>
            <a:off x="74485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0" name="Straight Arrow Connector 2069">
            <a:extLst>
              <a:ext uri="{FF2B5EF4-FFF2-40B4-BE49-F238E27FC236}">
                <a16:creationId xmlns:a16="http://schemas.microsoft.com/office/drawing/2014/main" id="{981B30DC-7B5B-09E4-FAC4-333576E91076}"/>
              </a:ext>
            </a:extLst>
          </xdr:cNvPr>
          <xdr:cNvCxnSpPr/>
        </xdr:nvCxnSpPr>
        <xdr:spPr>
          <a:xfrm>
            <a:off x="76104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1" name="Straight Arrow Connector 2070">
            <a:extLst>
              <a:ext uri="{FF2B5EF4-FFF2-40B4-BE49-F238E27FC236}">
                <a16:creationId xmlns:a16="http://schemas.microsoft.com/office/drawing/2014/main" id="{5E966549-451C-1705-7427-3E5B79EB71B2}"/>
              </a:ext>
            </a:extLst>
          </xdr:cNvPr>
          <xdr:cNvCxnSpPr/>
        </xdr:nvCxnSpPr>
        <xdr:spPr>
          <a:xfrm>
            <a:off x="77723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2" name="Straight Arrow Connector 2071">
            <a:extLst>
              <a:ext uri="{FF2B5EF4-FFF2-40B4-BE49-F238E27FC236}">
                <a16:creationId xmlns:a16="http://schemas.microsoft.com/office/drawing/2014/main" id="{150CA426-0AD2-BD4D-A6C1-A022B0C0F853}"/>
              </a:ext>
            </a:extLst>
          </xdr:cNvPr>
          <xdr:cNvCxnSpPr/>
        </xdr:nvCxnSpPr>
        <xdr:spPr>
          <a:xfrm>
            <a:off x="79343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3" name="Straight Arrow Connector 2072">
            <a:extLst>
              <a:ext uri="{FF2B5EF4-FFF2-40B4-BE49-F238E27FC236}">
                <a16:creationId xmlns:a16="http://schemas.microsoft.com/office/drawing/2014/main" id="{6AA3407D-B689-F453-EA7D-ED8E32E774DE}"/>
              </a:ext>
            </a:extLst>
          </xdr:cNvPr>
          <xdr:cNvCxnSpPr/>
        </xdr:nvCxnSpPr>
        <xdr:spPr>
          <a:xfrm>
            <a:off x="80962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4" name="Straight Arrow Connector 2073">
            <a:extLst>
              <a:ext uri="{FF2B5EF4-FFF2-40B4-BE49-F238E27FC236}">
                <a16:creationId xmlns:a16="http://schemas.microsoft.com/office/drawing/2014/main" id="{B9E50700-EE6E-4EE4-E7C6-5B3472470F4A}"/>
              </a:ext>
            </a:extLst>
          </xdr:cNvPr>
          <xdr:cNvCxnSpPr/>
        </xdr:nvCxnSpPr>
        <xdr:spPr>
          <a:xfrm>
            <a:off x="82581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5" name="Straight Arrow Connector 2074">
            <a:extLst>
              <a:ext uri="{FF2B5EF4-FFF2-40B4-BE49-F238E27FC236}">
                <a16:creationId xmlns:a16="http://schemas.microsoft.com/office/drawing/2014/main" id="{54A0E2C1-4D32-AFBD-DC3C-DCCC1C3193C5}"/>
              </a:ext>
            </a:extLst>
          </xdr:cNvPr>
          <xdr:cNvCxnSpPr/>
        </xdr:nvCxnSpPr>
        <xdr:spPr>
          <a:xfrm>
            <a:off x="84200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6" name="Straight Arrow Connector 2075">
            <a:extLst>
              <a:ext uri="{FF2B5EF4-FFF2-40B4-BE49-F238E27FC236}">
                <a16:creationId xmlns:a16="http://schemas.microsoft.com/office/drawing/2014/main" id="{2491973F-B309-8D97-5258-1480C15EE5E5}"/>
              </a:ext>
            </a:extLst>
          </xdr:cNvPr>
          <xdr:cNvCxnSpPr/>
        </xdr:nvCxnSpPr>
        <xdr:spPr>
          <a:xfrm>
            <a:off x="85820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7" name="Straight Arrow Connector 2076">
            <a:extLst>
              <a:ext uri="{FF2B5EF4-FFF2-40B4-BE49-F238E27FC236}">
                <a16:creationId xmlns:a16="http://schemas.microsoft.com/office/drawing/2014/main" id="{0C4B3869-E5E4-E53E-C842-7CB25E6B6E6B}"/>
              </a:ext>
            </a:extLst>
          </xdr:cNvPr>
          <xdr:cNvCxnSpPr/>
        </xdr:nvCxnSpPr>
        <xdr:spPr>
          <a:xfrm>
            <a:off x="87439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8" name="Straight Arrow Connector 2077">
            <a:extLst>
              <a:ext uri="{FF2B5EF4-FFF2-40B4-BE49-F238E27FC236}">
                <a16:creationId xmlns:a16="http://schemas.microsoft.com/office/drawing/2014/main" id="{0A63DDE9-0692-A794-199E-BA65F5AD8E43}"/>
              </a:ext>
            </a:extLst>
          </xdr:cNvPr>
          <xdr:cNvCxnSpPr/>
        </xdr:nvCxnSpPr>
        <xdr:spPr>
          <a:xfrm>
            <a:off x="89058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9" name="Straight Arrow Connector 2078">
            <a:extLst>
              <a:ext uri="{FF2B5EF4-FFF2-40B4-BE49-F238E27FC236}">
                <a16:creationId xmlns:a16="http://schemas.microsoft.com/office/drawing/2014/main" id="{742E7B48-3EF3-A243-E7FB-81367F9525E1}"/>
              </a:ext>
            </a:extLst>
          </xdr:cNvPr>
          <xdr:cNvCxnSpPr/>
        </xdr:nvCxnSpPr>
        <xdr:spPr>
          <a:xfrm>
            <a:off x="90677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0" name="Straight Arrow Connector 2079">
            <a:extLst>
              <a:ext uri="{FF2B5EF4-FFF2-40B4-BE49-F238E27FC236}">
                <a16:creationId xmlns:a16="http://schemas.microsoft.com/office/drawing/2014/main" id="{2CF3629F-C1AF-74D6-C7FE-8DC404025ADD}"/>
              </a:ext>
            </a:extLst>
          </xdr:cNvPr>
          <xdr:cNvCxnSpPr/>
        </xdr:nvCxnSpPr>
        <xdr:spPr>
          <a:xfrm>
            <a:off x="92297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1" name="Straight Arrow Connector 2080">
            <a:extLst>
              <a:ext uri="{FF2B5EF4-FFF2-40B4-BE49-F238E27FC236}">
                <a16:creationId xmlns:a16="http://schemas.microsoft.com/office/drawing/2014/main" id="{C3FC7C74-5754-53BC-E5FB-5309DC25807A}"/>
              </a:ext>
            </a:extLst>
          </xdr:cNvPr>
          <xdr:cNvCxnSpPr/>
        </xdr:nvCxnSpPr>
        <xdr:spPr>
          <a:xfrm>
            <a:off x="93916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2" name="Straight Arrow Connector 2081">
            <a:extLst>
              <a:ext uri="{FF2B5EF4-FFF2-40B4-BE49-F238E27FC236}">
                <a16:creationId xmlns:a16="http://schemas.microsoft.com/office/drawing/2014/main" id="{2868F733-2CD2-4FDA-D037-6B903482AD5B}"/>
              </a:ext>
            </a:extLst>
          </xdr:cNvPr>
          <xdr:cNvCxnSpPr/>
        </xdr:nvCxnSpPr>
        <xdr:spPr>
          <a:xfrm>
            <a:off x="95535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3" name="Straight Arrow Connector 2082">
            <a:extLst>
              <a:ext uri="{FF2B5EF4-FFF2-40B4-BE49-F238E27FC236}">
                <a16:creationId xmlns:a16="http://schemas.microsoft.com/office/drawing/2014/main" id="{073B1B13-DE18-16F6-D233-E9F513A8ADDA}"/>
              </a:ext>
            </a:extLst>
          </xdr:cNvPr>
          <xdr:cNvCxnSpPr/>
        </xdr:nvCxnSpPr>
        <xdr:spPr>
          <a:xfrm>
            <a:off x="97154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4" name="Straight Arrow Connector 2083">
            <a:extLst>
              <a:ext uri="{FF2B5EF4-FFF2-40B4-BE49-F238E27FC236}">
                <a16:creationId xmlns:a16="http://schemas.microsoft.com/office/drawing/2014/main" id="{99FBD76C-7209-DE31-D6F1-5FE6BAA98D61}"/>
              </a:ext>
            </a:extLst>
          </xdr:cNvPr>
          <xdr:cNvCxnSpPr/>
        </xdr:nvCxnSpPr>
        <xdr:spPr>
          <a:xfrm>
            <a:off x="98774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5" name="Straight Arrow Connector 2084">
            <a:extLst>
              <a:ext uri="{FF2B5EF4-FFF2-40B4-BE49-F238E27FC236}">
                <a16:creationId xmlns:a16="http://schemas.microsoft.com/office/drawing/2014/main" id="{0FF4C9EB-69CE-C445-29F3-90A90E47949F}"/>
              </a:ext>
            </a:extLst>
          </xdr:cNvPr>
          <xdr:cNvCxnSpPr/>
        </xdr:nvCxnSpPr>
        <xdr:spPr>
          <a:xfrm>
            <a:off x="100393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6" name="Straight Arrow Connector 2085">
            <a:extLst>
              <a:ext uri="{FF2B5EF4-FFF2-40B4-BE49-F238E27FC236}">
                <a16:creationId xmlns:a16="http://schemas.microsoft.com/office/drawing/2014/main" id="{0DA51F6B-3D08-FC01-9CDA-014609E28342}"/>
              </a:ext>
            </a:extLst>
          </xdr:cNvPr>
          <xdr:cNvCxnSpPr/>
        </xdr:nvCxnSpPr>
        <xdr:spPr>
          <a:xfrm>
            <a:off x="10201272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7" name="Straight Arrow Connector 2086">
            <a:extLst>
              <a:ext uri="{FF2B5EF4-FFF2-40B4-BE49-F238E27FC236}">
                <a16:creationId xmlns:a16="http://schemas.microsoft.com/office/drawing/2014/main" id="{78497237-63D2-5220-3063-3BCDEAF6BAF3}"/>
              </a:ext>
            </a:extLst>
          </xdr:cNvPr>
          <xdr:cNvCxnSpPr/>
        </xdr:nvCxnSpPr>
        <xdr:spPr>
          <a:xfrm>
            <a:off x="10363197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8" name="Straight Arrow Connector 2087">
            <a:extLst>
              <a:ext uri="{FF2B5EF4-FFF2-40B4-BE49-F238E27FC236}">
                <a16:creationId xmlns:a16="http://schemas.microsoft.com/office/drawing/2014/main" id="{7AD584F3-83A1-817C-DB52-3916025A183A}"/>
              </a:ext>
            </a:extLst>
          </xdr:cNvPr>
          <xdr:cNvCxnSpPr/>
        </xdr:nvCxnSpPr>
        <xdr:spPr>
          <a:xfrm>
            <a:off x="10525122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9" name="Straight Arrow Connector 2088">
            <a:extLst>
              <a:ext uri="{FF2B5EF4-FFF2-40B4-BE49-F238E27FC236}">
                <a16:creationId xmlns:a16="http://schemas.microsoft.com/office/drawing/2014/main" id="{1DAE9628-FE32-F5DE-C514-D4FDEDE2132A}"/>
              </a:ext>
            </a:extLst>
          </xdr:cNvPr>
          <xdr:cNvCxnSpPr/>
        </xdr:nvCxnSpPr>
        <xdr:spPr>
          <a:xfrm>
            <a:off x="10687047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0" name="Straight Arrow Connector 2089">
            <a:extLst>
              <a:ext uri="{FF2B5EF4-FFF2-40B4-BE49-F238E27FC236}">
                <a16:creationId xmlns:a16="http://schemas.microsoft.com/office/drawing/2014/main" id="{8DAF3C40-54F0-2B65-C84C-1394C1D56FBA}"/>
              </a:ext>
            </a:extLst>
          </xdr:cNvPr>
          <xdr:cNvCxnSpPr/>
        </xdr:nvCxnSpPr>
        <xdr:spPr>
          <a:xfrm>
            <a:off x="10848971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1" name="Straight Arrow Connector 2090">
            <a:extLst>
              <a:ext uri="{FF2B5EF4-FFF2-40B4-BE49-F238E27FC236}">
                <a16:creationId xmlns:a16="http://schemas.microsoft.com/office/drawing/2014/main" id="{F91D13F2-521D-232C-9D6B-7F5F6556A6A9}"/>
              </a:ext>
            </a:extLst>
          </xdr:cNvPr>
          <xdr:cNvCxnSpPr/>
        </xdr:nvCxnSpPr>
        <xdr:spPr>
          <a:xfrm>
            <a:off x="11010896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2" name="Straight Arrow Connector 2091">
            <a:extLst>
              <a:ext uri="{FF2B5EF4-FFF2-40B4-BE49-F238E27FC236}">
                <a16:creationId xmlns:a16="http://schemas.microsoft.com/office/drawing/2014/main" id="{528E3813-175C-EDAE-6E2E-92B3FFF2849C}"/>
              </a:ext>
            </a:extLst>
          </xdr:cNvPr>
          <xdr:cNvCxnSpPr/>
        </xdr:nvCxnSpPr>
        <xdr:spPr>
          <a:xfrm>
            <a:off x="111728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3" name="Straight Arrow Connector 2092">
            <a:extLst>
              <a:ext uri="{FF2B5EF4-FFF2-40B4-BE49-F238E27FC236}">
                <a16:creationId xmlns:a16="http://schemas.microsoft.com/office/drawing/2014/main" id="{942CB4CE-7D66-AF64-CB76-42DA58B0A33F}"/>
              </a:ext>
            </a:extLst>
          </xdr:cNvPr>
          <xdr:cNvCxnSpPr/>
        </xdr:nvCxnSpPr>
        <xdr:spPr>
          <a:xfrm>
            <a:off x="113347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4" name="Straight Connector 2093">
            <a:extLst>
              <a:ext uri="{FF2B5EF4-FFF2-40B4-BE49-F238E27FC236}">
                <a16:creationId xmlns:a16="http://schemas.microsoft.com/office/drawing/2014/main" id="{5F0D874F-15AA-7765-85BD-1578EF989E4A}"/>
              </a:ext>
            </a:extLst>
          </xdr:cNvPr>
          <xdr:cNvCxnSpPr/>
        </xdr:nvCxnSpPr>
        <xdr:spPr>
          <a:xfrm>
            <a:off x="2109788" y="7672387"/>
            <a:ext cx="92249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5" name="Straight Connector 2094">
            <a:extLst>
              <a:ext uri="{FF2B5EF4-FFF2-40B4-BE49-F238E27FC236}">
                <a16:creationId xmlns:a16="http://schemas.microsoft.com/office/drawing/2014/main" id="{382C0422-5444-E5AE-09AB-87C72FBED329}"/>
              </a:ext>
            </a:extLst>
          </xdr:cNvPr>
          <xdr:cNvCxnSpPr/>
        </xdr:nvCxnSpPr>
        <xdr:spPr>
          <a:xfrm>
            <a:off x="2105025" y="81819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6" name="Straight Connector 2095">
            <a:extLst>
              <a:ext uri="{FF2B5EF4-FFF2-40B4-BE49-F238E27FC236}">
                <a16:creationId xmlns:a16="http://schemas.microsoft.com/office/drawing/2014/main" id="{6D300155-7061-E6C9-FDA6-9EFC38B4C115}"/>
              </a:ext>
            </a:extLst>
          </xdr:cNvPr>
          <xdr:cNvCxnSpPr/>
        </xdr:nvCxnSpPr>
        <xdr:spPr>
          <a:xfrm>
            <a:off x="2019300" y="833437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7" name="Straight Connector 2096">
            <a:extLst>
              <a:ext uri="{FF2B5EF4-FFF2-40B4-BE49-F238E27FC236}">
                <a16:creationId xmlns:a16="http://schemas.microsoft.com/office/drawing/2014/main" id="{35E5EAF5-A3B2-47F0-8B3A-7A9F60AE6692}"/>
              </a:ext>
            </a:extLst>
          </xdr:cNvPr>
          <xdr:cNvCxnSpPr/>
        </xdr:nvCxnSpPr>
        <xdr:spPr>
          <a:xfrm flipH="1">
            <a:off x="2062162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8" name="Straight Connector 2097">
            <a:extLst>
              <a:ext uri="{FF2B5EF4-FFF2-40B4-BE49-F238E27FC236}">
                <a16:creationId xmlns:a16="http://schemas.microsoft.com/office/drawing/2014/main" id="{0D17C6DC-68D4-BE6E-36BB-78A460482166}"/>
              </a:ext>
            </a:extLst>
          </xdr:cNvPr>
          <xdr:cNvCxnSpPr/>
        </xdr:nvCxnSpPr>
        <xdr:spPr>
          <a:xfrm>
            <a:off x="397192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9" name="Straight Connector 2098">
            <a:extLst>
              <a:ext uri="{FF2B5EF4-FFF2-40B4-BE49-F238E27FC236}">
                <a16:creationId xmlns:a16="http://schemas.microsoft.com/office/drawing/2014/main" id="{62055D62-0A72-D4AA-E73C-FC001FA30E93}"/>
              </a:ext>
            </a:extLst>
          </xdr:cNvPr>
          <xdr:cNvCxnSpPr/>
        </xdr:nvCxnSpPr>
        <xdr:spPr>
          <a:xfrm flipH="1">
            <a:off x="392905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0" name="Straight Connector 2099">
            <a:extLst>
              <a:ext uri="{FF2B5EF4-FFF2-40B4-BE49-F238E27FC236}">
                <a16:creationId xmlns:a16="http://schemas.microsoft.com/office/drawing/2014/main" id="{FAC4FD02-22DB-077D-A88B-B7F00CB97216}"/>
              </a:ext>
            </a:extLst>
          </xdr:cNvPr>
          <xdr:cNvCxnSpPr/>
        </xdr:nvCxnSpPr>
        <xdr:spPr>
          <a:xfrm>
            <a:off x="3724272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1" name="Straight Connector 2100">
            <a:extLst>
              <a:ext uri="{FF2B5EF4-FFF2-40B4-BE49-F238E27FC236}">
                <a16:creationId xmlns:a16="http://schemas.microsoft.com/office/drawing/2014/main" id="{DBE4F684-445A-8394-B584-24A6D3E55B38}"/>
              </a:ext>
            </a:extLst>
          </xdr:cNvPr>
          <xdr:cNvCxnSpPr/>
        </xdr:nvCxnSpPr>
        <xdr:spPr>
          <a:xfrm flipH="1">
            <a:off x="3681409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2" name="Straight Connector 2101">
            <a:extLst>
              <a:ext uri="{FF2B5EF4-FFF2-40B4-BE49-F238E27FC236}">
                <a16:creationId xmlns:a16="http://schemas.microsoft.com/office/drawing/2014/main" id="{0B198D6B-6CCC-CD1D-D8B7-C836A61A0086}"/>
              </a:ext>
            </a:extLst>
          </xdr:cNvPr>
          <xdr:cNvCxnSpPr/>
        </xdr:nvCxnSpPr>
        <xdr:spPr>
          <a:xfrm>
            <a:off x="49339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3" name="Straight Connector 2102">
            <a:extLst>
              <a:ext uri="{FF2B5EF4-FFF2-40B4-BE49-F238E27FC236}">
                <a16:creationId xmlns:a16="http://schemas.microsoft.com/office/drawing/2014/main" id="{F44A1ECD-A631-D92B-C23B-2A27AFFDC994}"/>
              </a:ext>
            </a:extLst>
          </xdr:cNvPr>
          <xdr:cNvCxnSpPr/>
        </xdr:nvCxnSpPr>
        <xdr:spPr>
          <a:xfrm flipH="1">
            <a:off x="48910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4" name="Straight Connector 2103">
            <a:extLst>
              <a:ext uri="{FF2B5EF4-FFF2-40B4-BE49-F238E27FC236}">
                <a16:creationId xmlns:a16="http://schemas.microsoft.com/office/drawing/2014/main" id="{D91EA00B-57C5-AFA2-F949-2EB5750848DF}"/>
              </a:ext>
            </a:extLst>
          </xdr:cNvPr>
          <xdr:cNvCxnSpPr/>
        </xdr:nvCxnSpPr>
        <xdr:spPr>
          <a:xfrm>
            <a:off x="51816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5" name="Straight Connector 2104">
            <a:extLst>
              <a:ext uri="{FF2B5EF4-FFF2-40B4-BE49-F238E27FC236}">
                <a16:creationId xmlns:a16="http://schemas.microsoft.com/office/drawing/2014/main" id="{17ADAA8D-BF48-2DA2-05F1-9779AC884722}"/>
              </a:ext>
            </a:extLst>
          </xdr:cNvPr>
          <xdr:cNvCxnSpPr/>
        </xdr:nvCxnSpPr>
        <xdr:spPr>
          <a:xfrm flipH="1">
            <a:off x="51387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6" name="Straight Connector 2105">
            <a:extLst>
              <a:ext uri="{FF2B5EF4-FFF2-40B4-BE49-F238E27FC236}">
                <a16:creationId xmlns:a16="http://schemas.microsoft.com/office/drawing/2014/main" id="{456C515A-4D25-0933-87F1-7BCDB075557F}"/>
              </a:ext>
            </a:extLst>
          </xdr:cNvPr>
          <xdr:cNvCxnSpPr/>
        </xdr:nvCxnSpPr>
        <xdr:spPr>
          <a:xfrm>
            <a:off x="6638922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7" name="Straight Connector 2106">
            <a:extLst>
              <a:ext uri="{FF2B5EF4-FFF2-40B4-BE49-F238E27FC236}">
                <a16:creationId xmlns:a16="http://schemas.microsoft.com/office/drawing/2014/main" id="{B506BFB5-3400-1EFE-6FB4-00F97C7394BE}"/>
              </a:ext>
            </a:extLst>
          </xdr:cNvPr>
          <xdr:cNvCxnSpPr/>
        </xdr:nvCxnSpPr>
        <xdr:spPr>
          <a:xfrm flipH="1">
            <a:off x="6596059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8" name="Straight Connector 2107">
            <a:extLst>
              <a:ext uri="{FF2B5EF4-FFF2-40B4-BE49-F238E27FC236}">
                <a16:creationId xmlns:a16="http://schemas.microsoft.com/office/drawing/2014/main" id="{C3F514AF-F219-5527-3AB5-DA8ED20B14DD}"/>
              </a:ext>
            </a:extLst>
          </xdr:cNvPr>
          <xdr:cNvCxnSpPr/>
        </xdr:nvCxnSpPr>
        <xdr:spPr>
          <a:xfrm>
            <a:off x="6877043" y="818197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9" name="Straight Connector 2108">
            <a:extLst>
              <a:ext uri="{FF2B5EF4-FFF2-40B4-BE49-F238E27FC236}">
                <a16:creationId xmlns:a16="http://schemas.microsoft.com/office/drawing/2014/main" id="{C370EAF6-B7FA-4B9A-D886-54EBAB392083}"/>
              </a:ext>
            </a:extLst>
          </xdr:cNvPr>
          <xdr:cNvCxnSpPr/>
        </xdr:nvCxnSpPr>
        <xdr:spPr>
          <a:xfrm flipH="1">
            <a:off x="6834180" y="82867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0" name="Straight Connector 2109">
            <a:extLst>
              <a:ext uri="{FF2B5EF4-FFF2-40B4-BE49-F238E27FC236}">
                <a16:creationId xmlns:a16="http://schemas.microsoft.com/office/drawing/2014/main" id="{B47387CB-ACEC-CE1E-70EC-AAABE61B8F92}"/>
              </a:ext>
            </a:extLst>
          </xdr:cNvPr>
          <xdr:cNvCxnSpPr/>
        </xdr:nvCxnSpPr>
        <xdr:spPr>
          <a:xfrm>
            <a:off x="955356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1" name="Straight Connector 2110">
            <a:extLst>
              <a:ext uri="{FF2B5EF4-FFF2-40B4-BE49-F238E27FC236}">
                <a16:creationId xmlns:a16="http://schemas.microsoft.com/office/drawing/2014/main" id="{DC5546FA-FE85-7AC0-A35F-0361D71397E6}"/>
              </a:ext>
            </a:extLst>
          </xdr:cNvPr>
          <xdr:cNvCxnSpPr/>
        </xdr:nvCxnSpPr>
        <xdr:spPr>
          <a:xfrm flipH="1">
            <a:off x="951070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2" name="Straight Connector 2111">
            <a:extLst>
              <a:ext uri="{FF2B5EF4-FFF2-40B4-BE49-F238E27FC236}">
                <a16:creationId xmlns:a16="http://schemas.microsoft.com/office/drawing/2014/main" id="{C8A6E1C4-672F-B223-E320-D97F4316BD95}"/>
              </a:ext>
            </a:extLst>
          </xdr:cNvPr>
          <xdr:cNvCxnSpPr/>
        </xdr:nvCxnSpPr>
        <xdr:spPr>
          <a:xfrm>
            <a:off x="9786934" y="8181973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3" name="Straight Connector 2112">
            <a:extLst>
              <a:ext uri="{FF2B5EF4-FFF2-40B4-BE49-F238E27FC236}">
                <a16:creationId xmlns:a16="http://schemas.microsoft.com/office/drawing/2014/main" id="{C8ED5AFE-A284-3A79-C5CC-A79115079246}"/>
              </a:ext>
            </a:extLst>
          </xdr:cNvPr>
          <xdr:cNvCxnSpPr/>
        </xdr:nvCxnSpPr>
        <xdr:spPr>
          <a:xfrm flipH="1">
            <a:off x="9744071" y="8286748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4" name="Straight Connector 2113">
            <a:extLst>
              <a:ext uri="{FF2B5EF4-FFF2-40B4-BE49-F238E27FC236}">
                <a16:creationId xmlns:a16="http://schemas.microsoft.com/office/drawing/2014/main" id="{6FB0C7E3-80F8-C83D-2E95-A80C81BF1B75}"/>
              </a:ext>
            </a:extLst>
          </xdr:cNvPr>
          <xdr:cNvCxnSpPr/>
        </xdr:nvCxnSpPr>
        <xdr:spPr>
          <a:xfrm>
            <a:off x="11334746" y="81867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5" name="Straight Connector 2114">
            <a:extLst>
              <a:ext uri="{FF2B5EF4-FFF2-40B4-BE49-F238E27FC236}">
                <a16:creationId xmlns:a16="http://schemas.microsoft.com/office/drawing/2014/main" id="{15B81602-B8E9-19C6-60CB-C8F77DD6A564}"/>
              </a:ext>
            </a:extLst>
          </xdr:cNvPr>
          <xdr:cNvCxnSpPr/>
        </xdr:nvCxnSpPr>
        <xdr:spPr>
          <a:xfrm flipH="1">
            <a:off x="11291883" y="82915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6" name="Straight Connector 2115">
            <a:extLst>
              <a:ext uri="{FF2B5EF4-FFF2-40B4-BE49-F238E27FC236}">
                <a16:creationId xmlns:a16="http://schemas.microsoft.com/office/drawing/2014/main" id="{CD86E0C2-753C-A7C2-4433-27883F868F83}"/>
              </a:ext>
            </a:extLst>
          </xdr:cNvPr>
          <xdr:cNvCxnSpPr/>
        </xdr:nvCxnSpPr>
        <xdr:spPr>
          <a:xfrm>
            <a:off x="2014537" y="862012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7" name="Straight Connector 2116">
            <a:extLst>
              <a:ext uri="{FF2B5EF4-FFF2-40B4-BE49-F238E27FC236}">
                <a16:creationId xmlns:a16="http://schemas.microsoft.com/office/drawing/2014/main" id="{5CDB240B-3D74-14F3-8FD2-013064828D9A}"/>
              </a:ext>
            </a:extLst>
          </xdr:cNvPr>
          <xdr:cNvCxnSpPr/>
        </xdr:nvCxnSpPr>
        <xdr:spPr>
          <a:xfrm flipH="1">
            <a:off x="2057399" y="857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8" name="Straight Connector 2117">
            <a:extLst>
              <a:ext uri="{FF2B5EF4-FFF2-40B4-BE49-F238E27FC236}">
                <a16:creationId xmlns:a16="http://schemas.microsoft.com/office/drawing/2014/main" id="{22F4F21E-9980-C1AA-CDFD-E38164AD828D}"/>
              </a:ext>
            </a:extLst>
          </xdr:cNvPr>
          <xdr:cNvCxnSpPr/>
        </xdr:nvCxnSpPr>
        <xdr:spPr>
          <a:xfrm flipH="1">
            <a:off x="11287124" y="85772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9" name="Straight Connector 2118">
            <a:extLst>
              <a:ext uri="{FF2B5EF4-FFF2-40B4-BE49-F238E27FC236}">
                <a16:creationId xmlns:a16="http://schemas.microsoft.com/office/drawing/2014/main" id="{C0F8EFC0-F869-7072-9D56-A57EF01C99AE}"/>
              </a:ext>
            </a:extLst>
          </xdr:cNvPr>
          <xdr:cNvCxnSpPr/>
        </xdr:nvCxnSpPr>
        <xdr:spPr>
          <a:xfrm flipH="1" flipV="1">
            <a:off x="6353175" y="76009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20" name="Oval 2119">
            <a:extLst>
              <a:ext uri="{FF2B5EF4-FFF2-40B4-BE49-F238E27FC236}">
                <a16:creationId xmlns:a16="http://schemas.microsoft.com/office/drawing/2014/main" id="{D88914FA-B6A7-44DA-BDA6-01C6226691BB}"/>
              </a:ext>
            </a:extLst>
          </xdr:cNvPr>
          <xdr:cNvSpPr/>
        </xdr:nvSpPr>
        <xdr:spPr>
          <a:xfrm>
            <a:off x="6857994" y="78724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21" name="Isosceles Triangle 2120">
            <a:extLst>
              <a:ext uri="{FF2B5EF4-FFF2-40B4-BE49-F238E27FC236}">
                <a16:creationId xmlns:a16="http://schemas.microsoft.com/office/drawing/2014/main" id="{3325A541-3BAD-4C84-AE51-57DF1BC18515}"/>
              </a:ext>
            </a:extLst>
          </xdr:cNvPr>
          <xdr:cNvSpPr/>
        </xdr:nvSpPr>
        <xdr:spPr>
          <a:xfrm>
            <a:off x="6562716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22" name="Straight Connector 2121">
            <a:extLst>
              <a:ext uri="{FF2B5EF4-FFF2-40B4-BE49-F238E27FC236}">
                <a16:creationId xmlns:a16="http://schemas.microsoft.com/office/drawing/2014/main" id="{480B6CF2-0851-4B72-A7FB-4594F5275749}"/>
              </a:ext>
            </a:extLst>
          </xdr:cNvPr>
          <xdr:cNvCxnSpPr/>
        </xdr:nvCxnSpPr>
        <xdr:spPr>
          <a:xfrm>
            <a:off x="78486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3" name="Straight Connector 2122">
            <a:extLst>
              <a:ext uri="{FF2B5EF4-FFF2-40B4-BE49-F238E27FC236}">
                <a16:creationId xmlns:a16="http://schemas.microsoft.com/office/drawing/2014/main" id="{76755F54-4D78-4239-A2D4-46EC4C0A26A8}"/>
              </a:ext>
            </a:extLst>
          </xdr:cNvPr>
          <xdr:cNvCxnSpPr/>
        </xdr:nvCxnSpPr>
        <xdr:spPr>
          <a:xfrm flipH="1">
            <a:off x="78057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4" name="Straight Connector 2123">
            <a:extLst>
              <a:ext uri="{FF2B5EF4-FFF2-40B4-BE49-F238E27FC236}">
                <a16:creationId xmlns:a16="http://schemas.microsoft.com/office/drawing/2014/main" id="{F737554C-6221-4247-A0F7-AA6BD2AC6BC5}"/>
              </a:ext>
            </a:extLst>
          </xdr:cNvPr>
          <xdr:cNvCxnSpPr/>
        </xdr:nvCxnSpPr>
        <xdr:spPr>
          <a:xfrm>
            <a:off x="80962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5" name="Straight Connector 2124">
            <a:extLst>
              <a:ext uri="{FF2B5EF4-FFF2-40B4-BE49-F238E27FC236}">
                <a16:creationId xmlns:a16="http://schemas.microsoft.com/office/drawing/2014/main" id="{71026C25-2521-43B0-AEA7-234388DB3641}"/>
              </a:ext>
            </a:extLst>
          </xdr:cNvPr>
          <xdr:cNvCxnSpPr/>
        </xdr:nvCxnSpPr>
        <xdr:spPr>
          <a:xfrm flipH="1">
            <a:off x="80533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5</xdr:colOff>
      <xdr:row>341</xdr:row>
      <xdr:rowOff>133350</xdr:rowOff>
    </xdr:from>
    <xdr:to>
      <xdr:col>31</xdr:col>
      <xdr:colOff>9518</xdr:colOff>
      <xdr:row>347</xdr:row>
      <xdr:rowOff>9525</xdr:rowOff>
    </xdr:to>
    <xdr:grpSp>
      <xdr:nvGrpSpPr>
        <xdr:cNvPr id="144" name="Group 143">
          <a:extLst>
            <a:ext uri="{FF2B5EF4-FFF2-40B4-BE49-F238E27FC236}">
              <a16:creationId xmlns:a16="http://schemas.microsoft.com/office/drawing/2014/main" id="{EB1C6EDE-380C-3743-C21C-B9DDF2D1E032}"/>
            </a:ext>
          </a:extLst>
        </xdr:cNvPr>
        <xdr:cNvGrpSpPr/>
      </xdr:nvGrpSpPr>
      <xdr:grpSpPr>
        <a:xfrm>
          <a:off x="3886205" y="51358800"/>
          <a:ext cx="1142988" cy="733425"/>
          <a:chOff x="3886205" y="8896350"/>
          <a:chExt cx="1142988" cy="733425"/>
        </a:xfrm>
      </xdr:grpSpPr>
      <xdr:sp macro="" textlink="">
        <xdr:nvSpPr>
          <xdr:cNvPr id="2127" name="Isosceles Triangle 2126">
            <a:extLst>
              <a:ext uri="{FF2B5EF4-FFF2-40B4-BE49-F238E27FC236}">
                <a16:creationId xmlns:a16="http://schemas.microsoft.com/office/drawing/2014/main" id="{DAE5EA7A-9C35-9926-51FD-5C51F48752B4}"/>
              </a:ext>
            </a:extLst>
          </xdr:cNvPr>
          <xdr:cNvSpPr/>
        </xdr:nvSpPr>
        <xdr:spPr>
          <a:xfrm>
            <a:off x="3886205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28" name="Isosceles Triangle 2127">
            <a:extLst>
              <a:ext uri="{FF2B5EF4-FFF2-40B4-BE49-F238E27FC236}">
                <a16:creationId xmlns:a16="http://schemas.microsoft.com/office/drawing/2014/main" id="{0EDA3C3B-B6CF-6159-1977-FAC615691A6C}"/>
              </a:ext>
            </a:extLst>
          </xdr:cNvPr>
          <xdr:cNvSpPr/>
        </xdr:nvSpPr>
        <xdr:spPr>
          <a:xfrm>
            <a:off x="4867268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29" name="Straight Connector 2128">
            <a:extLst>
              <a:ext uri="{FF2B5EF4-FFF2-40B4-BE49-F238E27FC236}">
                <a16:creationId xmlns:a16="http://schemas.microsoft.com/office/drawing/2014/main" id="{F7F06DDD-9BFB-3DF2-B7DF-06B77578D679}"/>
              </a:ext>
            </a:extLst>
          </xdr:cNvPr>
          <xdr:cNvCxnSpPr/>
        </xdr:nvCxnSpPr>
        <xdr:spPr>
          <a:xfrm>
            <a:off x="3957638" y="9191624"/>
            <a:ext cx="10001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1" name="Straight Arrow Connector 2130">
            <a:extLst>
              <a:ext uri="{FF2B5EF4-FFF2-40B4-BE49-F238E27FC236}">
                <a16:creationId xmlns:a16="http://schemas.microsoft.com/office/drawing/2014/main" id="{1E8DC411-426E-5DB0-1C58-C86E6BDAE35C}"/>
              </a:ext>
            </a:extLst>
          </xdr:cNvPr>
          <xdr:cNvCxnSpPr/>
        </xdr:nvCxnSpPr>
        <xdr:spPr>
          <a:xfrm>
            <a:off x="3957636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2" name="Straight Arrow Connector 2131">
            <a:extLst>
              <a:ext uri="{FF2B5EF4-FFF2-40B4-BE49-F238E27FC236}">
                <a16:creationId xmlns:a16="http://schemas.microsoft.com/office/drawing/2014/main" id="{3B6F9BC3-779D-75FD-7A28-F923F84DE72F}"/>
              </a:ext>
            </a:extLst>
          </xdr:cNvPr>
          <xdr:cNvCxnSpPr/>
        </xdr:nvCxnSpPr>
        <xdr:spPr>
          <a:xfrm>
            <a:off x="4119560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3" name="Straight Arrow Connector 2132">
            <a:extLst>
              <a:ext uri="{FF2B5EF4-FFF2-40B4-BE49-F238E27FC236}">
                <a16:creationId xmlns:a16="http://schemas.microsoft.com/office/drawing/2014/main" id="{F8EBC27B-CA44-D7F2-5002-F24E4748351E}"/>
              </a:ext>
            </a:extLst>
          </xdr:cNvPr>
          <xdr:cNvCxnSpPr/>
        </xdr:nvCxnSpPr>
        <xdr:spPr>
          <a:xfrm>
            <a:off x="4281485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4" name="Straight Arrow Connector 2133">
            <a:extLst>
              <a:ext uri="{FF2B5EF4-FFF2-40B4-BE49-F238E27FC236}">
                <a16:creationId xmlns:a16="http://schemas.microsoft.com/office/drawing/2014/main" id="{20CBE6F6-E43F-3C6B-91AB-90605DE010ED}"/>
              </a:ext>
            </a:extLst>
          </xdr:cNvPr>
          <xdr:cNvCxnSpPr/>
        </xdr:nvCxnSpPr>
        <xdr:spPr>
          <a:xfrm>
            <a:off x="4443410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5" name="Straight Arrow Connector 2134">
            <a:extLst>
              <a:ext uri="{FF2B5EF4-FFF2-40B4-BE49-F238E27FC236}">
                <a16:creationId xmlns:a16="http://schemas.microsoft.com/office/drawing/2014/main" id="{659D0AD4-E770-55FE-1F17-A8B950754997}"/>
              </a:ext>
            </a:extLst>
          </xdr:cNvPr>
          <xdr:cNvCxnSpPr/>
        </xdr:nvCxnSpPr>
        <xdr:spPr>
          <a:xfrm>
            <a:off x="4605335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6" name="Straight Arrow Connector 2135">
            <a:extLst>
              <a:ext uri="{FF2B5EF4-FFF2-40B4-BE49-F238E27FC236}">
                <a16:creationId xmlns:a16="http://schemas.microsoft.com/office/drawing/2014/main" id="{4CD8D927-2E06-D36E-741F-AD32F3BD2124}"/>
              </a:ext>
            </a:extLst>
          </xdr:cNvPr>
          <xdr:cNvCxnSpPr/>
        </xdr:nvCxnSpPr>
        <xdr:spPr>
          <a:xfrm>
            <a:off x="4767259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7" name="Straight Arrow Connector 2136">
            <a:extLst>
              <a:ext uri="{FF2B5EF4-FFF2-40B4-BE49-F238E27FC236}">
                <a16:creationId xmlns:a16="http://schemas.microsoft.com/office/drawing/2014/main" id="{26CAAC03-BDBB-25F6-893F-B5612A737417}"/>
              </a:ext>
            </a:extLst>
          </xdr:cNvPr>
          <xdr:cNvCxnSpPr/>
        </xdr:nvCxnSpPr>
        <xdr:spPr>
          <a:xfrm>
            <a:off x="4948236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39" name="Straight Connector 2138">
            <a:extLst>
              <a:ext uri="{FF2B5EF4-FFF2-40B4-BE49-F238E27FC236}">
                <a16:creationId xmlns:a16="http://schemas.microsoft.com/office/drawing/2014/main" id="{C78E0F8D-2C3B-3BF7-6435-998834B49856}"/>
              </a:ext>
            </a:extLst>
          </xdr:cNvPr>
          <xdr:cNvCxnSpPr/>
        </xdr:nvCxnSpPr>
        <xdr:spPr>
          <a:xfrm>
            <a:off x="3952875" y="8963025"/>
            <a:ext cx="1000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0" name="Straight Arrow Connector 2139">
            <a:extLst>
              <a:ext uri="{FF2B5EF4-FFF2-40B4-BE49-F238E27FC236}">
                <a16:creationId xmlns:a16="http://schemas.microsoft.com/office/drawing/2014/main" id="{48C05D37-42C6-26DE-0499-75D3E43C54E5}"/>
              </a:ext>
            </a:extLst>
          </xdr:cNvPr>
          <xdr:cNvCxnSpPr/>
        </xdr:nvCxnSpPr>
        <xdr:spPr>
          <a:xfrm flipV="1">
            <a:off x="3962405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1" name="Straight Arrow Connector 2140">
            <a:extLst>
              <a:ext uri="{FF2B5EF4-FFF2-40B4-BE49-F238E27FC236}">
                <a16:creationId xmlns:a16="http://schemas.microsoft.com/office/drawing/2014/main" id="{D4A9414D-B2D7-E7AF-124D-CCB99DE112CA}"/>
              </a:ext>
            </a:extLst>
          </xdr:cNvPr>
          <xdr:cNvCxnSpPr/>
        </xdr:nvCxnSpPr>
        <xdr:spPr>
          <a:xfrm flipV="1">
            <a:off x="4948233" y="933926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2" name="Straight Connector 2141">
            <a:extLst>
              <a:ext uri="{FF2B5EF4-FFF2-40B4-BE49-F238E27FC236}">
                <a16:creationId xmlns:a16="http://schemas.microsoft.com/office/drawing/2014/main" id="{FD6EC2B9-6A72-DD01-AE09-F6928D8DE672}"/>
              </a:ext>
            </a:extLst>
          </xdr:cNvPr>
          <xdr:cNvCxnSpPr/>
        </xdr:nvCxnSpPr>
        <xdr:spPr>
          <a:xfrm>
            <a:off x="3900488" y="9477375"/>
            <a:ext cx="1114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3" name="Straight Connector 2142">
            <a:extLst>
              <a:ext uri="{FF2B5EF4-FFF2-40B4-BE49-F238E27FC236}">
                <a16:creationId xmlns:a16="http://schemas.microsoft.com/office/drawing/2014/main" id="{25FE0536-675F-31A3-F8F3-2445EEB5B43C}"/>
              </a:ext>
            </a:extLst>
          </xdr:cNvPr>
          <xdr:cNvCxnSpPr/>
        </xdr:nvCxnSpPr>
        <xdr:spPr>
          <a:xfrm flipH="1">
            <a:off x="3900492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4" name="Straight Connector 2143">
            <a:extLst>
              <a:ext uri="{FF2B5EF4-FFF2-40B4-BE49-F238E27FC236}">
                <a16:creationId xmlns:a16="http://schemas.microsoft.com/office/drawing/2014/main" id="{E1D0A973-D11B-C09E-095D-B31130E4E5AB}"/>
              </a:ext>
            </a:extLst>
          </xdr:cNvPr>
          <xdr:cNvCxnSpPr/>
        </xdr:nvCxnSpPr>
        <xdr:spPr>
          <a:xfrm flipH="1">
            <a:off x="4891082" y="9434512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5" name="Straight Connector 2144">
            <a:extLst>
              <a:ext uri="{FF2B5EF4-FFF2-40B4-BE49-F238E27FC236}">
                <a16:creationId xmlns:a16="http://schemas.microsoft.com/office/drawing/2014/main" id="{E4D97D65-37B6-5F59-2B86-4EA753DA91B9}"/>
              </a:ext>
            </a:extLst>
          </xdr:cNvPr>
          <xdr:cNvCxnSpPr/>
        </xdr:nvCxnSpPr>
        <xdr:spPr>
          <a:xfrm flipH="1" flipV="1">
            <a:off x="4314825" y="88963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5</xdr:colOff>
      <xdr:row>341</xdr:row>
      <xdr:rowOff>133350</xdr:rowOff>
    </xdr:from>
    <xdr:to>
      <xdr:col>49</xdr:col>
      <xdr:colOff>9518</xdr:colOff>
      <xdr:row>347</xdr:row>
      <xdr:rowOff>9525</xdr:rowOff>
    </xdr:to>
    <xdr:grpSp>
      <xdr:nvGrpSpPr>
        <xdr:cNvPr id="2146" name="Group 2145">
          <a:extLst>
            <a:ext uri="{FF2B5EF4-FFF2-40B4-BE49-F238E27FC236}">
              <a16:creationId xmlns:a16="http://schemas.microsoft.com/office/drawing/2014/main" id="{97BBC788-64BD-4269-9E5B-77263A274A90}"/>
            </a:ext>
          </a:extLst>
        </xdr:cNvPr>
        <xdr:cNvGrpSpPr/>
      </xdr:nvGrpSpPr>
      <xdr:grpSpPr>
        <a:xfrm>
          <a:off x="6800855" y="51358800"/>
          <a:ext cx="1142988" cy="733425"/>
          <a:chOff x="3886205" y="8896350"/>
          <a:chExt cx="1142988" cy="733425"/>
        </a:xfrm>
      </xdr:grpSpPr>
      <xdr:sp macro="" textlink="">
        <xdr:nvSpPr>
          <xdr:cNvPr id="2147" name="Isosceles Triangle 2146">
            <a:extLst>
              <a:ext uri="{FF2B5EF4-FFF2-40B4-BE49-F238E27FC236}">
                <a16:creationId xmlns:a16="http://schemas.microsoft.com/office/drawing/2014/main" id="{4510946B-D3EE-8708-F5F2-C41146F6EE7F}"/>
              </a:ext>
            </a:extLst>
          </xdr:cNvPr>
          <xdr:cNvSpPr/>
        </xdr:nvSpPr>
        <xdr:spPr>
          <a:xfrm>
            <a:off x="3886205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48" name="Isosceles Triangle 2147">
            <a:extLst>
              <a:ext uri="{FF2B5EF4-FFF2-40B4-BE49-F238E27FC236}">
                <a16:creationId xmlns:a16="http://schemas.microsoft.com/office/drawing/2014/main" id="{014FA458-7D55-40DD-D9AF-4BF6372AEF5D}"/>
              </a:ext>
            </a:extLst>
          </xdr:cNvPr>
          <xdr:cNvSpPr/>
        </xdr:nvSpPr>
        <xdr:spPr>
          <a:xfrm>
            <a:off x="4867268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49" name="Straight Connector 2148">
            <a:extLst>
              <a:ext uri="{FF2B5EF4-FFF2-40B4-BE49-F238E27FC236}">
                <a16:creationId xmlns:a16="http://schemas.microsoft.com/office/drawing/2014/main" id="{7D06AAB7-E4D1-7BD8-6DE8-EAAF66E73198}"/>
              </a:ext>
            </a:extLst>
          </xdr:cNvPr>
          <xdr:cNvCxnSpPr/>
        </xdr:nvCxnSpPr>
        <xdr:spPr>
          <a:xfrm>
            <a:off x="3957638" y="9191624"/>
            <a:ext cx="10001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0" name="Straight Arrow Connector 2149">
            <a:extLst>
              <a:ext uri="{FF2B5EF4-FFF2-40B4-BE49-F238E27FC236}">
                <a16:creationId xmlns:a16="http://schemas.microsoft.com/office/drawing/2014/main" id="{16A33337-6D09-C453-FC65-CFAA25F333DA}"/>
              </a:ext>
            </a:extLst>
          </xdr:cNvPr>
          <xdr:cNvCxnSpPr/>
        </xdr:nvCxnSpPr>
        <xdr:spPr>
          <a:xfrm>
            <a:off x="3957636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1" name="Straight Arrow Connector 2150">
            <a:extLst>
              <a:ext uri="{FF2B5EF4-FFF2-40B4-BE49-F238E27FC236}">
                <a16:creationId xmlns:a16="http://schemas.microsoft.com/office/drawing/2014/main" id="{5D50F518-50FC-98CF-0540-F54F04533EF5}"/>
              </a:ext>
            </a:extLst>
          </xdr:cNvPr>
          <xdr:cNvCxnSpPr/>
        </xdr:nvCxnSpPr>
        <xdr:spPr>
          <a:xfrm>
            <a:off x="4119560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2" name="Straight Arrow Connector 2151">
            <a:extLst>
              <a:ext uri="{FF2B5EF4-FFF2-40B4-BE49-F238E27FC236}">
                <a16:creationId xmlns:a16="http://schemas.microsoft.com/office/drawing/2014/main" id="{A048429E-D409-815E-55AD-3638D3FE25B2}"/>
              </a:ext>
            </a:extLst>
          </xdr:cNvPr>
          <xdr:cNvCxnSpPr/>
        </xdr:nvCxnSpPr>
        <xdr:spPr>
          <a:xfrm>
            <a:off x="4281485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3" name="Straight Arrow Connector 2152">
            <a:extLst>
              <a:ext uri="{FF2B5EF4-FFF2-40B4-BE49-F238E27FC236}">
                <a16:creationId xmlns:a16="http://schemas.microsoft.com/office/drawing/2014/main" id="{FF92F05B-CB1D-609C-DDE5-F95A71F370F0}"/>
              </a:ext>
            </a:extLst>
          </xdr:cNvPr>
          <xdr:cNvCxnSpPr/>
        </xdr:nvCxnSpPr>
        <xdr:spPr>
          <a:xfrm>
            <a:off x="4443410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4" name="Straight Arrow Connector 2153">
            <a:extLst>
              <a:ext uri="{FF2B5EF4-FFF2-40B4-BE49-F238E27FC236}">
                <a16:creationId xmlns:a16="http://schemas.microsoft.com/office/drawing/2014/main" id="{86457EED-7613-FB56-ED3E-1EF38770A19B}"/>
              </a:ext>
            </a:extLst>
          </xdr:cNvPr>
          <xdr:cNvCxnSpPr/>
        </xdr:nvCxnSpPr>
        <xdr:spPr>
          <a:xfrm>
            <a:off x="4605335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5" name="Straight Arrow Connector 2154">
            <a:extLst>
              <a:ext uri="{FF2B5EF4-FFF2-40B4-BE49-F238E27FC236}">
                <a16:creationId xmlns:a16="http://schemas.microsoft.com/office/drawing/2014/main" id="{5A5E6F23-9988-5759-449E-9B054232CA85}"/>
              </a:ext>
            </a:extLst>
          </xdr:cNvPr>
          <xdr:cNvCxnSpPr/>
        </xdr:nvCxnSpPr>
        <xdr:spPr>
          <a:xfrm>
            <a:off x="4767259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6" name="Straight Arrow Connector 2155">
            <a:extLst>
              <a:ext uri="{FF2B5EF4-FFF2-40B4-BE49-F238E27FC236}">
                <a16:creationId xmlns:a16="http://schemas.microsoft.com/office/drawing/2014/main" id="{AF642688-983A-5286-9888-5F443A77AA2F}"/>
              </a:ext>
            </a:extLst>
          </xdr:cNvPr>
          <xdr:cNvCxnSpPr/>
        </xdr:nvCxnSpPr>
        <xdr:spPr>
          <a:xfrm>
            <a:off x="4948236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7" name="Straight Connector 2156">
            <a:extLst>
              <a:ext uri="{FF2B5EF4-FFF2-40B4-BE49-F238E27FC236}">
                <a16:creationId xmlns:a16="http://schemas.microsoft.com/office/drawing/2014/main" id="{97E14C60-69A6-504C-BDD4-67FABE983A32}"/>
              </a:ext>
            </a:extLst>
          </xdr:cNvPr>
          <xdr:cNvCxnSpPr/>
        </xdr:nvCxnSpPr>
        <xdr:spPr>
          <a:xfrm>
            <a:off x="3952875" y="8963025"/>
            <a:ext cx="1000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8" name="Straight Arrow Connector 2157">
            <a:extLst>
              <a:ext uri="{FF2B5EF4-FFF2-40B4-BE49-F238E27FC236}">
                <a16:creationId xmlns:a16="http://schemas.microsoft.com/office/drawing/2014/main" id="{22AA08F1-174A-1402-B72E-075C42535067}"/>
              </a:ext>
            </a:extLst>
          </xdr:cNvPr>
          <xdr:cNvCxnSpPr/>
        </xdr:nvCxnSpPr>
        <xdr:spPr>
          <a:xfrm flipV="1">
            <a:off x="3962405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9" name="Straight Arrow Connector 2158">
            <a:extLst>
              <a:ext uri="{FF2B5EF4-FFF2-40B4-BE49-F238E27FC236}">
                <a16:creationId xmlns:a16="http://schemas.microsoft.com/office/drawing/2014/main" id="{23C9423F-C9BB-FF76-6066-678766FD3B97}"/>
              </a:ext>
            </a:extLst>
          </xdr:cNvPr>
          <xdr:cNvCxnSpPr/>
        </xdr:nvCxnSpPr>
        <xdr:spPr>
          <a:xfrm flipV="1">
            <a:off x="4948233" y="933926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0" name="Straight Connector 2159">
            <a:extLst>
              <a:ext uri="{FF2B5EF4-FFF2-40B4-BE49-F238E27FC236}">
                <a16:creationId xmlns:a16="http://schemas.microsoft.com/office/drawing/2014/main" id="{79415199-334E-5015-1B59-F787D46E5F37}"/>
              </a:ext>
            </a:extLst>
          </xdr:cNvPr>
          <xdr:cNvCxnSpPr/>
        </xdr:nvCxnSpPr>
        <xdr:spPr>
          <a:xfrm>
            <a:off x="3900488" y="9477375"/>
            <a:ext cx="1114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1" name="Straight Connector 2160">
            <a:extLst>
              <a:ext uri="{FF2B5EF4-FFF2-40B4-BE49-F238E27FC236}">
                <a16:creationId xmlns:a16="http://schemas.microsoft.com/office/drawing/2014/main" id="{F23D3194-C9BF-D54B-1B23-B9869E2548E6}"/>
              </a:ext>
            </a:extLst>
          </xdr:cNvPr>
          <xdr:cNvCxnSpPr/>
        </xdr:nvCxnSpPr>
        <xdr:spPr>
          <a:xfrm flipH="1">
            <a:off x="3900492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2" name="Straight Connector 2161">
            <a:extLst>
              <a:ext uri="{FF2B5EF4-FFF2-40B4-BE49-F238E27FC236}">
                <a16:creationId xmlns:a16="http://schemas.microsoft.com/office/drawing/2014/main" id="{92FBFB68-F386-0293-6D27-BDE76FCA8245}"/>
              </a:ext>
            </a:extLst>
          </xdr:cNvPr>
          <xdr:cNvCxnSpPr/>
        </xdr:nvCxnSpPr>
        <xdr:spPr>
          <a:xfrm flipH="1">
            <a:off x="4891082" y="9434512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3" name="Straight Connector 2162">
            <a:extLst>
              <a:ext uri="{FF2B5EF4-FFF2-40B4-BE49-F238E27FC236}">
                <a16:creationId xmlns:a16="http://schemas.microsoft.com/office/drawing/2014/main" id="{46821BE5-1FED-7290-2D04-6DFD55C7EE7A}"/>
              </a:ext>
            </a:extLst>
          </xdr:cNvPr>
          <xdr:cNvCxnSpPr/>
        </xdr:nvCxnSpPr>
        <xdr:spPr>
          <a:xfrm flipH="1" flipV="1">
            <a:off x="4314825" y="88963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350</xdr:row>
      <xdr:rowOff>9523</xdr:rowOff>
    </xdr:from>
    <xdr:to>
      <xdr:col>24</xdr:col>
      <xdr:colOff>138113</xdr:colOff>
      <xdr:row>356</xdr:row>
      <xdr:rowOff>14289</xdr:rowOff>
    </xdr:to>
    <xdr:grpSp>
      <xdr:nvGrpSpPr>
        <xdr:cNvPr id="151" name="Group 150">
          <a:extLst>
            <a:ext uri="{FF2B5EF4-FFF2-40B4-BE49-F238E27FC236}">
              <a16:creationId xmlns:a16="http://schemas.microsoft.com/office/drawing/2014/main" id="{D7C9C0CE-28E0-6983-0B43-4559073784CC}"/>
            </a:ext>
          </a:extLst>
        </xdr:cNvPr>
        <xdr:cNvGrpSpPr/>
      </xdr:nvGrpSpPr>
      <xdr:grpSpPr>
        <a:xfrm>
          <a:off x="2024049" y="52520848"/>
          <a:ext cx="2000264" cy="862016"/>
          <a:chOff x="2024049" y="10058398"/>
          <a:chExt cx="2000264" cy="862016"/>
        </a:xfrm>
      </xdr:grpSpPr>
      <xdr:cxnSp macro="">
        <xdr:nvCxnSpPr>
          <xdr:cNvPr id="2165" name="Straight Connector 2164">
            <a:extLst>
              <a:ext uri="{FF2B5EF4-FFF2-40B4-BE49-F238E27FC236}">
                <a16:creationId xmlns:a16="http://schemas.microsoft.com/office/drawing/2014/main" id="{2A0D0C1F-3235-1967-24A5-D211EE2EF1F7}"/>
              </a:ext>
            </a:extLst>
          </xdr:cNvPr>
          <xdr:cNvCxnSpPr/>
        </xdr:nvCxnSpPr>
        <xdr:spPr>
          <a:xfrm>
            <a:off x="2100263" y="10477500"/>
            <a:ext cx="18573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66" name="Isosceles Triangle 2165">
            <a:extLst>
              <a:ext uri="{FF2B5EF4-FFF2-40B4-BE49-F238E27FC236}">
                <a16:creationId xmlns:a16="http://schemas.microsoft.com/office/drawing/2014/main" id="{5A3E83FD-2FE5-F6B0-05C7-6D6D841AD41D}"/>
              </a:ext>
            </a:extLst>
          </xdr:cNvPr>
          <xdr:cNvSpPr/>
        </xdr:nvSpPr>
        <xdr:spPr>
          <a:xfrm>
            <a:off x="202404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67" name="Straight Arrow Connector 2166">
            <a:extLst>
              <a:ext uri="{FF2B5EF4-FFF2-40B4-BE49-F238E27FC236}">
                <a16:creationId xmlns:a16="http://schemas.microsoft.com/office/drawing/2014/main" id="{45EEB916-EB8A-4D75-4A34-E949BFA6DBE5}"/>
              </a:ext>
            </a:extLst>
          </xdr:cNvPr>
          <xdr:cNvCxnSpPr/>
        </xdr:nvCxnSpPr>
        <xdr:spPr>
          <a:xfrm flipV="1">
            <a:off x="210501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68" name="Isosceles Triangle 2167">
            <a:extLst>
              <a:ext uri="{FF2B5EF4-FFF2-40B4-BE49-F238E27FC236}">
                <a16:creationId xmlns:a16="http://schemas.microsoft.com/office/drawing/2014/main" id="{CFF30904-8055-DC06-9615-6B50C422587D}"/>
              </a:ext>
            </a:extLst>
          </xdr:cNvPr>
          <xdr:cNvSpPr/>
        </xdr:nvSpPr>
        <xdr:spPr>
          <a:xfrm>
            <a:off x="3643285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69" name="Straight Arrow Connector 2168">
            <a:extLst>
              <a:ext uri="{FF2B5EF4-FFF2-40B4-BE49-F238E27FC236}">
                <a16:creationId xmlns:a16="http://schemas.microsoft.com/office/drawing/2014/main" id="{13EEEFF5-4A01-66B3-AFB1-4D915607592C}"/>
              </a:ext>
            </a:extLst>
          </xdr:cNvPr>
          <xdr:cNvCxnSpPr/>
        </xdr:nvCxnSpPr>
        <xdr:spPr>
          <a:xfrm flipV="1">
            <a:off x="3724242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1" name="Straight Arrow Connector 2170">
            <a:extLst>
              <a:ext uri="{FF2B5EF4-FFF2-40B4-BE49-F238E27FC236}">
                <a16:creationId xmlns:a16="http://schemas.microsoft.com/office/drawing/2014/main" id="{0AB783F0-3839-E8D7-AD67-6D2AF4103DC8}"/>
              </a:ext>
            </a:extLst>
          </xdr:cNvPr>
          <xdr:cNvCxnSpPr/>
        </xdr:nvCxnSpPr>
        <xdr:spPr>
          <a:xfrm>
            <a:off x="2105014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2" name="Straight Arrow Connector 2171">
            <a:extLst>
              <a:ext uri="{FF2B5EF4-FFF2-40B4-BE49-F238E27FC236}">
                <a16:creationId xmlns:a16="http://schemas.microsoft.com/office/drawing/2014/main" id="{F5ACC448-0A1F-07E9-2A83-A984E6146F0C}"/>
              </a:ext>
            </a:extLst>
          </xdr:cNvPr>
          <xdr:cNvCxnSpPr/>
        </xdr:nvCxnSpPr>
        <xdr:spPr>
          <a:xfrm>
            <a:off x="226694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3" name="Straight Arrow Connector 2172">
            <a:extLst>
              <a:ext uri="{FF2B5EF4-FFF2-40B4-BE49-F238E27FC236}">
                <a16:creationId xmlns:a16="http://schemas.microsoft.com/office/drawing/2014/main" id="{51107A7C-6A87-6635-2D9B-48AC88347BB0}"/>
              </a:ext>
            </a:extLst>
          </xdr:cNvPr>
          <xdr:cNvCxnSpPr/>
        </xdr:nvCxnSpPr>
        <xdr:spPr>
          <a:xfrm>
            <a:off x="242886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4" name="Straight Arrow Connector 2173">
            <a:extLst>
              <a:ext uri="{FF2B5EF4-FFF2-40B4-BE49-F238E27FC236}">
                <a16:creationId xmlns:a16="http://schemas.microsoft.com/office/drawing/2014/main" id="{E827AE81-26EA-2E15-1F0E-BAB6FF0F19D4}"/>
              </a:ext>
            </a:extLst>
          </xdr:cNvPr>
          <xdr:cNvCxnSpPr/>
        </xdr:nvCxnSpPr>
        <xdr:spPr>
          <a:xfrm>
            <a:off x="2590790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5" name="Straight Arrow Connector 2174">
            <a:extLst>
              <a:ext uri="{FF2B5EF4-FFF2-40B4-BE49-F238E27FC236}">
                <a16:creationId xmlns:a16="http://schemas.microsoft.com/office/drawing/2014/main" id="{B5B13428-3CC7-176B-81C3-CEE948B2300E}"/>
              </a:ext>
            </a:extLst>
          </xdr:cNvPr>
          <xdr:cNvCxnSpPr/>
        </xdr:nvCxnSpPr>
        <xdr:spPr>
          <a:xfrm>
            <a:off x="2752715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6" name="Straight Arrow Connector 2175">
            <a:extLst>
              <a:ext uri="{FF2B5EF4-FFF2-40B4-BE49-F238E27FC236}">
                <a16:creationId xmlns:a16="http://schemas.microsoft.com/office/drawing/2014/main" id="{A5178697-BB72-0F4D-E3B0-13D4ADCEDB74}"/>
              </a:ext>
            </a:extLst>
          </xdr:cNvPr>
          <xdr:cNvCxnSpPr/>
        </xdr:nvCxnSpPr>
        <xdr:spPr>
          <a:xfrm>
            <a:off x="2914640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7" name="Straight Arrow Connector 2176">
            <a:extLst>
              <a:ext uri="{FF2B5EF4-FFF2-40B4-BE49-F238E27FC236}">
                <a16:creationId xmlns:a16="http://schemas.microsoft.com/office/drawing/2014/main" id="{7EBB6ADC-5170-B723-5340-422E9BADE791}"/>
              </a:ext>
            </a:extLst>
          </xdr:cNvPr>
          <xdr:cNvCxnSpPr/>
        </xdr:nvCxnSpPr>
        <xdr:spPr>
          <a:xfrm>
            <a:off x="3076564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8" name="Straight Arrow Connector 2177">
            <a:extLst>
              <a:ext uri="{FF2B5EF4-FFF2-40B4-BE49-F238E27FC236}">
                <a16:creationId xmlns:a16="http://schemas.microsoft.com/office/drawing/2014/main" id="{27E5D5ED-8262-3E05-1815-3C71C0F3FE0C}"/>
              </a:ext>
            </a:extLst>
          </xdr:cNvPr>
          <xdr:cNvCxnSpPr/>
        </xdr:nvCxnSpPr>
        <xdr:spPr>
          <a:xfrm>
            <a:off x="3238489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9" name="Straight Arrow Connector 2178">
            <a:extLst>
              <a:ext uri="{FF2B5EF4-FFF2-40B4-BE49-F238E27FC236}">
                <a16:creationId xmlns:a16="http://schemas.microsoft.com/office/drawing/2014/main" id="{6B9A9FBB-0F49-5151-B33F-E3DEB1B959FD}"/>
              </a:ext>
            </a:extLst>
          </xdr:cNvPr>
          <xdr:cNvCxnSpPr/>
        </xdr:nvCxnSpPr>
        <xdr:spPr>
          <a:xfrm>
            <a:off x="3400416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0" name="Straight Arrow Connector 2179">
            <a:extLst>
              <a:ext uri="{FF2B5EF4-FFF2-40B4-BE49-F238E27FC236}">
                <a16:creationId xmlns:a16="http://schemas.microsoft.com/office/drawing/2014/main" id="{12BB0A87-9BBA-3FCE-35C6-F73448E6CCAF}"/>
              </a:ext>
            </a:extLst>
          </xdr:cNvPr>
          <xdr:cNvCxnSpPr/>
        </xdr:nvCxnSpPr>
        <xdr:spPr>
          <a:xfrm>
            <a:off x="356234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1" name="Straight Connector 2180">
            <a:extLst>
              <a:ext uri="{FF2B5EF4-FFF2-40B4-BE49-F238E27FC236}">
                <a16:creationId xmlns:a16="http://schemas.microsoft.com/office/drawing/2014/main" id="{9D98C6F0-5944-59EE-ADDB-E1113518993F}"/>
              </a:ext>
            </a:extLst>
          </xdr:cNvPr>
          <xdr:cNvCxnSpPr/>
        </xdr:nvCxnSpPr>
        <xdr:spPr>
          <a:xfrm>
            <a:off x="2100263" y="10239380"/>
            <a:ext cx="1857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2" name="Straight Connector 2181">
            <a:extLst>
              <a:ext uri="{FF2B5EF4-FFF2-40B4-BE49-F238E27FC236}">
                <a16:creationId xmlns:a16="http://schemas.microsoft.com/office/drawing/2014/main" id="{0B5F720E-57E7-5EEC-8BC5-281CB21A1C65}"/>
              </a:ext>
            </a:extLst>
          </xdr:cNvPr>
          <xdr:cNvCxnSpPr/>
        </xdr:nvCxnSpPr>
        <xdr:spPr>
          <a:xfrm flipH="1" flipV="1">
            <a:off x="2943214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3" name="Straight Arrow Connector 2182">
            <a:extLst>
              <a:ext uri="{FF2B5EF4-FFF2-40B4-BE49-F238E27FC236}">
                <a16:creationId xmlns:a16="http://schemas.microsoft.com/office/drawing/2014/main" id="{9EC1309C-E59B-AC70-41D5-CBFACCD9F0C3}"/>
              </a:ext>
            </a:extLst>
          </xdr:cNvPr>
          <xdr:cNvCxnSpPr/>
        </xdr:nvCxnSpPr>
        <xdr:spPr>
          <a:xfrm>
            <a:off x="372426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4" name="Straight Arrow Connector 2183">
            <a:extLst>
              <a:ext uri="{FF2B5EF4-FFF2-40B4-BE49-F238E27FC236}">
                <a16:creationId xmlns:a16="http://schemas.microsoft.com/office/drawing/2014/main" id="{7F7F6FCE-9B35-A24E-9835-B1E1D31DC5D3}"/>
              </a:ext>
            </a:extLst>
          </xdr:cNvPr>
          <xdr:cNvCxnSpPr/>
        </xdr:nvCxnSpPr>
        <xdr:spPr>
          <a:xfrm>
            <a:off x="3957631" y="1023938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6" name="Straight Arrow Connector 2185">
            <a:extLst>
              <a:ext uri="{FF2B5EF4-FFF2-40B4-BE49-F238E27FC236}">
                <a16:creationId xmlns:a16="http://schemas.microsoft.com/office/drawing/2014/main" id="{A2928E19-A196-B011-AD7E-4972CA75AE93}"/>
              </a:ext>
            </a:extLst>
          </xdr:cNvPr>
          <xdr:cNvCxnSpPr/>
        </xdr:nvCxnSpPr>
        <xdr:spPr>
          <a:xfrm>
            <a:off x="3967153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7" name="Straight Connector 2186">
            <a:extLst>
              <a:ext uri="{FF2B5EF4-FFF2-40B4-BE49-F238E27FC236}">
                <a16:creationId xmlns:a16="http://schemas.microsoft.com/office/drawing/2014/main" id="{CAAB3825-E65A-66C3-321C-E5976F906B73}"/>
              </a:ext>
            </a:extLst>
          </xdr:cNvPr>
          <xdr:cNvCxnSpPr/>
        </xdr:nvCxnSpPr>
        <xdr:spPr>
          <a:xfrm>
            <a:off x="2038350" y="10763251"/>
            <a:ext cx="19859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8" name="Straight Connector 2187">
            <a:extLst>
              <a:ext uri="{FF2B5EF4-FFF2-40B4-BE49-F238E27FC236}">
                <a16:creationId xmlns:a16="http://schemas.microsoft.com/office/drawing/2014/main" id="{C1A12E4E-6CDA-FC7C-BECD-216DA1131517}"/>
              </a:ext>
            </a:extLst>
          </xdr:cNvPr>
          <xdr:cNvCxnSpPr/>
        </xdr:nvCxnSpPr>
        <xdr:spPr>
          <a:xfrm flipH="1">
            <a:off x="204786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9" name="Straight Connector 2188">
            <a:extLst>
              <a:ext uri="{FF2B5EF4-FFF2-40B4-BE49-F238E27FC236}">
                <a16:creationId xmlns:a16="http://schemas.microsoft.com/office/drawing/2014/main" id="{FED8FD61-C8EE-8DFD-1196-0E06F4D208B0}"/>
              </a:ext>
            </a:extLst>
          </xdr:cNvPr>
          <xdr:cNvCxnSpPr/>
        </xdr:nvCxnSpPr>
        <xdr:spPr>
          <a:xfrm flipH="1">
            <a:off x="3671878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0" name="Straight Connector 2189">
            <a:extLst>
              <a:ext uri="{FF2B5EF4-FFF2-40B4-BE49-F238E27FC236}">
                <a16:creationId xmlns:a16="http://schemas.microsoft.com/office/drawing/2014/main" id="{067ED552-72BE-C4FF-81C2-7C43823B9042}"/>
              </a:ext>
            </a:extLst>
          </xdr:cNvPr>
          <xdr:cNvCxnSpPr/>
        </xdr:nvCxnSpPr>
        <xdr:spPr>
          <a:xfrm>
            <a:off x="3957626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1" name="Straight Connector 2190">
            <a:extLst>
              <a:ext uri="{FF2B5EF4-FFF2-40B4-BE49-F238E27FC236}">
                <a16:creationId xmlns:a16="http://schemas.microsoft.com/office/drawing/2014/main" id="{570DC4D6-5E81-BF0E-7261-83229BA3CAAC}"/>
              </a:ext>
            </a:extLst>
          </xdr:cNvPr>
          <xdr:cNvCxnSpPr/>
        </xdr:nvCxnSpPr>
        <xdr:spPr>
          <a:xfrm flipH="1">
            <a:off x="3914763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14288</xdr:colOff>
      <xdr:row>350</xdr:row>
      <xdr:rowOff>0</xdr:rowOff>
    </xdr:from>
    <xdr:to>
      <xdr:col>42</xdr:col>
      <xdr:colOff>123825</xdr:colOff>
      <xdr:row>356</xdr:row>
      <xdr:rowOff>14289</xdr:rowOff>
    </xdr:to>
    <xdr:grpSp>
      <xdr:nvGrpSpPr>
        <xdr:cNvPr id="152" name="Group 151">
          <a:extLst>
            <a:ext uri="{FF2B5EF4-FFF2-40B4-BE49-F238E27FC236}">
              <a16:creationId xmlns:a16="http://schemas.microsoft.com/office/drawing/2014/main" id="{1D708622-D959-C3A5-A267-0B9CCCB59920}"/>
            </a:ext>
          </a:extLst>
        </xdr:cNvPr>
        <xdr:cNvGrpSpPr/>
      </xdr:nvGrpSpPr>
      <xdr:grpSpPr>
        <a:xfrm>
          <a:off x="4872038" y="52511325"/>
          <a:ext cx="2052637" cy="871539"/>
          <a:chOff x="4872038" y="10048875"/>
          <a:chExt cx="2052637" cy="871539"/>
        </a:xfrm>
      </xdr:grpSpPr>
      <xdr:cxnSp macro="">
        <xdr:nvCxnSpPr>
          <xdr:cNvPr id="2193" name="Straight Connector 2192">
            <a:extLst>
              <a:ext uri="{FF2B5EF4-FFF2-40B4-BE49-F238E27FC236}">
                <a16:creationId xmlns:a16="http://schemas.microsoft.com/office/drawing/2014/main" id="{34385F15-7A9B-4AB6-C229-A5714FB08671}"/>
              </a:ext>
            </a:extLst>
          </xdr:cNvPr>
          <xdr:cNvCxnSpPr/>
        </xdr:nvCxnSpPr>
        <xdr:spPr>
          <a:xfrm>
            <a:off x="4938713" y="10477500"/>
            <a:ext cx="193833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94" name="Isosceles Triangle 2193">
            <a:extLst>
              <a:ext uri="{FF2B5EF4-FFF2-40B4-BE49-F238E27FC236}">
                <a16:creationId xmlns:a16="http://schemas.microsoft.com/office/drawing/2014/main" id="{2125E32E-4BB6-9058-DDD7-800B08435762}"/>
              </a:ext>
            </a:extLst>
          </xdr:cNvPr>
          <xdr:cNvSpPr/>
        </xdr:nvSpPr>
        <xdr:spPr>
          <a:xfrm>
            <a:off x="510063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95" name="Straight Arrow Connector 2194">
            <a:extLst>
              <a:ext uri="{FF2B5EF4-FFF2-40B4-BE49-F238E27FC236}">
                <a16:creationId xmlns:a16="http://schemas.microsoft.com/office/drawing/2014/main" id="{62E70831-EE60-A666-275E-9C858FDB8A4C}"/>
              </a:ext>
            </a:extLst>
          </xdr:cNvPr>
          <xdr:cNvCxnSpPr/>
        </xdr:nvCxnSpPr>
        <xdr:spPr>
          <a:xfrm flipV="1">
            <a:off x="518160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96" name="Isosceles Triangle 2195">
            <a:extLst>
              <a:ext uri="{FF2B5EF4-FFF2-40B4-BE49-F238E27FC236}">
                <a16:creationId xmlns:a16="http://schemas.microsoft.com/office/drawing/2014/main" id="{949679A2-8C3E-5844-EBD1-1533A491D8F8}"/>
              </a:ext>
            </a:extLst>
          </xdr:cNvPr>
          <xdr:cNvSpPr/>
        </xdr:nvSpPr>
        <xdr:spPr>
          <a:xfrm>
            <a:off x="6557941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97" name="Straight Arrow Connector 2196">
            <a:extLst>
              <a:ext uri="{FF2B5EF4-FFF2-40B4-BE49-F238E27FC236}">
                <a16:creationId xmlns:a16="http://schemas.microsoft.com/office/drawing/2014/main" id="{F4D00DFA-22B8-1F6D-6A8A-2C1A228CF639}"/>
              </a:ext>
            </a:extLst>
          </xdr:cNvPr>
          <xdr:cNvCxnSpPr/>
        </xdr:nvCxnSpPr>
        <xdr:spPr>
          <a:xfrm flipV="1">
            <a:off x="6638898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8" name="Straight Arrow Connector 2197">
            <a:extLst>
              <a:ext uri="{FF2B5EF4-FFF2-40B4-BE49-F238E27FC236}">
                <a16:creationId xmlns:a16="http://schemas.microsoft.com/office/drawing/2014/main" id="{110B731C-5260-ED6E-00EC-190405982E8D}"/>
              </a:ext>
            </a:extLst>
          </xdr:cNvPr>
          <xdr:cNvCxnSpPr/>
        </xdr:nvCxnSpPr>
        <xdr:spPr>
          <a:xfrm>
            <a:off x="494347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9" name="Straight Arrow Connector 2198">
            <a:extLst>
              <a:ext uri="{FF2B5EF4-FFF2-40B4-BE49-F238E27FC236}">
                <a16:creationId xmlns:a16="http://schemas.microsoft.com/office/drawing/2014/main" id="{137A7500-A668-FA53-2CD6-AB7CECA7247E}"/>
              </a:ext>
            </a:extLst>
          </xdr:cNvPr>
          <xdr:cNvCxnSpPr/>
        </xdr:nvCxnSpPr>
        <xdr:spPr>
          <a:xfrm>
            <a:off x="514350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0" name="Straight Arrow Connector 2199">
            <a:extLst>
              <a:ext uri="{FF2B5EF4-FFF2-40B4-BE49-F238E27FC236}">
                <a16:creationId xmlns:a16="http://schemas.microsoft.com/office/drawing/2014/main" id="{1BD4D392-C98E-75FB-FF97-9DEA7BF9368E}"/>
              </a:ext>
            </a:extLst>
          </xdr:cNvPr>
          <xdr:cNvCxnSpPr/>
        </xdr:nvCxnSpPr>
        <xdr:spPr>
          <a:xfrm>
            <a:off x="534352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1" name="Straight Arrow Connector 2200">
            <a:extLst>
              <a:ext uri="{FF2B5EF4-FFF2-40B4-BE49-F238E27FC236}">
                <a16:creationId xmlns:a16="http://schemas.microsoft.com/office/drawing/2014/main" id="{5DD268DF-B07C-8D5E-839B-5F335BC777A4}"/>
              </a:ext>
            </a:extLst>
          </xdr:cNvPr>
          <xdr:cNvCxnSpPr/>
        </xdr:nvCxnSpPr>
        <xdr:spPr>
          <a:xfrm>
            <a:off x="550545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2" name="Straight Arrow Connector 2201">
            <a:extLst>
              <a:ext uri="{FF2B5EF4-FFF2-40B4-BE49-F238E27FC236}">
                <a16:creationId xmlns:a16="http://schemas.microsoft.com/office/drawing/2014/main" id="{0374E0ED-71A9-18E8-0162-BE8A7DF4B877}"/>
              </a:ext>
            </a:extLst>
          </xdr:cNvPr>
          <xdr:cNvCxnSpPr/>
        </xdr:nvCxnSpPr>
        <xdr:spPr>
          <a:xfrm>
            <a:off x="566737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3" name="Straight Arrow Connector 2202">
            <a:extLst>
              <a:ext uri="{FF2B5EF4-FFF2-40B4-BE49-F238E27FC236}">
                <a16:creationId xmlns:a16="http://schemas.microsoft.com/office/drawing/2014/main" id="{380544FB-E87F-67DC-0EA7-7BE23F653C0E}"/>
              </a:ext>
            </a:extLst>
          </xdr:cNvPr>
          <xdr:cNvCxnSpPr/>
        </xdr:nvCxnSpPr>
        <xdr:spPr>
          <a:xfrm>
            <a:off x="582930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4" name="Straight Arrow Connector 2203">
            <a:extLst>
              <a:ext uri="{FF2B5EF4-FFF2-40B4-BE49-F238E27FC236}">
                <a16:creationId xmlns:a16="http://schemas.microsoft.com/office/drawing/2014/main" id="{55645BE5-5590-DFB1-A8B6-1B807E46C150}"/>
              </a:ext>
            </a:extLst>
          </xdr:cNvPr>
          <xdr:cNvCxnSpPr/>
        </xdr:nvCxnSpPr>
        <xdr:spPr>
          <a:xfrm>
            <a:off x="599122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5" name="Straight Arrow Connector 2204">
            <a:extLst>
              <a:ext uri="{FF2B5EF4-FFF2-40B4-BE49-F238E27FC236}">
                <a16:creationId xmlns:a16="http://schemas.microsoft.com/office/drawing/2014/main" id="{2236EAC9-B156-D9F7-873C-BF9360E74C5E}"/>
              </a:ext>
            </a:extLst>
          </xdr:cNvPr>
          <xdr:cNvCxnSpPr/>
        </xdr:nvCxnSpPr>
        <xdr:spPr>
          <a:xfrm>
            <a:off x="615315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6" name="Straight Arrow Connector 2205">
            <a:extLst>
              <a:ext uri="{FF2B5EF4-FFF2-40B4-BE49-F238E27FC236}">
                <a16:creationId xmlns:a16="http://schemas.microsoft.com/office/drawing/2014/main" id="{3F43C1F0-1D97-50E3-37EE-5284E7B0B2E0}"/>
              </a:ext>
            </a:extLst>
          </xdr:cNvPr>
          <xdr:cNvCxnSpPr/>
        </xdr:nvCxnSpPr>
        <xdr:spPr>
          <a:xfrm>
            <a:off x="631507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7" name="Straight Arrow Connector 2206">
            <a:extLst>
              <a:ext uri="{FF2B5EF4-FFF2-40B4-BE49-F238E27FC236}">
                <a16:creationId xmlns:a16="http://schemas.microsoft.com/office/drawing/2014/main" id="{80BE34DA-FF6A-C406-EDBA-E3987F1166EC}"/>
              </a:ext>
            </a:extLst>
          </xdr:cNvPr>
          <xdr:cNvCxnSpPr/>
        </xdr:nvCxnSpPr>
        <xdr:spPr>
          <a:xfrm>
            <a:off x="6477004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8" name="Straight Arrow Connector 2207">
            <a:extLst>
              <a:ext uri="{FF2B5EF4-FFF2-40B4-BE49-F238E27FC236}">
                <a16:creationId xmlns:a16="http://schemas.microsoft.com/office/drawing/2014/main" id="{9C754D01-CAAA-3D04-36D8-D99DC0E0362C}"/>
              </a:ext>
            </a:extLst>
          </xdr:cNvPr>
          <xdr:cNvCxnSpPr/>
        </xdr:nvCxnSpPr>
        <xdr:spPr>
          <a:xfrm>
            <a:off x="6691320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09" name="Straight Connector 2208">
            <a:extLst>
              <a:ext uri="{FF2B5EF4-FFF2-40B4-BE49-F238E27FC236}">
                <a16:creationId xmlns:a16="http://schemas.microsoft.com/office/drawing/2014/main" id="{79E0442F-D19B-E00B-D27F-3FEC7EEABE1C}"/>
              </a:ext>
            </a:extLst>
          </xdr:cNvPr>
          <xdr:cNvCxnSpPr/>
        </xdr:nvCxnSpPr>
        <xdr:spPr>
          <a:xfrm>
            <a:off x="4943477" y="10239380"/>
            <a:ext cx="193833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0" name="Straight Connector 2209">
            <a:extLst>
              <a:ext uri="{FF2B5EF4-FFF2-40B4-BE49-F238E27FC236}">
                <a16:creationId xmlns:a16="http://schemas.microsoft.com/office/drawing/2014/main" id="{F35E1613-479E-4D65-79BA-C47606FCDC81}"/>
              </a:ext>
            </a:extLst>
          </xdr:cNvPr>
          <xdr:cNvCxnSpPr/>
        </xdr:nvCxnSpPr>
        <xdr:spPr>
          <a:xfrm flipH="1" flipV="1">
            <a:off x="6019802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1" name="Straight Arrow Connector 2210">
            <a:extLst>
              <a:ext uri="{FF2B5EF4-FFF2-40B4-BE49-F238E27FC236}">
                <a16:creationId xmlns:a16="http://schemas.microsoft.com/office/drawing/2014/main" id="{C5CEB13E-D0B1-F293-2F3E-6E63C23E9D7E}"/>
              </a:ext>
            </a:extLst>
          </xdr:cNvPr>
          <xdr:cNvCxnSpPr/>
        </xdr:nvCxnSpPr>
        <xdr:spPr>
          <a:xfrm>
            <a:off x="687705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4" name="Straight Arrow Connector 2213">
            <a:extLst>
              <a:ext uri="{FF2B5EF4-FFF2-40B4-BE49-F238E27FC236}">
                <a16:creationId xmlns:a16="http://schemas.microsoft.com/office/drawing/2014/main" id="{93A87754-2F3B-E0C9-1C74-47A0DF64C505}"/>
              </a:ext>
            </a:extLst>
          </xdr:cNvPr>
          <xdr:cNvCxnSpPr/>
        </xdr:nvCxnSpPr>
        <xdr:spPr>
          <a:xfrm>
            <a:off x="493871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5" name="Straight Arrow Connector 2214">
            <a:extLst>
              <a:ext uri="{FF2B5EF4-FFF2-40B4-BE49-F238E27FC236}">
                <a16:creationId xmlns:a16="http://schemas.microsoft.com/office/drawing/2014/main" id="{72C5EFB9-AB76-F6D3-585F-7FB989437405}"/>
              </a:ext>
            </a:extLst>
          </xdr:cNvPr>
          <xdr:cNvCxnSpPr/>
        </xdr:nvCxnSpPr>
        <xdr:spPr>
          <a:xfrm>
            <a:off x="687704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6" name="Straight Connector 2215">
            <a:extLst>
              <a:ext uri="{FF2B5EF4-FFF2-40B4-BE49-F238E27FC236}">
                <a16:creationId xmlns:a16="http://schemas.microsoft.com/office/drawing/2014/main" id="{1C51F48B-C259-0C02-4CDA-0931932854F5}"/>
              </a:ext>
            </a:extLst>
          </xdr:cNvPr>
          <xdr:cNvCxnSpPr/>
        </xdr:nvCxnSpPr>
        <xdr:spPr>
          <a:xfrm>
            <a:off x="4872038" y="10763251"/>
            <a:ext cx="20526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7" name="Straight Connector 2216">
            <a:extLst>
              <a:ext uri="{FF2B5EF4-FFF2-40B4-BE49-F238E27FC236}">
                <a16:creationId xmlns:a16="http://schemas.microsoft.com/office/drawing/2014/main" id="{EFDB39DD-DBFE-9D30-53E7-2157317540C8}"/>
              </a:ext>
            </a:extLst>
          </xdr:cNvPr>
          <xdr:cNvCxnSpPr/>
        </xdr:nvCxnSpPr>
        <xdr:spPr>
          <a:xfrm flipH="1">
            <a:off x="512444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8" name="Straight Connector 2217">
            <a:extLst>
              <a:ext uri="{FF2B5EF4-FFF2-40B4-BE49-F238E27FC236}">
                <a16:creationId xmlns:a16="http://schemas.microsoft.com/office/drawing/2014/main" id="{2D25CC9A-B794-79A5-C0E3-36CE8812F239}"/>
              </a:ext>
            </a:extLst>
          </xdr:cNvPr>
          <xdr:cNvCxnSpPr/>
        </xdr:nvCxnSpPr>
        <xdr:spPr>
          <a:xfrm flipH="1">
            <a:off x="6581768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9" name="Straight Connector 2218">
            <a:extLst>
              <a:ext uri="{FF2B5EF4-FFF2-40B4-BE49-F238E27FC236}">
                <a16:creationId xmlns:a16="http://schemas.microsoft.com/office/drawing/2014/main" id="{11002D89-1715-14F6-C689-0B4713D8C6D0}"/>
              </a:ext>
            </a:extLst>
          </xdr:cNvPr>
          <xdr:cNvCxnSpPr/>
        </xdr:nvCxnSpPr>
        <xdr:spPr>
          <a:xfrm>
            <a:off x="493871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0" name="Straight Connector 2219">
            <a:extLst>
              <a:ext uri="{FF2B5EF4-FFF2-40B4-BE49-F238E27FC236}">
                <a16:creationId xmlns:a16="http://schemas.microsoft.com/office/drawing/2014/main" id="{33BB271F-B118-2792-27AA-AA5882E4B6C0}"/>
              </a:ext>
            </a:extLst>
          </xdr:cNvPr>
          <xdr:cNvCxnSpPr/>
        </xdr:nvCxnSpPr>
        <xdr:spPr>
          <a:xfrm flipH="1">
            <a:off x="489585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1" name="Straight Connector 2220">
            <a:extLst>
              <a:ext uri="{FF2B5EF4-FFF2-40B4-BE49-F238E27FC236}">
                <a16:creationId xmlns:a16="http://schemas.microsoft.com/office/drawing/2014/main" id="{451C2222-E083-B47B-023D-9CB3E12AAB22}"/>
              </a:ext>
            </a:extLst>
          </xdr:cNvPr>
          <xdr:cNvCxnSpPr/>
        </xdr:nvCxnSpPr>
        <xdr:spPr>
          <a:xfrm>
            <a:off x="6872278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2" name="Straight Connector 2221">
            <a:extLst>
              <a:ext uri="{FF2B5EF4-FFF2-40B4-BE49-F238E27FC236}">
                <a16:creationId xmlns:a16="http://schemas.microsoft.com/office/drawing/2014/main" id="{0DB48CCE-C9B4-A272-C406-45EA9C074634}"/>
              </a:ext>
            </a:extLst>
          </xdr:cNvPr>
          <xdr:cNvCxnSpPr/>
        </xdr:nvCxnSpPr>
        <xdr:spPr>
          <a:xfrm flipH="1">
            <a:off x="6829415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48</xdr:col>
      <xdr:colOff>14288</xdr:colOff>
      <xdr:row>350</xdr:row>
      <xdr:rowOff>0</xdr:rowOff>
    </xdr:from>
    <xdr:to>
      <xdr:col>60</xdr:col>
      <xdr:colOff>123825</xdr:colOff>
      <xdr:row>356</xdr:row>
      <xdr:rowOff>14289</xdr:rowOff>
    </xdr:to>
    <xdr:grpSp>
      <xdr:nvGrpSpPr>
        <xdr:cNvPr id="2223" name="Group 2222">
          <a:extLst>
            <a:ext uri="{FF2B5EF4-FFF2-40B4-BE49-F238E27FC236}">
              <a16:creationId xmlns:a16="http://schemas.microsoft.com/office/drawing/2014/main" id="{ECB8886C-F84F-4CE6-A0CD-71840B691652}"/>
            </a:ext>
          </a:extLst>
        </xdr:cNvPr>
        <xdr:cNvGrpSpPr/>
      </xdr:nvGrpSpPr>
      <xdr:grpSpPr>
        <a:xfrm>
          <a:off x="7786688" y="52511325"/>
          <a:ext cx="2052637" cy="871539"/>
          <a:chOff x="4872038" y="10048875"/>
          <a:chExt cx="2052637" cy="871539"/>
        </a:xfrm>
      </xdr:grpSpPr>
      <xdr:cxnSp macro="">
        <xdr:nvCxnSpPr>
          <xdr:cNvPr id="2224" name="Straight Connector 2223">
            <a:extLst>
              <a:ext uri="{FF2B5EF4-FFF2-40B4-BE49-F238E27FC236}">
                <a16:creationId xmlns:a16="http://schemas.microsoft.com/office/drawing/2014/main" id="{570FE1B2-B26E-72C7-3A18-D8276AEFBB57}"/>
              </a:ext>
            </a:extLst>
          </xdr:cNvPr>
          <xdr:cNvCxnSpPr/>
        </xdr:nvCxnSpPr>
        <xdr:spPr>
          <a:xfrm>
            <a:off x="4938713" y="10477500"/>
            <a:ext cx="193833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25" name="Isosceles Triangle 2224">
            <a:extLst>
              <a:ext uri="{FF2B5EF4-FFF2-40B4-BE49-F238E27FC236}">
                <a16:creationId xmlns:a16="http://schemas.microsoft.com/office/drawing/2014/main" id="{4DD99B9B-5AC6-E2F0-7619-001596E2097E}"/>
              </a:ext>
            </a:extLst>
          </xdr:cNvPr>
          <xdr:cNvSpPr/>
        </xdr:nvSpPr>
        <xdr:spPr>
          <a:xfrm>
            <a:off x="510063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26" name="Straight Arrow Connector 2225">
            <a:extLst>
              <a:ext uri="{FF2B5EF4-FFF2-40B4-BE49-F238E27FC236}">
                <a16:creationId xmlns:a16="http://schemas.microsoft.com/office/drawing/2014/main" id="{4D304E9C-C657-7475-1974-E70D85EA14EC}"/>
              </a:ext>
            </a:extLst>
          </xdr:cNvPr>
          <xdr:cNvCxnSpPr/>
        </xdr:nvCxnSpPr>
        <xdr:spPr>
          <a:xfrm flipV="1">
            <a:off x="518160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27" name="Isosceles Triangle 2226">
            <a:extLst>
              <a:ext uri="{FF2B5EF4-FFF2-40B4-BE49-F238E27FC236}">
                <a16:creationId xmlns:a16="http://schemas.microsoft.com/office/drawing/2014/main" id="{11DCBE44-9389-8103-1AE5-7920385B00FA}"/>
              </a:ext>
            </a:extLst>
          </xdr:cNvPr>
          <xdr:cNvSpPr/>
        </xdr:nvSpPr>
        <xdr:spPr>
          <a:xfrm>
            <a:off x="6557941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28" name="Straight Arrow Connector 2227">
            <a:extLst>
              <a:ext uri="{FF2B5EF4-FFF2-40B4-BE49-F238E27FC236}">
                <a16:creationId xmlns:a16="http://schemas.microsoft.com/office/drawing/2014/main" id="{10198EEF-0740-CB31-06A1-0B8479A16FA9}"/>
              </a:ext>
            </a:extLst>
          </xdr:cNvPr>
          <xdr:cNvCxnSpPr/>
        </xdr:nvCxnSpPr>
        <xdr:spPr>
          <a:xfrm flipV="1">
            <a:off x="6638898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9" name="Straight Arrow Connector 2228">
            <a:extLst>
              <a:ext uri="{FF2B5EF4-FFF2-40B4-BE49-F238E27FC236}">
                <a16:creationId xmlns:a16="http://schemas.microsoft.com/office/drawing/2014/main" id="{3302A6DE-6F5F-60AF-BB0C-3D20374B863B}"/>
              </a:ext>
            </a:extLst>
          </xdr:cNvPr>
          <xdr:cNvCxnSpPr/>
        </xdr:nvCxnSpPr>
        <xdr:spPr>
          <a:xfrm>
            <a:off x="494347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0" name="Straight Arrow Connector 2229">
            <a:extLst>
              <a:ext uri="{FF2B5EF4-FFF2-40B4-BE49-F238E27FC236}">
                <a16:creationId xmlns:a16="http://schemas.microsoft.com/office/drawing/2014/main" id="{129A3814-E685-81FA-528A-D55E984FC2B0}"/>
              </a:ext>
            </a:extLst>
          </xdr:cNvPr>
          <xdr:cNvCxnSpPr/>
        </xdr:nvCxnSpPr>
        <xdr:spPr>
          <a:xfrm>
            <a:off x="514350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1" name="Straight Arrow Connector 2230">
            <a:extLst>
              <a:ext uri="{FF2B5EF4-FFF2-40B4-BE49-F238E27FC236}">
                <a16:creationId xmlns:a16="http://schemas.microsoft.com/office/drawing/2014/main" id="{709A17DC-ABEC-9BBC-B5BE-850B8A780551}"/>
              </a:ext>
            </a:extLst>
          </xdr:cNvPr>
          <xdr:cNvCxnSpPr/>
        </xdr:nvCxnSpPr>
        <xdr:spPr>
          <a:xfrm>
            <a:off x="534352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2" name="Straight Arrow Connector 2231">
            <a:extLst>
              <a:ext uri="{FF2B5EF4-FFF2-40B4-BE49-F238E27FC236}">
                <a16:creationId xmlns:a16="http://schemas.microsoft.com/office/drawing/2014/main" id="{7F261FE3-0E23-E0CB-849C-83120EA23517}"/>
              </a:ext>
            </a:extLst>
          </xdr:cNvPr>
          <xdr:cNvCxnSpPr/>
        </xdr:nvCxnSpPr>
        <xdr:spPr>
          <a:xfrm>
            <a:off x="550545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3" name="Straight Arrow Connector 2232">
            <a:extLst>
              <a:ext uri="{FF2B5EF4-FFF2-40B4-BE49-F238E27FC236}">
                <a16:creationId xmlns:a16="http://schemas.microsoft.com/office/drawing/2014/main" id="{CE734B71-D581-C1B5-8366-20BEA706EEAF}"/>
              </a:ext>
            </a:extLst>
          </xdr:cNvPr>
          <xdr:cNvCxnSpPr/>
        </xdr:nvCxnSpPr>
        <xdr:spPr>
          <a:xfrm>
            <a:off x="566737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4" name="Straight Arrow Connector 2233">
            <a:extLst>
              <a:ext uri="{FF2B5EF4-FFF2-40B4-BE49-F238E27FC236}">
                <a16:creationId xmlns:a16="http://schemas.microsoft.com/office/drawing/2014/main" id="{2875E1AB-5757-1D34-B27B-034D32FFE3EF}"/>
              </a:ext>
            </a:extLst>
          </xdr:cNvPr>
          <xdr:cNvCxnSpPr/>
        </xdr:nvCxnSpPr>
        <xdr:spPr>
          <a:xfrm>
            <a:off x="582930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5" name="Straight Arrow Connector 2234">
            <a:extLst>
              <a:ext uri="{FF2B5EF4-FFF2-40B4-BE49-F238E27FC236}">
                <a16:creationId xmlns:a16="http://schemas.microsoft.com/office/drawing/2014/main" id="{C906EAE3-70FE-3CBF-3734-22A3443ACF07}"/>
              </a:ext>
            </a:extLst>
          </xdr:cNvPr>
          <xdr:cNvCxnSpPr/>
        </xdr:nvCxnSpPr>
        <xdr:spPr>
          <a:xfrm>
            <a:off x="599122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6" name="Straight Arrow Connector 2235">
            <a:extLst>
              <a:ext uri="{FF2B5EF4-FFF2-40B4-BE49-F238E27FC236}">
                <a16:creationId xmlns:a16="http://schemas.microsoft.com/office/drawing/2014/main" id="{5FA9E80F-9F35-F8B9-98C5-45D5BE785787}"/>
              </a:ext>
            </a:extLst>
          </xdr:cNvPr>
          <xdr:cNvCxnSpPr/>
        </xdr:nvCxnSpPr>
        <xdr:spPr>
          <a:xfrm>
            <a:off x="615315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7" name="Straight Arrow Connector 2236">
            <a:extLst>
              <a:ext uri="{FF2B5EF4-FFF2-40B4-BE49-F238E27FC236}">
                <a16:creationId xmlns:a16="http://schemas.microsoft.com/office/drawing/2014/main" id="{EBA103C5-A475-FC63-4551-CB7BA514F905}"/>
              </a:ext>
            </a:extLst>
          </xdr:cNvPr>
          <xdr:cNvCxnSpPr/>
        </xdr:nvCxnSpPr>
        <xdr:spPr>
          <a:xfrm>
            <a:off x="631507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8" name="Straight Arrow Connector 2237">
            <a:extLst>
              <a:ext uri="{FF2B5EF4-FFF2-40B4-BE49-F238E27FC236}">
                <a16:creationId xmlns:a16="http://schemas.microsoft.com/office/drawing/2014/main" id="{A427B09C-CB8F-AF26-FF21-74F85AA339CF}"/>
              </a:ext>
            </a:extLst>
          </xdr:cNvPr>
          <xdr:cNvCxnSpPr/>
        </xdr:nvCxnSpPr>
        <xdr:spPr>
          <a:xfrm>
            <a:off x="6477004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9" name="Straight Arrow Connector 2238">
            <a:extLst>
              <a:ext uri="{FF2B5EF4-FFF2-40B4-BE49-F238E27FC236}">
                <a16:creationId xmlns:a16="http://schemas.microsoft.com/office/drawing/2014/main" id="{4CA0957C-701B-5183-9B3E-B0309BB4AE1D}"/>
              </a:ext>
            </a:extLst>
          </xdr:cNvPr>
          <xdr:cNvCxnSpPr/>
        </xdr:nvCxnSpPr>
        <xdr:spPr>
          <a:xfrm>
            <a:off x="6691320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0" name="Straight Connector 2239">
            <a:extLst>
              <a:ext uri="{FF2B5EF4-FFF2-40B4-BE49-F238E27FC236}">
                <a16:creationId xmlns:a16="http://schemas.microsoft.com/office/drawing/2014/main" id="{0CB45C38-9898-73F2-1390-7DF79CEC444C}"/>
              </a:ext>
            </a:extLst>
          </xdr:cNvPr>
          <xdr:cNvCxnSpPr/>
        </xdr:nvCxnSpPr>
        <xdr:spPr>
          <a:xfrm>
            <a:off x="4943477" y="10239380"/>
            <a:ext cx="193833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1" name="Straight Connector 2240">
            <a:extLst>
              <a:ext uri="{FF2B5EF4-FFF2-40B4-BE49-F238E27FC236}">
                <a16:creationId xmlns:a16="http://schemas.microsoft.com/office/drawing/2014/main" id="{E7BD8EC5-CFE7-DC22-A15C-6C2DA6A63DDD}"/>
              </a:ext>
            </a:extLst>
          </xdr:cNvPr>
          <xdr:cNvCxnSpPr/>
        </xdr:nvCxnSpPr>
        <xdr:spPr>
          <a:xfrm flipH="1" flipV="1">
            <a:off x="6019802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2" name="Straight Arrow Connector 2241">
            <a:extLst>
              <a:ext uri="{FF2B5EF4-FFF2-40B4-BE49-F238E27FC236}">
                <a16:creationId xmlns:a16="http://schemas.microsoft.com/office/drawing/2014/main" id="{2B033422-B8CC-32E0-5FD2-C4E5BB9EBADA}"/>
              </a:ext>
            </a:extLst>
          </xdr:cNvPr>
          <xdr:cNvCxnSpPr/>
        </xdr:nvCxnSpPr>
        <xdr:spPr>
          <a:xfrm>
            <a:off x="687705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3" name="Straight Arrow Connector 2242">
            <a:extLst>
              <a:ext uri="{FF2B5EF4-FFF2-40B4-BE49-F238E27FC236}">
                <a16:creationId xmlns:a16="http://schemas.microsoft.com/office/drawing/2014/main" id="{DE82403B-C743-393C-4ACA-1739BB8BA855}"/>
              </a:ext>
            </a:extLst>
          </xdr:cNvPr>
          <xdr:cNvCxnSpPr/>
        </xdr:nvCxnSpPr>
        <xdr:spPr>
          <a:xfrm>
            <a:off x="493871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4" name="Straight Arrow Connector 2243">
            <a:extLst>
              <a:ext uri="{FF2B5EF4-FFF2-40B4-BE49-F238E27FC236}">
                <a16:creationId xmlns:a16="http://schemas.microsoft.com/office/drawing/2014/main" id="{DB370DF2-B8C9-FFD8-02D8-622AFAC4DC7C}"/>
              </a:ext>
            </a:extLst>
          </xdr:cNvPr>
          <xdr:cNvCxnSpPr/>
        </xdr:nvCxnSpPr>
        <xdr:spPr>
          <a:xfrm>
            <a:off x="687704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5" name="Straight Connector 2244">
            <a:extLst>
              <a:ext uri="{FF2B5EF4-FFF2-40B4-BE49-F238E27FC236}">
                <a16:creationId xmlns:a16="http://schemas.microsoft.com/office/drawing/2014/main" id="{CF594705-CDB5-539B-8EBE-A1EFB26B6916}"/>
              </a:ext>
            </a:extLst>
          </xdr:cNvPr>
          <xdr:cNvCxnSpPr/>
        </xdr:nvCxnSpPr>
        <xdr:spPr>
          <a:xfrm>
            <a:off x="4872038" y="10763251"/>
            <a:ext cx="20526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6" name="Straight Connector 2245">
            <a:extLst>
              <a:ext uri="{FF2B5EF4-FFF2-40B4-BE49-F238E27FC236}">
                <a16:creationId xmlns:a16="http://schemas.microsoft.com/office/drawing/2014/main" id="{A0CF2318-4264-A409-D30D-44F6ACF49A97}"/>
              </a:ext>
            </a:extLst>
          </xdr:cNvPr>
          <xdr:cNvCxnSpPr/>
        </xdr:nvCxnSpPr>
        <xdr:spPr>
          <a:xfrm flipH="1">
            <a:off x="512444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7" name="Straight Connector 2246">
            <a:extLst>
              <a:ext uri="{FF2B5EF4-FFF2-40B4-BE49-F238E27FC236}">
                <a16:creationId xmlns:a16="http://schemas.microsoft.com/office/drawing/2014/main" id="{BD3CB630-B699-65C8-9569-CBCA256DD29A}"/>
              </a:ext>
            </a:extLst>
          </xdr:cNvPr>
          <xdr:cNvCxnSpPr/>
        </xdr:nvCxnSpPr>
        <xdr:spPr>
          <a:xfrm flipH="1">
            <a:off x="6581768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8" name="Straight Connector 2247">
            <a:extLst>
              <a:ext uri="{FF2B5EF4-FFF2-40B4-BE49-F238E27FC236}">
                <a16:creationId xmlns:a16="http://schemas.microsoft.com/office/drawing/2014/main" id="{3892557A-A810-E661-F8FF-3C9FF616DAD6}"/>
              </a:ext>
            </a:extLst>
          </xdr:cNvPr>
          <xdr:cNvCxnSpPr/>
        </xdr:nvCxnSpPr>
        <xdr:spPr>
          <a:xfrm>
            <a:off x="493871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9" name="Straight Connector 2248">
            <a:extLst>
              <a:ext uri="{FF2B5EF4-FFF2-40B4-BE49-F238E27FC236}">
                <a16:creationId xmlns:a16="http://schemas.microsoft.com/office/drawing/2014/main" id="{3053D612-DD2F-7735-C065-D712689BEB02}"/>
              </a:ext>
            </a:extLst>
          </xdr:cNvPr>
          <xdr:cNvCxnSpPr/>
        </xdr:nvCxnSpPr>
        <xdr:spPr>
          <a:xfrm flipH="1">
            <a:off x="489585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0" name="Straight Connector 2249">
            <a:extLst>
              <a:ext uri="{FF2B5EF4-FFF2-40B4-BE49-F238E27FC236}">
                <a16:creationId xmlns:a16="http://schemas.microsoft.com/office/drawing/2014/main" id="{9346F5CF-78B2-A80D-DCDB-743363C531E1}"/>
              </a:ext>
            </a:extLst>
          </xdr:cNvPr>
          <xdr:cNvCxnSpPr/>
        </xdr:nvCxnSpPr>
        <xdr:spPr>
          <a:xfrm>
            <a:off x="6872278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1" name="Straight Connector 2250">
            <a:extLst>
              <a:ext uri="{FF2B5EF4-FFF2-40B4-BE49-F238E27FC236}">
                <a16:creationId xmlns:a16="http://schemas.microsoft.com/office/drawing/2014/main" id="{F84B3688-0A1E-ACCE-7A4E-FB6A3F147AFF}"/>
              </a:ext>
            </a:extLst>
          </xdr:cNvPr>
          <xdr:cNvCxnSpPr/>
        </xdr:nvCxnSpPr>
        <xdr:spPr>
          <a:xfrm flipH="1">
            <a:off x="6829415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152400</xdr:colOff>
      <xdr:row>341</xdr:row>
      <xdr:rowOff>123825</xdr:rowOff>
    </xdr:from>
    <xdr:to>
      <xdr:col>70</xdr:col>
      <xdr:colOff>85725</xdr:colOff>
      <xdr:row>347</xdr:row>
      <xdr:rowOff>9524</xdr:rowOff>
    </xdr:to>
    <xdr:grpSp>
      <xdr:nvGrpSpPr>
        <xdr:cNvPr id="156" name="Group 155">
          <a:extLst>
            <a:ext uri="{FF2B5EF4-FFF2-40B4-BE49-F238E27FC236}">
              <a16:creationId xmlns:a16="http://schemas.microsoft.com/office/drawing/2014/main" id="{1D05555E-107D-A257-9369-E6B6E348CEDD}"/>
            </a:ext>
          </a:extLst>
        </xdr:cNvPr>
        <xdr:cNvGrpSpPr/>
      </xdr:nvGrpSpPr>
      <xdr:grpSpPr>
        <a:xfrm>
          <a:off x="9705975" y="51349275"/>
          <a:ext cx="1714500" cy="742949"/>
          <a:chOff x="9705975" y="8886825"/>
          <a:chExt cx="1714500" cy="742949"/>
        </a:xfrm>
      </xdr:grpSpPr>
      <xdr:cxnSp macro="">
        <xdr:nvCxnSpPr>
          <xdr:cNvPr id="2253" name="Straight Connector 2252">
            <a:extLst>
              <a:ext uri="{FF2B5EF4-FFF2-40B4-BE49-F238E27FC236}">
                <a16:creationId xmlns:a16="http://schemas.microsoft.com/office/drawing/2014/main" id="{0763B6DA-7925-DF52-3946-119F31CC366F}"/>
              </a:ext>
            </a:extLst>
          </xdr:cNvPr>
          <xdr:cNvCxnSpPr/>
        </xdr:nvCxnSpPr>
        <xdr:spPr>
          <a:xfrm flipH="1">
            <a:off x="9791700" y="9191625"/>
            <a:ext cx="15430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54" name="Isosceles Triangle 2253">
            <a:extLst>
              <a:ext uri="{FF2B5EF4-FFF2-40B4-BE49-F238E27FC236}">
                <a16:creationId xmlns:a16="http://schemas.microsoft.com/office/drawing/2014/main" id="{465F9C98-6367-B0CE-3416-10CA6661CB5C}"/>
              </a:ext>
            </a:extLst>
          </xdr:cNvPr>
          <xdr:cNvSpPr/>
        </xdr:nvSpPr>
        <xdr:spPr>
          <a:xfrm>
            <a:off x="9715503" y="92106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55" name="Isosceles Triangle 2254">
            <a:extLst>
              <a:ext uri="{FF2B5EF4-FFF2-40B4-BE49-F238E27FC236}">
                <a16:creationId xmlns:a16="http://schemas.microsoft.com/office/drawing/2014/main" id="{975CCC02-6675-24F0-426C-6F5D5C66E3D9}"/>
              </a:ext>
            </a:extLst>
          </xdr:cNvPr>
          <xdr:cNvSpPr/>
        </xdr:nvSpPr>
        <xdr:spPr>
          <a:xfrm>
            <a:off x="11258550" y="92059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57" name="Straight Arrow Connector 2256">
            <a:extLst>
              <a:ext uri="{FF2B5EF4-FFF2-40B4-BE49-F238E27FC236}">
                <a16:creationId xmlns:a16="http://schemas.microsoft.com/office/drawing/2014/main" id="{8F197BE2-26E0-C410-3C3C-22A77392CAD1}"/>
              </a:ext>
            </a:extLst>
          </xdr:cNvPr>
          <xdr:cNvCxnSpPr/>
        </xdr:nvCxnSpPr>
        <xdr:spPr>
          <a:xfrm>
            <a:off x="9796458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8" name="Straight Arrow Connector 2257">
            <a:extLst>
              <a:ext uri="{FF2B5EF4-FFF2-40B4-BE49-F238E27FC236}">
                <a16:creationId xmlns:a16="http://schemas.microsoft.com/office/drawing/2014/main" id="{21FFDAA9-F279-A5EF-6345-9B1B0033ED65}"/>
              </a:ext>
            </a:extLst>
          </xdr:cNvPr>
          <xdr:cNvCxnSpPr/>
        </xdr:nvCxnSpPr>
        <xdr:spPr>
          <a:xfrm>
            <a:off x="9996487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9" name="Straight Arrow Connector 2258">
            <a:extLst>
              <a:ext uri="{FF2B5EF4-FFF2-40B4-BE49-F238E27FC236}">
                <a16:creationId xmlns:a16="http://schemas.microsoft.com/office/drawing/2014/main" id="{5379C69E-933C-DEF5-B879-705168B348CA}"/>
              </a:ext>
            </a:extLst>
          </xdr:cNvPr>
          <xdr:cNvCxnSpPr/>
        </xdr:nvCxnSpPr>
        <xdr:spPr>
          <a:xfrm>
            <a:off x="10172699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0" name="Straight Arrow Connector 2259">
            <a:extLst>
              <a:ext uri="{FF2B5EF4-FFF2-40B4-BE49-F238E27FC236}">
                <a16:creationId xmlns:a16="http://schemas.microsoft.com/office/drawing/2014/main" id="{952CF905-FF55-7C95-1EDC-F62A482B613E}"/>
              </a:ext>
            </a:extLst>
          </xdr:cNvPr>
          <xdr:cNvCxnSpPr/>
        </xdr:nvCxnSpPr>
        <xdr:spPr>
          <a:xfrm>
            <a:off x="10363201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1" name="Straight Arrow Connector 2260">
            <a:extLst>
              <a:ext uri="{FF2B5EF4-FFF2-40B4-BE49-F238E27FC236}">
                <a16:creationId xmlns:a16="http://schemas.microsoft.com/office/drawing/2014/main" id="{A9D8F82A-A0FC-BC9B-92F9-A45F71D7FFF4}"/>
              </a:ext>
            </a:extLst>
          </xdr:cNvPr>
          <xdr:cNvCxnSpPr/>
        </xdr:nvCxnSpPr>
        <xdr:spPr>
          <a:xfrm>
            <a:off x="10525126" y="89582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2" name="Straight Arrow Connector 2261">
            <a:extLst>
              <a:ext uri="{FF2B5EF4-FFF2-40B4-BE49-F238E27FC236}">
                <a16:creationId xmlns:a16="http://schemas.microsoft.com/office/drawing/2014/main" id="{EE120DA5-4A85-04A5-545D-2E82547B65EF}"/>
              </a:ext>
            </a:extLst>
          </xdr:cNvPr>
          <xdr:cNvCxnSpPr/>
        </xdr:nvCxnSpPr>
        <xdr:spPr>
          <a:xfrm>
            <a:off x="10687051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3" name="Straight Arrow Connector 2262">
            <a:extLst>
              <a:ext uri="{FF2B5EF4-FFF2-40B4-BE49-F238E27FC236}">
                <a16:creationId xmlns:a16="http://schemas.microsoft.com/office/drawing/2014/main" id="{3E2AA50C-FB8B-3712-7955-9E9E01D8837A}"/>
              </a:ext>
            </a:extLst>
          </xdr:cNvPr>
          <xdr:cNvCxnSpPr/>
        </xdr:nvCxnSpPr>
        <xdr:spPr>
          <a:xfrm>
            <a:off x="10848975" y="8958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4" name="Straight Arrow Connector 2263">
            <a:extLst>
              <a:ext uri="{FF2B5EF4-FFF2-40B4-BE49-F238E27FC236}">
                <a16:creationId xmlns:a16="http://schemas.microsoft.com/office/drawing/2014/main" id="{C965853A-1BB7-CD9E-06F8-CC6B34786E6C}"/>
              </a:ext>
            </a:extLst>
          </xdr:cNvPr>
          <xdr:cNvCxnSpPr/>
        </xdr:nvCxnSpPr>
        <xdr:spPr>
          <a:xfrm>
            <a:off x="11010900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5" name="Straight Arrow Connector 2264">
            <a:extLst>
              <a:ext uri="{FF2B5EF4-FFF2-40B4-BE49-F238E27FC236}">
                <a16:creationId xmlns:a16="http://schemas.microsoft.com/office/drawing/2014/main" id="{97D3BCB5-4C7B-032E-E4F9-D7D732BA4272}"/>
              </a:ext>
            </a:extLst>
          </xdr:cNvPr>
          <xdr:cNvCxnSpPr/>
        </xdr:nvCxnSpPr>
        <xdr:spPr>
          <a:xfrm>
            <a:off x="11172827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6" name="Straight Arrow Connector 2265">
            <a:extLst>
              <a:ext uri="{FF2B5EF4-FFF2-40B4-BE49-F238E27FC236}">
                <a16:creationId xmlns:a16="http://schemas.microsoft.com/office/drawing/2014/main" id="{B09F5732-D052-C8F6-62D3-CBE2E337F558}"/>
              </a:ext>
            </a:extLst>
          </xdr:cNvPr>
          <xdr:cNvCxnSpPr/>
        </xdr:nvCxnSpPr>
        <xdr:spPr>
          <a:xfrm>
            <a:off x="11334752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7" name="Straight Connector 2266">
            <a:extLst>
              <a:ext uri="{FF2B5EF4-FFF2-40B4-BE49-F238E27FC236}">
                <a16:creationId xmlns:a16="http://schemas.microsoft.com/office/drawing/2014/main" id="{FE68A118-9822-127B-817C-F6E018269180}"/>
              </a:ext>
            </a:extLst>
          </xdr:cNvPr>
          <xdr:cNvCxnSpPr/>
        </xdr:nvCxnSpPr>
        <xdr:spPr>
          <a:xfrm>
            <a:off x="9786938" y="8963024"/>
            <a:ext cx="154304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8" name="Straight Connector 2267">
            <a:extLst>
              <a:ext uri="{FF2B5EF4-FFF2-40B4-BE49-F238E27FC236}">
                <a16:creationId xmlns:a16="http://schemas.microsoft.com/office/drawing/2014/main" id="{A61FB379-A1D2-368B-3DD5-5EEA6F50CE68}"/>
              </a:ext>
            </a:extLst>
          </xdr:cNvPr>
          <xdr:cNvCxnSpPr/>
        </xdr:nvCxnSpPr>
        <xdr:spPr>
          <a:xfrm flipH="1" flipV="1">
            <a:off x="10229850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9" name="Straight Arrow Connector 2268">
            <a:extLst>
              <a:ext uri="{FF2B5EF4-FFF2-40B4-BE49-F238E27FC236}">
                <a16:creationId xmlns:a16="http://schemas.microsoft.com/office/drawing/2014/main" id="{3EF68023-26F0-16FB-E74A-3469E5B85074}"/>
              </a:ext>
            </a:extLst>
          </xdr:cNvPr>
          <xdr:cNvCxnSpPr/>
        </xdr:nvCxnSpPr>
        <xdr:spPr>
          <a:xfrm flipV="1">
            <a:off x="9796460" y="93297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0" name="Straight Arrow Connector 2269">
            <a:extLst>
              <a:ext uri="{FF2B5EF4-FFF2-40B4-BE49-F238E27FC236}">
                <a16:creationId xmlns:a16="http://schemas.microsoft.com/office/drawing/2014/main" id="{0D2BBA5C-E695-87CF-2663-77C885E05698}"/>
              </a:ext>
            </a:extLst>
          </xdr:cNvPr>
          <xdr:cNvCxnSpPr/>
        </xdr:nvCxnSpPr>
        <xdr:spPr>
          <a:xfrm flipV="1">
            <a:off x="11334749" y="933926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1" name="Straight Connector 2270">
            <a:extLst>
              <a:ext uri="{FF2B5EF4-FFF2-40B4-BE49-F238E27FC236}">
                <a16:creationId xmlns:a16="http://schemas.microsoft.com/office/drawing/2014/main" id="{73A1472E-32A5-3D42-1098-633E5EED2206}"/>
              </a:ext>
            </a:extLst>
          </xdr:cNvPr>
          <xdr:cNvCxnSpPr/>
        </xdr:nvCxnSpPr>
        <xdr:spPr>
          <a:xfrm>
            <a:off x="9705975" y="9477374"/>
            <a:ext cx="17002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2" name="Straight Connector 2271">
            <a:extLst>
              <a:ext uri="{FF2B5EF4-FFF2-40B4-BE49-F238E27FC236}">
                <a16:creationId xmlns:a16="http://schemas.microsoft.com/office/drawing/2014/main" id="{F76F54E7-0A7C-A97A-5102-7B4A35AC10E5}"/>
              </a:ext>
            </a:extLst>
          </xdr:cNvPr>
          <xdr:cNvCxnSpPr/>
        </xdr:nvCxnSpPr>
        <xdr:spPr>
          <a:xfrm flipH="1">
            <a:off x="9734547" y="9439274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3" name="Straight Connector 2272">
            <a:extLst>
              <a:ext uri="{FF2B5EF4-FFF2-40B4-BE49-F238E27FC236}">
                <a16:creationId xmlns:a16="http://schemas.microsoft.com/office/drawing/2014/main" id="{797E7A9A-7F16-306B-F521-07351B1841C6}"/>
              </a:ext>
            </a:extLst>
          </xdr:cNvPr>
          <xdr:cNvCxnSpPr/>
        </xdr:nvCxnSpPr>
        <xdr:spPr>
          <a:xfrm flipH="1">
            <a:off x="11277598" y="943451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341</xdr:row>
      <xdr:rowOff>28575</xdr:rowOff>
    </xdr:from>
    <xdr:to>
      <xdr:col>13</xdr:col>
      <xdr:colOff>0</xdr:colOff>
      <xdr:row>351</xdr:row>
      <xdr:rowOff>0</xdr:rowOff>
    </xdr:to>
    <xdr:cxnSp macro="">
      <xdr:nvCxnSpPr>
        <xdr:cNvPr id="2274" name="Straight Connector 2273">
          <a:extLst>
            <a:ext uri="{FF2B5EF4-FFF2-40B4-BE49-F238E27FC236}">
              <a16:creationId xmlns:a16="http://schemas.microsoft.com/office/drawing/2014/main" id="{796AFB95-88EE-4B60-AD58-6576285D838C}"/>
            </a:ext>
          </a:extLst>
        </xdr:cNvPr>
        <xdr:cNvCxnSpPr/>
      </xdr:nvCxnSpPr>
      <xdr:spPr>
        <a:xfrm>
          <a:off x="2105025" y="51254025"/>
          <a:ext cx="0" cy="14001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340</xdr:row>
      <xdr:rowOff>114300</xdr:rowOff>
    </xdr:from>
    <xdr:to>
      <xdr:col>70</xdr:col>
      <xdr:colOff>0</xdr:colOff>
      <xdr:row>342</xdr:row>
      <xdr:rowOff>0</xdr:rowOff>
    </xdr:to>
    <xdr:cxnSp macro="">
      <xdr:nvCxnSpPr>
        <xdr:cNvPr id="2275" name="Straight Connector 2274">
          <a:extLst>
            <a:ext uri="{FF2B5EF4-FFF2-40B4-BE49-F238E27FC236}">
              <a16:creationId xmlns:a16="http://schemas.microsoft.com/office/drawing/2014/main" id="{B66831ED-B9BE-41E5-BB41-A9B8EF8C13C0}"/>
            </a:ext>
          </a:extLst>
        </xdr:cNvPr>
        <xdr:cNvCxnSpPr/>
      </xdr:nvCxnSpPr>
      <xdr:spPr>
        <a:xfrm>
          <a:off x="11334750" y="51196875"/>
          <a:ext cx="0" cy="1714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348</xdr:row>
      <xdr:rowOff>19050</xdr:rowOff>
    </xdr:from>
    <xdr:to>
      <xdr:col>70</xdr:col>
      <xdr:colOff>0</xdr:colOff>
      <xdr:row>362</xdr:row>
      <xdr:rowOff>104775</xdr:rowOff>
    </xdr:to>
    <xdr:cxnSp macro="">
      <xdr:nvCxnSpPr>
        <xdr:cNvPr id="2350" name="Straight Connector 2349">
          <a:extLst>
            <a:ext uri="{FF2B5EF4-FFF2-40B4-BE49-F238E27FC236}">
              <a16:creationId xmlns:a16="http://schemas.microsoft.com/office/drawing/2014/main" id="{E2718338-11BD-4352-BBD8-513D1EBE079A}"/>
            </a:ext>
          </a:extLst>
        </xdr:cNvPr>
        <xdr:cNvCxnSpPr/>
      </xdr:nvCxnSpPr>
      <xdr:spPr>
        <a:xfrm>
          <a:off x="11334750" y="52244625"/>
          <a:ext cx="0" cy="2085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357</xdr:row>
      <xdr:rowOff>19050</xdr:rowOff>
    </xdr:from>
    <xdr:to>
      <xdr:col>13</xdr:col>
      <xdr:colOff>0</xdr:colOff>
      <xdr:row>358</xdr:row>
      <xdr:rowOff>123825</xdr:rowOff>
    </xdr:to>
    <xdr:cxnSp macro="">
      <xdr:nvCxnSpPr>
        <xdr:cNvPr id="2351" name="Straight Connector 2350">
          <a:extLst>
            <a:ext uri="{FF2B5EF4-FFF2-40B4-BE49-F238E27FC236}">
              <a16:creationId xmlns:a16="http://schemas.microsoft.com/office/drawing/2014/main" id="{AEDD1BE8-D973-4A56-88D3-4AA8D1267CB3}"/>
            </a:ext>
          </a:extLst>
        </xdr:cNvPr>
        <xdr:cNvCxnSpPr/>
      </xdr:nvCxnSpPr>
      <xdr:spPr>
        <a:xfrm>
          <a:off x="2105025" y="53530500"/>
          <a:ext cx="0" cy="2476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360</xdr:row>
      <xdr:rowOff>0</xdr:rowOff>
    </xdr:from>
    <xdr:to>
      <xdr:col>70</xdr:col>
      <xdr:colOff>80963</xdr:colOff>
      <xdr:row>368</xdr:row>
      <xdr:rowOff>80965</xdr:rowOff>
    </xdr:to>
    <xdr:grpSp>
      <xdr:nvGrpSpPr>
        <xdr:cNvPr id="223" name="Group 222">
          <a:extLst>
            <a:ext uri="{FF2B5EF4-FFF2-40B4-BE49-F238E27FC236}">
              <a16:creationId xmlns:a16="http://schemas.microsoft.com/office/drawing/2014/main" id="{31332216-66C9-1807-0ECB-859A9E2806AC}"/>
            </a:ext>
          </a:extLst>
        </xdr:cNvPr>
        <xdr:cNvGrpSpPr/>
      </xdr:nvGrpSpPr>
      <xdr:grpSpPr>
        <a:xfrm>
          <a:off x="2024063" y="53940075"/>
          <a:ext cx="9391650" cy="1223965"/>
          <a:chOff x="2024063" y="11477625"/>
          <a:chExt cx="9391650" cy="1223965"/>
        </a:xfrm>
      </xdr:grpSpPr>
      <xdr:sp macro="" textlink="">
        <xdr:nvSpPr>
          <xdr:cNvPr id="2276" name="Isosceles Triangle 2275">
            <a:extLst>
              <a:ext uri="{FF2B5EF4-FFF2-40B4-BE49-F238E27FC236}">
                <a16:creationId xmlns:a16="http://schemas.microsoft.com/office/drawing/2014/main" id="{34423534-26A6-4549-B5E7-9F692F68CBE1}"/>
              </a:ext>
            </a:extLst>
          </xdr:cNvPr>
          <xdr:cNvSpPr/>
        </xdr:nvSpPr>
        <xdr:spPr>
          <a:xfrm>
            <a:off x="2024063" y="11920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r-TR" sz="1100"/>
              <a:t>.</a:t>
            </a:r>
          </a:p>
        </xdr:txBody>
      </xdr:sp>
      <xdr:cxnSp macro="">
        <xdr:nvCxnSpPr>
          <xdr:cNvPr id="2278" name="Straight Connector 2277">
            <a:extLst>
              <a:ext uri="{FF2B5EF4-FFF2-40B4-BE49-F238E27FC236}">
                <a16:creationId xmlns:a16="http://schemas.microsoft.com/office/drawing/2014/main" id="{02EFE2AA-AD37-4B7F-9E4A-7A1064EDCADA}"/>
              </a:ext>
            </a:extLst>
          </xdr:cNvPr>
          <xdr:cNvCxnSpPr/>
        </xdr:nvCxnSpPr>
        <xdr:spPr>
          <a:xfrm>
            <a:off x="2100262" y="1190624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83" name="Oval 2282">
            <a:extLst>
              <a:ext uri="{FF2B5EF4-FFF2-40B4-BE49-F238E27FC236}">
                <a16:creationId xmlns:a16="http://schemas.microsoft.com/office/drawing/2014/main" id="{C99F2E57-5565-4797-8C39-FF7CD50DDD74}"/>
              </a:ext>
            </a:extLst>
          </xdr:cNvPr>
          <xdr:cNvSpPr/>
        </xdr:nvSpPr>
        <xdr:spPr>
          <a:xfrm>
            <a:off x="3938582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84" name="Oval 2283">
            <a:extLst>
              <a:ext uri="{FF2B5EF4-FFF2-40B4-BE49-F238E27FC236}">
                <a16:creationId xmlns:a16="http://schemas.microsoft.com/office/drawing/2014/main" id="{A0F5C70D-E7DC-457B-A505-1A2497874C84}"/>
              </a:ext>
            </a:extLst>
          </xdr:cNvPr>
          <xdr:cNvSpPr/>
        </xdr:nvSpPr>
        <xdr:spPr>
          <a:xfrm>
            <a:off x="4910123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85" name="Oval 2284">
            <a:extLst>
              <a:ext uri="{FF2B5EF4-FFF2-40B4-BE49-F238E27FC236}">
                <a16:creationId xmlns:a16="http://schemas.microsoft.com/office/drawing/2014/main" id="{78CC62C2-13A2-4220-815F-9B7FD95214DC}"/>
              </a:ext>
            </a:extLst>
          </xdr:cNvPr>
          <xdr:cNvSpPr/>
        </xdr:nvSpPr>
        <xdr:spPr>
          <a:xfrm>
            <a:off x="7815270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86" name="Oval 2285">
            <a:extLst>
              <a:ext uri="{FF2B5EF4-FFF2-40B4-BE49-F238E27FC236}">
                <a16:creationId xmlns:a16="http://schemas.microsoft.com/office/drawing/2014/main" id="{614E248D-6DAB-49EA-9B98-4CC8C7BBF65B}"/>
              </a:ext>
            </a:extLst>
          </xdr:cNvPr>
          <xdr:cNvSpPr/>
        </xdr:nvSpPr>
        <xdr:spPr>
          <a:xfrm>
            <a:off x="9758373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5" name="Oval 2344">
            <a:extLst>
              <a:ext uri="{FF2B5EF4-FFF2-40B4-BE49-F238E27FC236}">
                <a16:creationId xmlns:a16="http://schemas.microsoft.com/office/drawing/2014/main" id="{B84AE6E1-50DD-44ED-B213-3D56ABD4ABA1}"/>
              </a:ext>
            </a:extLst>
          </xdr:cNvPr>
          <xdr:cNvSpPr/>
        </xdr:nvSpPr>
        <xdr:spPr>
          <a:xfrm>
            <a:off x="6857994" y="118729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8" name="Freeform: Shape 157">
            <a:extLst>
              <a:ext uri="{FF2B5EF4-FFF2-40B4-BE49-F238E27FC236}">
                <a16:creationId xmlns:a16="http://schemas.microsoft.com/office/drawing/2014/main" id="{41CC0418-2C22-0AF0-2381-5F2ABBE70BC0}"/>
              </a:ext>
            </a:extLst>
          </xdr:cNvPr>
          <xdr:cNvSpPr/>
        </xdr:nvSpPr>
        <xdr:spPr>
          <a:xfrm>
            <a:off x="2101850" y="11477625"/>
            <a:ext cx="9229725" cy="863600"/>
          </a:xfrm>
          <a:custGeom>
            <a:avLst/>
            <a:gdLst>
              <a:gd name="connsiteX0" fmla="*/ 0 w 9410700"/>
              <a:gd name="connsiteY0" fmla="*/ 431800 h 882650"/>
              <a:gd name="connsiteX1" fmla="*/ 0 w 9410700"/>
              <a:gd name="connsiteY1" fmla="*/ 6350 h 882650"/>
              <a:gd name="connsiteX2" fmla="*/ 1657350 w 9410700"/>
              <a:gd name="connsiteY2" fmla="*/ 876300 h 882650"/>
              <a:gd name="connsiteX3" fmla="*/ 1657350 w 9410700"/>
              <a:gd name="connsiteY3" fmla="*/ 0 h 882650"/>
              <a:gd name="connsiteX4" fmla="*/ 3143250 w 9410700"/>
              <a:gd name="connsiteY4" fmla="*/ 882650 h 882650"/>
              <a:gd name="connsiteX5" fmla="*/ 3143250 w 9410700"/>
              <a:gd name="connsiteY5" fmla="*/ 6350 h 882650"/>
              <a:gd name="connsiteX6" fmla="*/ 4629150 w 9410700"/>
              <a:gd name="connsiteY6" fmla="*/ 882650 h 882650"/>
              <a:gd name="connsiteX7" fmla="*/ 4629150 w 9410700"/>
              <a:gd name="connsiteY7" fmla="*/ 6350 h 882650"/>
              <a:gd name="connsiteX8" fmla="*/ 6115050 w 9410700"/>
              <a:gd name="connsiteY8" fmla="*/ 876300 h 882650"/>
              <a:gd name="connsiteX9" fmla="*/ 6115050 w 9410700"/>
              <a:gd name="connsiteY9" fmla="*/ 0 h 882650"/>
              <a:gd name="connsiteX10" fmla="*/ 7594600 w 9410700"/>
              <a:gd name="connsiteY10" fmla="*/ 876300 h 882650"/>
              <a:gd name="connsiteX11" fmla="*/ 7594600 w 9410700"/>
              <a:gd name="connsiteY11" fmla="*/ 6350 h 882650"/>
              <a:gd name="connsiteX12" fmla="*/ 9410700 w 9410700"/>
              <a:gd name="connsiteY12" fmla="*/ 882650 h 882650"/>
              <a:gd name="connsiteX13" fmla="*/ 9410700 w 9410700"/>
              <a:gd name="connsiteY13" fmla="*/ 438150 h 882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9410700" h="882650">
                <a:moveTo>
                  <a:pt x="0" y="431800"/>
                </a:moveTo>
                <a:lnTo>
                  <a:pt x="0" y="6350"/>
                </a:lnTo>
                <a:lnTo>
                  <a:pt x="1657350" y="876300"/>
                </a:lnTo>
                <a:lnTo>
                  <a:pt x="1657350" y="0"/>
                </a:lnTo>
                <a:lnTo>
                  <a:pt x="3143250" y="882650"/>
                </a:lnTo>
                <a:lnTo>
                  <a:pt x="3143250" y="6350"/>
                </a:lnTo>
                <a:lnTo>
                  <a:pt x="4629150" y="882650"/>
                </a:lnTo>
                <a:lnTo>
                  <a:pt x="4629150" y="6350"/>
                </a:lnTo>
                <a:lnTo>
                  <a:pt x="6115050" y="876300"/>
                </a:lnTo>
                <a:lnTo>
                  <a:pt x="6115050" y="0"/>
                </a:lnTo>
                <a:lnTo>
                  <a:pt x="7594600" y="876300"/>
                </a:lnTo>
                <a:lnTo>
                  <a:pt x="7594600" y="6350"/>
                </a:lnTo>
                <a:lnTo>
                  <a:pt x="9410700" y="882650"/>
                </a:lnTo>
                <a:lnTo>
                  <a:pt x="94107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8" name="Isosceles Triangle 2347">
            <a:extLst>
              <a:ext uri="{FF2B5EF4-FFF2-40B4-BE49-F238E27FC236}">
                <a16:creationId xmlns:a16="http://schemas.microsoft.com/office/drawing/2014/main" id="{3D411806-98A2-4A2A-978B-22A36274F89F}"/>
              </a:ext>
            </a:extLst>
          </xdr:cNvPr>
          <xdr:cNvSpPr/>
        </xdr:nvSpPr>
        <xdr:spPr>
          <a:xfrm>
            <a:off x="8016875" y="119062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9" name="Isosceles Triangle 2348">
            <a:extLst>
              <a:ext uri="{FF2B5EF4-FFF2-40B4-BE49-F238E27FC236}">
                <a16:creationId xmlns:a16="http://schemas.microsoft.com/office/drawing/2014/main" id="{A66AA817-6C14-40D7-8332-2A9A1B307B22}"/>
              </a:ext>
            </a:extLst>
          </xdr:cNvPr>
          <xdr:cNvSpPr/>
        </xdr:nvSpPr>
        <xdr:spPr>
          <a:xfrm>
            <a:off x="9467850" y="119062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52" name="Straight Connector 2351">
            <a:extLst>
              <a:ext uri="{FF2B5EF4-FFF2-40B4-BE49-F238E27FC236}">
                <a16:creationId xmlns:a16="http://schemas.microsoft.com/office/drawing/2014/main" id="{FEA3B023-1070-4192-A9D9-F0180901D586}"/>
              </a:ext>
            </a:extLst>
          </xdr:cNvPr>
          <xdr:cNvCxnSpPr/>
        </xdr:nvCxnSpPr>
        <xdr:spPr>
          <a:xfrm>
            <a:off x="3971925" y="116252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3" name="Straight Connector 2352">
            <a:extLst>
              <a:ext uri="{FF2B5EF4-FFF2-40B4-BE49-F238E27FC236}">
                <a16:creationId xmlns:a16="http://schemas.microsoft.com/office/drawing/2014/main" id="{71D83A24-6585-4EF6-B8F7-B5393B348C1C}"/>
              </a:ext>
            </a:extLst>
          </xdr:cNvPr>
          <xdr:cNvCxnSpPr/>
        </xdr:nvCxnSpPr>
        <xdr:spPr>
          <a:xfrm flipH="1">
            <a:off x="3962400" y="1162050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4" name="Straight Connector 2353">
            <a:extLst>
              <a:ext uri="{FF2B5EF4-FFF2-40B4-BE49-F238E27FC236}">
                <a16:creationId xmlns:a16="http://schemas.microsoft.com/office/drawing/2014/main" id="{EBBF9367-C9FE-4F95-A0CB-DB6C1593478F}"/>
              </a:ext>
            </a:extLst>
          </xdr:cNvPr>
          <xdr:cNvCxnSpPr/>
        </xdr:nvCxnSpPr>
        <xdr:spPr>
          <a:xfrm>
            <a:off x="4948237" y="11939586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5" name="Straight Connector 2354">
            <a:extLst>
              <a:ext uri="{FF2B5EF4-FFF2-40B4-BE49-F238E27FC236}">
                <a16:creationId xmlns:a16="http://schemas.microsoft.com/office/drawing/2014/main" id="{3D780F22-E64F-4BEE-964D-6A876CEA0DBC}"/>
              </a:ext>
            </a:extLst>
          </xdr:cNvPr>
          <xdr:cNvCxnSpPr/>
        </xdr:nvCxnSpPr>
        <xdr:spPr>
          <a:xfrm flipV="1">
            <a:off x="4772025" y="12058650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6" name="Straight Connector 2355">
            <a:extLst>
              <a:ext uri="{FF2B5EF4-FFF2-40B4-BE49-F238E27FC236}">
                <a16:creationId xmlns:a16="http://schemas.microsoft.com/office/drawing/2014/main" id="{B7A1F63C-5F2C-422B-8B7D-1D6DCE85F76F}"/>
              </a:ext>
            </a:extLst>
          </xdr:cNvPr>
          <xdr:cNvCxnSpPr/>
        </xdr:nvCxnSpPr>
        <xdr:spPr>
          <a:xfrm>
            <a:off x="6886575" y="116252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7" name="Straight Connector 2356">
            <a:extLst>
              <a:ext uri="{FF2B5EF4-FFF2-40B4-BE49-F238E27FC236}">
                <a16:creationId xmlns:a16="http://schemas.microsoft.com/office/drawing/2014/main" id="{DC47AF35-14B4-4021-A885-8992950F47F1}"/>
              </a:ext>
            </a:extLst>
          </xdr:cNvPr>
          <xdr:cNvCxnSpPr/>
        </xdr:nvCxnSpPr>
        <xdr:spPr>
          <a:xfrm flipH="1">
            <a:off x="6877050" y="1162050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8" name="Straight Connector 2357">
            <a:extLst>
              <a:ext uri="{FF2B5EF4-FFF2-40B4-BE49-F238E27FC236}">
                <a16:creationId xmlns:a16="http://schemas.microsoft.com/office/drawing/2014/main" id="{DCD79798-1AC9-4F98-9FFC-63E8BAC1B3E4}"/>
              </a:ext>
            </a:extLst>
          </xdr:cNvPr>
          <xdr:cNvCxnSpPr/>
        </xdr:nvCxnSpPr>
        <xdr:spPr>
          <a:xfrm>
            <a:off x="7853361" y="11939586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9" name="Straight Connector 2358">
            <a:extLst>
              <a:ext uri="{FF2B5EF4-FFF2-40B4-BE49-F238E27FC236}">
                <a16:creationId xmlns:a16="http://schemas.microsoft.com/office/drawing/2014/main" id="{0035503D-7389-4595-AC81-255FFCA75F3C}"/>
              </a:ext>
            </a:extLst>
          </xdr:cNvPr>
          <xdr:cNvCxnSpPr/>
        </xdr:nvCxnSpPr>
        <xdr:spPr>
          <a:xfrm flipV="1">
            <a:off x="7677149" y="12058650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0" name="Straight Connector 2359">
            <a:extLst>
              <a:ext uri="{FF2B5EF4-FFF2-40B4-BE49-F238E27FC236}">
                <a16:creationId xmlns:a16="http://schemas.microsoft.com/office/drawing/2014/main" id="{0A513FBE-067F-4467-94AD-300BCB249FC9}"/>
              </a:ext>
            </a:extLst>
          </xdr:cNvPr>
          <xdr:cNvCxnSpPr/>
        </xdr:nvCxnSpPr>
        <xdr:spPr>
          <a:xfrm>
            <a:off x="9801225" y="116252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1" name="Straight Connector 2360">
            <a:extLst>
              <a:ext uri="{FF2B5EF4-FFF2-40B4-BE49-F238E27FC236}">
                <a16:creationId xmlns:a16="http://schemas.microsoft.com/office/drawing/2014/main" id="{F3F31F2B-C90A-4910-A6BA-0A7FA1DEEDE9}"/>
              </a:ext>
            </a:extLst>
          </xdr:cNvPr>
          <xdr:cNvCxnSpPr/>
        </xdr:nvCxnSpPr>
        <xdr:spPr>
          <a:xfrm flipH="1">
            <a:off x="9791700" y="1162050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Connector 176">
            <a:extLst>
              <a:ext uri="{FF2B5EF4-FFF2-40B4-BE49-F238E27FC236}">
                <a16:creationId xmlns:a16="http://schemas.microsoft.com/office/drawing/2014/main" id="{5D951C21-7AA2-390D-8047-48B9D2AE6671}"/>
              </a:ext>
            </a:extLst>
          </xdr:cNvPr>
          <xdr:cNvCxnSpPr/>
        </xdr:nvCxnSpPr>
        <xdr:spPr>
          <a:xfrm>
            <a:off x="2105026" y="1213485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A35DA3C3-A695-7998-C2B3-7DDFFD276551}"/>
              </a:ext>
            </a:extLst>
          </xdr:cNvPr>
          <xdr:cNvCxnSpPr/>
        </xdr:nvCxnSpPr>
        <xdr:spPr>
          <a:xfrm>
            <a:off x="2024063" y="12620625"/>
            <a:ext cx="9382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E1600E7B-5540-6EF4-B9F1-CD987CE741F3}"/>
              </a:ext>
            </a:extLst>
          </xdr:cNvPr>
          <xdr:cNvCxnSpPr/>
        </xdr:nvCxnSpPr>
        <xdr:spPr>
          <a:xfrm flipH="1">
            <a:off x="2062163" y="12577762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2" name="Straight Connector 2361">
            <a:extLst>
              <a:ext uri="{FF2B5EF4-FFF2-40B4-BE49-F238E27FC236}">
                <a16:creationId xmlns:a16="http://schemas.microsoft.com/office/drawing/2014/main" id="{346B5F7F-C995-4D39-A0F0-A25E3F5558EC}"/>
              </a:ext>
            </a:extLst>
          </xdr:cNvPr>
          <xdr:cNvCxnSpPr/>
        </xdr:nvCxnSpPr>
        <xdr:spPr>
          <a:xfrm>
            <a:off x="2914650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3" name="Straight Connector 2362">
            <a:extLst>
              <a:ext uri="{FF2B5EF4-FFF2-40B4-BE49-F238E27FC236}">
                <a16:creationId xmlns:a16="http://schemas.microsoft.com/office/drawing/2014/main" id="{6101C83C-F74A-4653-A81B-67F154A2EE82}"/>
              </a:ext>
            </a:extLst>
          </xdr:cNvPr>
          <xdr:cNvCxnSpPr/>
        </xdr:nvCxnSpPr>
        <xdr:spPr>
          <a:xfrm flipH="1">
            <a:off x="2871787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4" name="Straight Connector 2363">
            <a:extLst>
              <a:ext uri="{FF2B5EF4-FFF2-40B4-BE49-F238E27FC236}">
                <a16:creationId xmlns:a16="http://schemas.microsoft.com/office/drawing/2014/main" id="{218B5AD5-7CF4-409C-8D85-079C7F1D6820}"/>
              </a:ext>
            </a:extLst>
          </xdr:cNvPr>
          <xdr:cNvCxnSpPr/>
        </xdr:nvCxnSpPr>
        <xdr:spPr>
          <a:xfrm>
            <a:off x="3724276" y="12487275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5" name="Straight Connector 2364">
            <a:extLst>
              <a:ext uri="{FF2B5EF4-FFF2-40B4-BE49-F238E27FC236}">
                <a16:creationId xmlns:a16="http://schemas.microsoft.com/office/drawing/2014/main" id="{0935131B-A283-45DB-B450-7F4D487C1529}"/>
              </a:ext>
            </a:extLst>
          </xdr:cNvPr>
          <xdr:cNvCxnSpPr/>
        </xdr:nvCxnSpPr>
        <xdr:spPr>
          <a:xfrm flipH="1">
            <a:off x="3681413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6" name="Straight Connector 2365">
            <a:extLst>
              <a:ext uri="{FF2B5EF4-FFF2-40B4-BE49-F238E27FC236}">
                <a16:creationId xmlns:a16="http://schemas.microsoft.com/office/drawing/2014/main" id="{A165580A-2932-4AD1-A0B1-864EDBC6E84B}"/>
              </a:ext>
            </a:extLst>
          </xdr:cNvPr>
          <xdr:cNvCxnSpPr/>
        </xdr:nvCxnSpPr>
        <xdr:spPr>
          <a:xfrm>
            <a:off x="4448174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7" name="Straight Connector 2366">
            <a:extLst>
              <a:ext uri="{FF2B5EF4-FFF2-40B4-BE49-F238E27FC236}">
                <a16:creationId xmlns:a16="http://schemas.microsoft.com/office/drawing/2014/main" id="{A697F342-EF10-4EF4-BA39-8D906B2D6886}"/>
              </a:ext>
            </a:extLst>
          </xdr:cNvPr>
          <xdr:cNvCxnSpPr/>
        </xdr:nvCxnSpPr>
        <xdr:spPr>
          <a:xfrm flipH="1">
            <a:off x="4405311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8" name="Straight Connector 2367">
            <a:extLst>
              <a:ext uri="{FF2B5EF4-FFF2-40B4-BE49-F238E27FC236}">
                <a16:creationId xmlns:a16="http://schemas.microsoft.com/office/drawing/2014/main" id="{23709ACC-A83A-4539-9830-2B15AE1012F6}"/>
              </a:ext>
            </a:extLst>
          </xdr:cNvPr>
          <xdr:cNvCxnSpPr/>
        </xdr:nvCxnSpPr>
        <xdr:spPr>
          <a:xfrm>
            <a:off x="5181596" y="12487275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69" name="Straight Connector 2368">
            <a:extLst>
              <a:ext uri="{FF2B5EF4-FFF2-40B4-BE49-F238E27FC236}">
                <a16:creationId xmlns:a16="http://schemas.microsoft.com/office/drawing/2014/main" id="{4C4454D5-D663-48B8-8180-F4E521E56ABF}"/>
              </a:ext>
            </a:extLst>
          </xdr:cNvPr>
          <xdr:cNvCxnSpPr/>
        </xdr:nvCxnSpPr>
        <xdr:spPr>
          <a:xfrm flipH="1">
            <a:off x="5138733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0" name="Straight Connector 2369">
            <a:extLst>
              <a:ext uri="{FF2B5EF4-FFF2-40B4-BE49-F238E27FC236}">
                <a16:creationId xmlns:a16="http://schemas.microsoft.com/office/drawing/2014/main" id="{D52067BB-F839-4F9E-81EB-63AA1D185EDF}"/>
              </a:ext>
            </a:extLst>
          </xdr:cNvPr>
          <xdr:cNvCxnSpPr/>
        </xdr:nvCxnSpPr>
        <xdr:spPr>
          <a:xfrm>
            <a:off x="6638920" y="12492038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1" name="Straight Connector 2370">
            <a:extLst>
              <a:ext uri="{FF2B5EF4-FFF2-40B4-BE49-F238E27FC236}">
                <a16:creationId xmlns:a16="http://schemas.microsoft.com/office/drawing/2014/main" id="{D44EFDE7-D158-4C2E-BA63-B7930613015A}"/>
              </a:ext>
            </a:extLst>
          </xdr:cNvPr>
          <xdr:cNvCxnSpPr/>
        </xdr:nvCxnSpPr>
        <xdr:spPr>
          <a:xfrm flipH="1">
            <a:off x="6596057" y="12577763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2" name="Straight Connector 2371">
            <a:extLst>
              <a:ext uri="{FF2B5EF4-FFF2-40B4-BE49-F238E27FC236}">
                <a16:creationId xmlns:a16="http://schemas.microsoft.com/office/drawing/2014/main" id="{3BF5A298-5E4F-4B8A-AB8B-0DC86AAA24CF}"/>
              </a:ext>
            </a:extLst>
          </xdr:cNvPr>
          <xdr:cNvCxnSpPr/>
        </xdr:nvCxnSpPr>
        <xdr:spPr>
          <a:xfrm>
            <a:off x="8096250" y="12492039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3" name="Straight Connector 2372">
            <a:extLst>
              <a:ext uri="{FF2B5EF4-FFF2-40B4-BE49-F238E27FC236}">
                <a16:creationId xmlns:a16="http://schemas.microsoft.com/office/drawing/2014/main" id="{51A7E474-DBB8-45AA-A124-99FA87BA5373}"/>
              </a:ext>
            </a:extLst>
          </xdr:cNvPr>
          <xdr:cNvCxnSpPr/>
        </xdr:nvCxnSpPr>
        <xdr:spPr>
          <a:xfrm flipH="1">
            <a:off x="8053387" y="1257776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4" name="Straight Connector 2373">
            <a:extLst>
              <a:ext uri="{FF2B5EF4-FFF2-40B4-BE49-F238E27FC236}">
                <a16:creationId xmlns:a16="http://schemas.microsoft.com/office/drawing/2014/main" id="{61D34315-EF12-41CB-B79E-F717536E82D9}"/>
              </a:ext>
            </a:extLst>
          </xdr:cNvPr>
          <xdr:cNvCxnSpPr/>
        </xdr:nvCxnSpPr>
        <xdr:spPr>
          <a:xfrm>
            <a:off x="5915024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5" name="Straight Connector 2374">
            <a:extLst>
              <a:ext uri="{FF2B5EF4-FFF2-40B4-BE49-F238E27FC236}">
                <a16:creationId xmlns:a16="http://schemas.microsoft.com/office/drawing/2014/main" id="{D89DF128-8A70-446E-AB0A-70E2D3816C42}"/>
              </a:ext>
            </a:extLst>
          </xdr:cNvPr>
          <xdr:cNvCxnSpPr/>
        </xdr:nvCxnSpPr>
        <xdr:spPr>
          <a:xfrm flipH="1">
            <a:off x="5872161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6" name="Straight Connector 2375">
            <a:extLst>
              <a:ext uri="{FF2B5EF4-FFF2-40B4-BE49-F238E27FC236}">
                <a16:creationId xmlns:a16="http://schemas.microsoft.com/office/drawing/2014/main" id="{FDDE5686-6442-44C4-A03E-B204A07CC343}"/>
              </a:ext>
            </a:extLst>
          </xdr:cNvPr>
          <xdr:cNvCxnSpPr/>
        </xdr:nvCxnSpPr>
        <xdr:spPr>
          <a:xfrm>
            <a:off x="7367586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7" name="Straight Connector 2376">
            <a:extLst>
              <a:ext uri="{FF2B5EF4-FFF2-40B4-BE49-F238E27FC236}">
                <a16:creationId xmlns:a16="http://schemas.microsoft.com/office/drawing/2014/main" id="{ADE5DE48-F389-4F8B-A8E3-52FBB30E7964}"/>
              </a:ext>
            </a:extLst>
          </xdr:cNvPr>
          <xdr:cNvCxnSpPr/>
        </xdr:nvCxnSpPr>
        <xdr:spPr>
          <a:xfrm flipH="1">
            <a:off x="7324723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8" name="Straight Connector 2377">
            <a:extLst>
              <a:ext uri="{FF2B5EF4-FFF2-40B4-BE49-F238E27FC236}">
                <a16:creationId xmlns:a16="http://schemas.microsoft.com/office/drawing/2014/main" id="{35B11306-7AB9-4871-AE76-D5BF35C214F8}"/>
              </a:ext>
            </a:extLst>
          </xdr:cNvPr>
          <xdr:cNvCxnSpPr/>
        </xdr:nvCxnSpPr>
        <xdr:spPr>
          <a:xfrm>
            <a:off x="8820149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9" name="Straight Connector 2378">
            <a:extLst>
              <a:ext uri="{FF2B5EF4-FFF2-40B4-BE49-F238E27FC236}">
                <a16:creationId xmlns:a16="http://schemas.microsoft.com/office/drawing/2014/main" id="{513B0C80-45E9-407C-8392-AD106F5BA260}"/>
              </a:ext>
            </a:extLst>
          </xdr:cNvPr>
          <xdr:cNvCxnSpPr/>
        </xdr:nvCxnSpPr>
        <xdr:spPr>
          <a:xfrm flipH="1">
            <a:off x="8777286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0" name="Straight Connector 2379">
            <a:extLst>
              <a:ext uri="{FF2B5EF4-FFF2-40B4-BE49-F238E27FC236}">
                <a16:creationId xmlns:a16="http://schemas.microsoft.com/office/drawing/2014/main" id="{A55E0AA7-941C-4A5D-A729-42B54B6EEC58}"/>
              </a:ext>
            </a:extLst>
          </xdr:cNvPr>
          <xdr:cNvCxnSpPr/>
        </xdr:nvCxnSpPr>
        <xdr:spPr>
          <a:xfrm>
            <a:off x="11334750" y="12492039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1" name="Straight Connector 2380">
            <a:extLst>
              <a:ext uri="{FF2B5EF4-FFF2-40B4-BE49-F238E27FC236}">
                <a16:creationId xmlns:a16="http://schemas.microsoft.com/office/drawing/2014/main" id="{69C81323-08B7-4ABE-A05A-AB8059FD93D2}"/>
              </a:ext>
            </a:extLst>
          </xdr:cNvPr>
          <xdr:cNvCxnSpPr/>
        </xdr:nvCxnSpPr>
        <xdr:spPr>
          <a:xfrm flipH="1">
            <a:off x="11291887" y="1257776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2" name="Straight Connector 2381">
            <a:extLst>
              <a:ext uri="{FF2B5EF4-FFF2-40B4-BE49-F238E27FC236}">
                <a16:creationId xmlns:a16="http://schemas.microsoft.com/office/drawing/2014/main" id="{9F4D3627-11D9-4417-95D0-C9FA83810C30}"/>
              </a:ext>
            </a:extLst>
          </xdr:cNvPr>
          <xdr:cNvCxnSpPr/>
        </xdr:nvCxnSpPr>
        <xdr:spPr>
          <a:xfrm>
            <a:off x="9553577" y="12487277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3" name="Straight Connector 2382">
            <a:extLst>
              <a:ext uri="{FF2B5EF4-FFF2-40B4-BE49-F238E27FC236}">
                <a16:creationId xmlns:a16="http://schemas.microsoft.com/office/drawing/2014/main" id="{5B7F97BB-B2FF-425F-97BA-370272C7FBDF}"/>
              </a:ext>
            </a:extLst>
          </xdr:cNvPr>
          <xdr:cNvCxnSpPr/>
        </xdr:nvCxnSpPr>
        <xdr:spPr>
          <a:xfrm flipH="1">
            <a:off x="9510714" y="12573002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4" name="Straight Connector 2383">
            <a:extLst>
              <a:ext uri="{FF2B5EF4-FFF2-40B4-BE49-F238E27FC236}">
                <a16:creationId xmlns:a16="http://schemas.microsoft.com/office/drawing/2014/main" id="{6332D994-468B-42CC-B419-A1A287F30EDA}"/>
              </a:ext>
            </a:extLst>
          </xdr:cNvPr>
          <xdr:cNvCxnSpPr/>
        </xdr:nvCxnSpPr>
        <xdr:spPr>
          <a:xfrm>
            <a:off x="10425112" y="1213008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5" name="Straight Connector 2384">
            <a:extLst>
              <a:ext uri="{FF2B5EF4-FFF2-40B4-BE49-F238E27FC236}">
                <a16:creationId xmlns:a16="http://schemas.microsoft.com/office/drawing/2014/main" id="{A83F4569-010F-44F2-8099-6C3037445070}"/>
              </a:ext>
            </a:extLst>
          </xdr:cNvPr>
          <xdr:cNvCxnSpPr/>
        </xdr:nvCxnSpPr>
        <xdr:spPr>
          <a:xfrm flipH="1">
            <a:off x="10382249" y="1257300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6" name="Straight Connector 2385">
            <a:extLst>
              <a:ext uri="{FF2B5EF4-FFF2-40B4-BE49-F238E27FC236}">
                <a16:creationId xmlns:a16="http://schemas.microsoft.com/office/drawing/2014/main" id="{60CAD9E1-EEE5-4A57-BC14-E276D55035D0}"/>
              </a:ext>
            </a:extLst>
          </xdr:cNvPr>
          <xdr:cNvCxnSpPr/>
        </xdr:nvCxnSpPr>
        <xdr:spPr>
          <a:xfrm flipV="1">
            <a:off x="7686675" y="12058650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77" name="Isosceles Triangle 2276">
            <a:extLst>
              <a:ext uri="{FF2B5EF4-FFF2-40B4-BE49-F238E27FC236}">
                <a16:creationId xmlns:a16="http://schemas.microsoft.com/office/drawing/2014/main" id="{D08F16DC-7777-4445-A402-235AC912B0E4}"/>
              </a:ext>
            </a:extLst>
          </xdr:cNvPr>
          <xdr:cNvSpPr/>
        </xdr:nvSpPr>
        <xdr:spPr>
          <a:xfrm>
            <a:off x="3648069" y="119157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79" name="Isosceles Triangle 2278">
            <a:extLst>
              <a:ext uri="{FF2B5EF4-FFF2-40B4-BE49-F238E27FC236}">
                <a16:creationId xmlns:a16="http://schemas.microsoft.com/office/drawing/2014/main" id="{C055902D-C832-44C9-9013-6D5DABADB659}"/>
              </a:ext>
            </a:extLst>
          </xdr:cNvPr>
          <xdr:cNvSpPr/>
        </xdr:nvSpPr>
        <xdr:spPr>
          <a:xfrm>
            <a:off x="5105391" y="119157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6" name="Isosceles Triangle 2345">
            <a:extLst>
              <a:ext uri="{FF2B5EF4-FFF2-40B4-BE49-F238E27FC236}">
                <a16:creationId xmlns:a16="http://schemas.microsoft.com/office/drawing/2014/main" id="{18709BF7-FF09-40D2-B13C-67EF8EFADE7F}"/>
              </a:ext>
            </a:extLst>
          </xdr:cNvPr>
          <xdr:cNvSpPr/>
        </xdr:nvSpPr>
        <xdr:spPr>
          <a:xfrm>
            <a:off x="6562716" y="11920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82" name="Isosceles Triangle 2281">
            <a:extLst>
              <a:ext uri="{FF2B5EF4-FFF2-40B4-BE49-F238E27FC236}">
                <a16:creationId xmlns:a16="http://schemas.microsoft.com/office/drawing/2014/main" id="{E73EF3C9-20CB-4B3F-B7DF-565D3137C31F}"/>
              </a:ext>
            </a:extLst>
          </xdr:cNvPr>
          <xdr:cNvSpPr/>
        </xdr:nvSpPr>
        <xdr:spPr>
          <a:xfrm>
            <a:off x="11253788" y="119110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638</xdr:row>
      <xdr:rowOff>0</xdr:rowOff>
    </xdr:from>
    <xdr:to>
      <xdr:col>13</xdr:col>
      <xdr:colOff>0</xdr:colOff>
      <xdr:row>639</xdr:row>
      <xdr:rowOff>123825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01420F8-7388-40B2-B42B-50DCD2A88E8D}"/>
            </a:ext>
          </a:extLst>
        </xdr:cNvPr>
        <xdr:cNvCxnSpPr/>
      </xdr:nvCxnSpPr>
      <xdr:spPr>
        <a:xfrm>
          <a:off x="2105025" y="95545275"/>
          <a:ext cx="0" cy="2667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369</xdr:row>
      <xdr:rowOff>0</xdr:rowOff>
    </xdr:from>
    <xdr:to>
      <xdr:col>13</xdr:col>
      <xdr:colOff>0</xdr:colOff>
      <xdr:row>373</xdr:row>
      <xdr:rowOff>85725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7376D5B7-71D0-4689-8B4C-04F91AC60684}"/>
            </a:ext>
          </a:extLst>
        </xdr:cNvPr>
        <xdr:cNvCxnSpPr/>
      </xdr:nvCxnSpPr>
      <xdr:spPr>
        <a:xfrm>
          <a:off x="2105025" y="55225950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369</xdr:row>
      <xdr:rowOff>0</xdr:rowOff>
    </xdr:from>
    <xdr:to>
      <xdr:col>70</xdr:col>
      <xdr:colOff>0</xdr:colOff>
      <xdr:row>373</xdr:row>
      <xdr:rowOff>85725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A56B1858-A167-4C2E-9C33-31873C1106DC}"/>
            </a:ext>
          </a:extLst>
        </xdr:cNvPr>
        <xdr:cNvCxnSpPr/>
      </xdr:nvCxnSpPr>
      <xdr:spPr>
        <a:xfrm>
          <a:off x="11334750" y="55225950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357</xdr:row>
      <xdr:rowOff>9525</xdr:rowOff>
    </xdr:from>
    <xdr:to>
      <xdr:col>24</xdr:col>
      <xdr:colOff>76200</xdr:colOff>
      <xdr:row>360</xdr:row>
      <xdr:rowOff>76200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77622F68-8D1B-410D-AF04-193EDAD8F2FF}"/>
            </a:ext>
          </a:extLst>
        </xdr:cNvPr>
        <xdr:cNvCxnSpPr/>
      </xdr:nvCxnSpPr>
      <xdr:spPr>
        <a:xfrm>
          <a:off x="3962400" y="53520975"/>
          <a:ext cx="0" cy="4953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85725</xdr:colOff>
      <xdr:row>355</xdr:row>
      <xdr:rowOff>114300</xdr:rowOff>
    </xdr:from>
    <xdr:to>
      <xdr:col>30</xdr:col>
      <xdr:colOff>85725</xdr:colOff>
      <xdr:row>362</xdr:row>
      <xdr:rowOff>38100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C636B4CB-4019-4E97-ADC6-C7A290105A10}"/>
            </a:ext>
          </a:extLst>
        </xdr:cNvPr>
        <xdr:cNvCxnSpPr/>
      </xdr:nvCxnSpPr>
      <xdr:spPr>
        <a:xfrm>
          <a:off x="4943475" y="53340000"/>
          <a:ext cx="0" cy="9239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76200</xdr:colOff>
      <xdr:row>355</xdr:row>
      <xdr:rowOff>104775</xdr:rowOff>
    </xdr:from>
    <xdr:to>
      <xdr:col>42</xdr:col>
      <xdr:colOff>76200</xdr:colOff>
      <xdr:row>360</xdr:row>
      <xdr:rowOff>47625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704FB973-010B-4BDF-949F-686819572DFD}"/>
            </a:ext>
          </a:extLst>
        </xdr:cNvPr>
        <xdr:cNvCxnSpPr/>
      </xdr:nvCxnSpPr>
      <xdr:spPr>
        <a:xfrm>
          <a:off x="6877050" y="53330475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85725</xdr:colOff>
      <xdr:row>355</xdr:row>
      <xdr:rowOff>104775</xdr:rowOff>
    </xdr:from>
    <xdr:to>
      <xdr:col>48</xdr:col>
      <xdr:colOff>85725</xdr:colOff>
      <xdr:row>362</xdr:row>
      <xdr:rowOff>19050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D7ABE9A5-C2DA-4B43-A091-83B250D4699A}"/>
            </a:ext>
          </a:extLst>
        </xdr:cNvPr>
        <xdr:cNvCxnSpPr/>
      </xdr:nvCxnSpPr>
      <xdr:spPr>
        <a:xfrm>
          <a:off x="7858125" y="53330475"/>
          <a:ext cx="0" cy="9144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85725</xdr:colOff>
      <xdr:row>355</xdr:row>
      <xdr:rowOff>123825</xdr:rowOff>
    </xdr:from>
    <xdr:to>
      <xdr:col>60</xdr:col>
      <xdr:colOff>85725</xdr:colOff>
      <xdr:row>359</xdr:row>
      <xdr:rowOff>133350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D03C797C-1E43-4171-910F-E75FFA441D00}"/>
            </a:ext>
          </a:extLst>
        </xdr:cNvPr>
        <xdr:cNvCxnSpPr/>
      </xdr:nvCxnSpPr>
      <xdr:spPr>
        <a:xfrm>
          <a:off x="9801225" y="53349525"/>
          <a:ext cx="0" cy="581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99</xdr:row>
      <xdr:rowOff>9523</xdr:rowOff>
    </xdr:from>
    <xdr:to>
      <xdr:col>72</xdr:col>
      <xdr:colOff>133350</xdr:colOff>
      <xdr:row>142</xdr:row>
      <xdr:rowOff>80963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2ED9A61-2153-5F22-DDFA-C3B2B1FF72D1}"/>
            </a:ext>
          </a:extLst>
        </xdr:cNvPr>
        <xdr:cNvGrpSpPr/>
      </xdr:nvGrpSpPr>
      <xdr:grpSpPr>
        <a:xfrm>
          <a:off x="411700" y="15401923"/>
          <a:ext cx="11380250" cy="6215065"/>
          <a:chOff x="411700" y="15401923"/>
          <a:chExt cx="11380250" cy="6215065"/>
        </a:xfrm>
      </xdr:grpSpPr>
      <xdr:grpSp>
        <xdr:nvGrpSpPr>
          <xdr:cNvPr id="45" name="Group 44">
            <a:extLst>
              <a:ext uri="{FF2B5EF4-FFF2-40B4-BE49-F238E27FC236}">
                <a16:creationId xmlns:a16="http://schemas.microsoft.com/office/drawing/2014/main" id="{92699F80-2FF6-2513-D858-A758E1F6E033}"/>
              </a:ext>
            </a:extLst>
          </xdr:cNvPr>
          <xdr:cNvGrpSpPr/>
        </xdr:nvGrpSpPr>
        <xdr:grpSpPr>
          <a:xfrm>
            <a:off x="411700" y="15516803"/>
            <a:ext cx="1440860" cy="5358430"/>
            <a:chOff x="2678650" y="4696403"/>
            <a:chExt cx="1440860" cy="5358430"/>
          </a:xfrm>
        </xdr:grpSpPr>
        <xdr:sp macro="" textlink="">
          <xdr:nvSpPr>
            <xdr:cNvPr id="333" name="Isosceles Triangle 332">
              <a:extLst>
                <a:ext uri="{FF2B5EF4-FFF2-40B4-BE49-F238E27FC236}">
                  <a16:creationId xmlns:a16="http://schemas.microsoft.com/office/drawing/2014/main" id="{244F9A80-D66D-F945-13D8-DCCEB3D920C4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55" name="Straight Connector 354">
              <a:extLst>
                <a:ext uri="{FF2B5EF4-FFF2-40B4-BE49-F238E27FC236}">
                  <a16:creationId xmlns:a16="http://schemas.microsoft.com/office/drawing/2014/main" id="{244DBAFD-E9E0-B894-8DF3-ADCC723DD050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8" name="Straight Connector 357">
              <a:extLst>
                <a:ext uri="{FF2B5EF4-FFF2-40B4-BE49-F238E27FC236}">
                  <a16:creationId xmlns:a16="http://schemas.microsoft.com/office/drawing/2014/main" id="{3387B377-9A66-4035-6613-B4A2D4DE7E4D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9" name="Straight Connector 358">
              <a:extLst>
                <a:ext uri="{FF2B5EF4-FFF2-40B4-BE49-F238E27FC236}">
                  <a16:creationId xmlns:a16="http://schemas.microsoft.com/office/drawing/2014/main" id="{7DF52680-7CA7-87F1-606C-230455FE1C21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63" name="Straight Connector 362">
              <a:extLst>
                <a:ext uri="{FF2B5EF4-FFF2-40B4-BE49-F238E27FC236}">
                  <a16:creationId xmlns:a16="http://schemas.microsoft.com/office/drawing/2014/main" id="{62ADD02F-72E5-7763-CE9D-C92EA4696ADC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64" name="Straight Connector 363">
              <a:extLst>
                <a:ext uri="{FF2B5EF4-FFF2-40B4-BE49-F238E27FC236}">
                  <a16:creationId xmlns:a16="http://schemas.microsoft.com/office/drawing/2014/main" id="{31628BE2-F0F2-92B6-DBC8-12C34F4E05DA}"/>
                </a:ext>
              </a:extLst>
            </xdr:cNvPr>
            <xdr:cNvCxnSpPr>
              <a:endCxn id="333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77" name="Straight Connector 376">
              <a:extLst>
                <a:ext uri="{FF2B5EF4-FFF2-40B4-BE49-F238E27FC236}">
                  <a16:creationId xmlns:a16="http://schemas.microsoft.com/office/drawing/2014/main" id="{84519A9D-15E9-2801-8BB2-0B43C0C2070E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78" name="Straight Connector 377">
              <a:extLst>
                <a:ext uri="{FF2B5EF4-FFF2-40B4-BE49-F238E27FC236}">
                  <a16:creationId xmlns:a16="http://schemas.microsoft.com/office/drawing/2014/main" id="{107F241A-C1E4-CD09-57CA-D65C5B981701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79" name="Straight Connector 378">
              <a:extLst>
                <a:ext uri="{FF2B5EF4-FFF2-40B4-BE49-F238E27FC236}">
                  <a16:creationId xmlns:a16="http://schemas.microsoft.com/office/drawing/2014/main" id="{6D81499C-C972-F726-C377-454977CF0093}"/>
                </a:ext>
              </a:extLst>
            </xdr:cNvPr>
            <xdr:cNvCxnSpPr>
              <a:endCxn id="333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80" name="Straight Connector 379">
              <a:extLst>
                <a:ext uri="{FF2B5EF4-FFF2-40B4-BE49-F238E27FC236}">
                  <a16:creationId xmlns:a16="http://schemas.microsoft.com/office/drawing/2014/main" id="{C4D9612C-BBE1-0BF0-150B-1307F92D2CD7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381" name="Freeform: Shape 380">
              <a:extLst>
                <a:ext uri="{FF2B5EF4-FFF2-40B4-BE49-F238E27FC236}">
                  <a16:creationId xmlns:a16="http://schemas.microsoft.com/office/drawing/2014/main" id="{EF7F20CD-F9C1-45DB-566B-97C5C9CCDE50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82" name="Freeform: Shape 381">
              <a:extLst>
                <a:ext uri="{FF2B5EF4-FFF2-40B4-BE49-F238E27FC236}">
                  <a16:creationId xmlns:a16="http://schemas.microsoft.com/office/drawing/2014/main" id="{33DEB364-6948-B010-78FE-AF767FE624BB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83" name="Freeform: Shape 382">
              <a:extLst>
                <a:ext uri="{FF2B5EF4-FFF2-40B4-BE49-F238E27FC236}">
                  <a16:creationId xmlns:a16="http://schemas.microsoft.com/office/drawing/2014/main" id="{1C78F25D-281B-EF81-0ACE-D4B84FD1C3AF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84" name="Freeform: Shape 383">
              <a:extLst>
                <a:ext uri="{FF2B5EF4-FFF2-40B4-BE49-F238E27FC236}">
                  <a16:creationId xmlns:a16="http://schemas.microsoft.com/office/drawing/2014/main" id="{58CCFDDA-1B84-CD7F-23B6-33DF8254C800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85" name="Freeform: Shape 384">
              <a:extLst>
                <a:ext uri="{FF2B5EF4-FFF2-40B4-BE49-F238E27FC236}">
                  <a16:creationId xmlns:a16="http://schemas.microsoft.com/office/drawing/2014/main" id="{7E9B5E7E-F8EA-B773-E0F3-5480EFDA8E21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86" name="Freeform: Shape 385">
              <a:extLst>
                <a:ext uri="{FF2B5EF4-FFF2-40B4-BE49-F238E27FC236}">
                  <a16:creationId xmlns:a16="http://schemas.microsoft.com/office/drawing/2014/main" id="{987011DA-E6CA-D593-6993-7A58CE3E0DE4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87" name="Freeform: Shape 386">
              <a:extLst>
                <a:ext uri="{FF2B5EF4-FFF2-40B4-BE49-F238E27FC236}">
                  <a16:creationId xmlns:a16="http://schemas.microsoft.com/office/drawing/2014/main" id="{BF3DE032-12A2-F660-B8CF-CD965B72A9BA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88" name="Freeform: Shape 387">
              <a:extLst>
                <a:ext uri="{FF2B5EF4-FFF2-40B4-BE49-F238E27FC236}">
                  <a16:creationId xmlns:a16="http://schemas.microsoft.com/office/drawing/2014/main" id="{43589E67-F6C3-2354-FF84-CF12D611C550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1F3C2469-8E77-C28D-2074-1E7C5EF24948}"/>
              </a:ext>
            </a:extLst>
          </xdr:cNvPr>
          <xdr:cNvSpPr/>
        </xdr:nvSpPr>
        <xdr:spPr>
          <a:xfrm rot="16200000">
            <a:off x="4044430" y="13340827"/>
            <a:ext cx="5553078" cy="96752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79E2F40F-0B71-7D1C-15D2-A6CFC1CCFD19}"/>
              </a:ext>
            </a:extLst>
          </xdr:cNvPr>
          <xdr:cNvSpPr/>
        </xdr:nvSpPr>
        <xdr:spPr>
          <a:xfrm rot="16200000">
            <a:off x="4298235" y="13642257"/>
            <a:ext cx="5000625" cy="90724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17F0343E-A681-525D-588D-1B3D1BB22D46}"/>
              </a:ext>
            </a:extLst>
          </xdr:cNvPr>
          <xdr:cNvCxnSpPr/>
        </xdr:nvCxnSpPr>
        <xdr:spPr>
          <a:xfrm>
            <a:off x="2262344" y="19821040"/>
            <a:ext cx="90819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0D4BB8B6-9BD0-7273-C38A-45FBBA0F44C9}"/>
              </a:ext>
            </a:extLst>
          </xdr:cNvPr>
          <xdr:cNvCxnSpPr/>
        </xdr:nvCxnSpPr>
        <xdr:spPr>
          <a:xfrm>
            <a:off x="2262344" y="18960311"/>
            <a:ext cx="90628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7B6AAB25-07DB-EAF5-DFDF-9BBD390C3103}"/>
              </a:ext>
            </a:extLst>
          </xdr:cNvPr>
          <xdr:cNvCxnSpPr/>
        </xdr:nvCxnSpPr>
        <xdr:spPr>
          <a:xfrm>
            <a:off x="2266843" y="18234420"/>
            <a:ext cx="90679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4CD490CC-5D24-37FB-1229-CEEB16D689E6}"/>
              </a:ext>
            </a:extLst>
          </xdr:cNvPr>
          <xdr:cNvCxnSpPr/>
        </xdr:nvCxnSpPr>
        <xdr:spPr>
          <a:xfrm>
            <a:off x="2266844" y="17390658"/>
            <a:ext cx="90679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419FECFF-B275-261E-0195-9A12CFF8AB44}"/>
              </a:ext>
            </a:extLst>
          </xdr:cNvPr>
          <xdr:cNvCxnSpPr/>
        </xdr:nvCxnSpPr>
        <xdr:spPr>
          <a:xfrm>
            <a:off x="2262343" y="16539455"/>
            <a:ext cx="90724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EABAB6AD-963F-6B95-9294-090C6FC5F594}"/>
              </a:ext>
            </a:extLst>
          </xdr:cNvPr>
          <xdr:cNvCxnSpPr/>
        </xdr:nvCxnSpPr>
        <xdr:spPr>
          <a:xfrm flipV="1">
            <a:off x="3566309" y="156781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0DBAD9A9-759A-B30B-E21B-2F63EDC79E4A}"/>
              </a:ext>
            </a:extLst>
          </xdr:cNvPr>
          <xdr:cNvCxnSpPr/>
        </xdr:nvCxnSpPr>
        <xdr:spPr>
          <a:xfrm flipV="1">
            <a:off x="4855201" y="156781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650AC778-279F-88B0-7521-437F81BD7896}"/>
              </a:ext>
            </a:extLst>
          </xdr:cNvPr>
          <xdr:cNvCxnSpPr/>
        </xdr:nvCxnSpPr>
        <xdr:spPr>
          <a:xfrm flipV="1">
            <a:off x="3548063" y="19812000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7CF3FD1C-433E-B3AB-B8A9-86B1F028934E}"/>
              </a:ext>
            </a:extLst>
          </xdr:cNvPr>
          <xdr:cNvCxnSpPr/>
        </xdr:nvCxnSpPr>
        <xdr:spPr>
          <a:xfrm>
            <a:off x="3548063" y="19821526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151542D2-E4FB-812B-FB8C-A65D4DD03107}"/>
              </a:ext>
            </a:extLst>
          </xdr:cNvPr>
          <xdr:cNvCxnSpPr/>
        </xdr:nvCxnSpPr>
        <xdr:spPr>
          <a:xfrm flipV="1">
            <a:off x="3552825" y="18959513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0D42C20F-49CE-7D8C-2733-43D8CFFCC693}"/>
              </a:ext>
            </a:extLst>
          </xdr:cNvPr>
          <xdr:cNvCxnSpPr/>
        </xdr:nvCxnSpPr>
        <xdr:spPr>
          <a:xfrm>
            <a:off x="3552826" y="18964275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AD2CEF57-F9A1-50A9-EE06-5C4E5952DF04}"/>
              </a:ext>
            </a:extLst>
          </xdr:cNvPr>
          <xdr:cNvCxnSpPr/>
        </xdr:nvCxnSpPr>
        <xdr:spPr>
          <a:xfrm flipV="1">
            <a:off x="3548066" y="18240375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71B5EE51-0C1E-9BAD-7D26-0DEFDAE5F833}"/>
              </a:ext>
            </a:extLst>
          </xdr:cNvPr>
          <xdr:cNvCxnSpPr/>
        </xdr:nvCxnSpPr>
        <xdr:spPr>
          <a:xfrm>
            <a:off x="3548066" y="18235615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A6BB9B14-E49F-84C4-EB15-181C6A3EA844}"/>
              </a:ext>
            </a:extLst>
          </xdr:cNvPr>
          <xdr:cNvCxnSpPr/>
        </xdr:nvCxnSpPr>
        <xdr:spPr>
          <a:xfrm flipV="1">
            <a:off x="3552825" y="17387888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389734E4-8F8E-E450-5DB1-E3382F4D7AE3}"/>
              </a:ext>
            </a:extLst>
          </xdr:cNvPr>
          <xdr:cNvCxnSpPr/>
        </xdr:nvCxnSpPr>
        <xdr:spPr>
          <a:xfrm>
            <a:off x="3552829" y="17397416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CC0D64C7-35CC-0539-E8C9-A5C9CC95A396}"/>
              </a:ext>
            </a:extLst>
          </xdr:cNvPr>
          <xdr:cNvCxnSpPr/>
        </xdr:nvCxnSpPr>
        <xdr:spPr>
          <a:xfrm flipV="1">
            <a:off x="3557587" y="16535400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48DFEA99-A76F-C5BA-086D-0F1203741E7E}"/>
              </a:ext>
            </a:extLst>
          </xdr:cNvPr>
          <xdr:cNvCxnSpPr/>
        </xdr:nvCxnSpPr>
        <xdr:spPr>
          <a:xfrm>
            <a:off x="3543303" y="16540166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E75CF9B3-3E1B-BCC8-23F7-57014761557F}"/>
              </a:ext>
            </a:extLst>
          </xdr:cNvPr>
          <xdr:cNvCxnSpPr/>
        </xdr:nvCxnSpPr>
        <xdr:spPr>
          <a:xfrm flipV="1">
            <a:off x="3548063" y="15678150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2A37555C-BB5B-8F62-872C-4271D787F49D}"/>
              </a:ext>
            </a:extLst>
          </xdr:cNvPr>
          <xdr:cNvCxnSpPr/>
        </xdr:nvCxnSpPr>
        <xdr:spPr>
          <a:xfrm>
            <a:off x="3548056" y="15678150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3F88F8F1-840C-D0E6-7241-C4577091735F}"/>
              </a:ext>
            </a:extLst>
          </xdr:cNvPr>
          <xdr:cNvCxnSpPr/>
        </xdr:nvCxnSpPr>
        <xdr:spPr>
          <a:xfrm>
            <a:off x="2262343" y="18145133"/>
            <a:ext cx="90724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179B5C8F-88D0-A7C4-55B2-3538AFD2125C}"/>
              </a:ext>
            </a:extLst>
          </xdr:cNvPr>
          <xdr:cNvCxnSpPr/>
        </xdr:nvCxnSpPr>
        <xdr:spPr>
          <a:xfrm>
            <a:off x="2105025" y="210978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A4849E2F-D576-C2BB-8DE8-F92D92AAEA17}"/>
              </a:ext>
            </a:extLst>
          </xdr:cNvPr>
          <xdr:cNvCxnSpPr/>
        </xdr:nvCxnSpPr>
        <xdr:spPr>
          <a:xfrm>
            <a:off x="2019300" y="21250275"/>
            <a:ext cx="9582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7" name="Oval 106">
            <a:extLst>
              <a:ext uri="{FF2B5EF4-FFF2-40B4-BE49-F238E27FC236}">
                <a16:creationId xmlns:a16="http://schemas.microsoft.com/office/drawing/2014/main" id="{2D8599E5-308D-CD5E-EF54-0AF2C7842492}"/>
              </a:ext>
            </a:extLst>
          </xdr:cNvPr>
          <xdr:cNvSpPr/>
        </xdr:nvSpPr>
        <xdr:spPr>
          <a:xfrm>
            <a:off x="3281362" y="165020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" name="Oval 107">
            <a:extLst>
              <a:ext uri="{FF2B5EF4-FFF2-40B4-BE49-F238E27FC236}">
                <a16:creationId xmlns:a16="http://schemas.microsoft.com/office/drawing/2014/main" id="{B20D285C-4BDA-0716-FD3F-3F1E18329521}"/>
              </a:ext>
            </a:extLst>
          </xdr:cNvPr>
          <xdr:cNvSpPr/>
        </xdr:nvSpPr>
        <xdr:spPr>
          <a:xfrm>
            <a:off x="3295649" y="17359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" name="Oval 108">
            <a:extLst>
              <a:ext uri="{FF2B5EF4-FFF2-40B4-BE49-F238E27FC236}">
                <a16:creationId xmlns:a16="http://schemas.microsoft.com/office/drawing/2014/main" id="{394123E2-F65C-F170-BFDE-09F3137DF271}"/>
              </a:ext>
            </a:extLst>
          </xdr:cNvPr>
          <xdr:cNvSpPr/>
        </xdr:nvSpPr>
        <xdr:spPr>
          <a:xfrm>
            <a:off x="3286125" y="181975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0" name="Oval 109">
            <a:extLst>
              <a:ext uri="{FF2B5EF4-FFF2-40B4-BE49-F238E27FC236}">
                <a16:creationId xmlns:a16="http://schemas.microsoft.com/office/drawing/2014/main" id="{2DCE3702-A992-7AFC-4E14-80F1155527A5}"/>
              </a:ext>
            </a:extLst>
          </xdr:cNvPr>
          <xdr:cNvSpPr/>
        </xdr:nvSpPr>
        <xdr:spPr>
          <a:xfrm>
            <a:off x="3286125" y="18107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1" name="Oval 110">
            <a:extLst>
              <a:ext uri="{FF2B5EF4-FFF2-40B4-BE49-F238E27FC236}">
                <a16:creationId xmlns:a16="http://schemas.microsoft.com/office/drawing/2014/main" id="{82057178-B63E-B2BB-86EF-AFDE1108A306}"/>
              </a:ext>
            </a:extLst>
          </xdr:cNvPr>
          <xdr:cNvSpPr/>
        </xdr:nvSpPr>
        <xdr:spPr>
          <a:xfrm>
            <a:off x="3286125" y="18926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3" name="Oval 112">
            <a:extLst>
              <a:ext uri="{FF2B5EF4-FFF2-40B4-BE49-F238E27FC236}">
                <a16:creationId xmlns:a16="http://schemas.microsoft.com/office/drawing/2014/main" id="{1F6F3F0D-F3CC-2B65-1A55-AD075BEB1681}"/>
              </a:ext>
            </a:extLst>
          </xdr:cNvPr>
          <xdr:cNvSpPr/>
        </xdr:nvSpPr>
        <xdr:spPr>
          <a:xfrm>
            <a:off x="3290887" y="197881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4" name="Oval 113">
            <a:extLst>
              <a:ext uri="{FF2B5EF4-FFF2-40B4-BE49-F238E27FC236}">
                <a16:creationId xmlns:a16="http://schemas.microsoft.com/office/drawing/2014/main" id="{0831F882-96A5-9637-D073-360CDD847846}"/>
              </a:ext>
            </a:extLst>
          </xdr:cNvPr>
          <xdr:cNvSpPr/>
        </xdr:nvSpPr>
        <xdr:spPr>
          <a:xfrm>
            <a:off x="5072052" y="165020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6" name="Oval 115">
            <a:extLst>
              <a:ext uri="{FF2B5EF4-FFF2-40B4-BE49-F238E27FC236}">
                <a16:creationId xmlns:a16="http://schemas.microsoft.com/office/drawing/2014/main" id="{155AC8A5-F9DD-8D1F-B57A-02713CB07971}"/>
              </a:ext>
            </a:extLst>
          </xdr:cNvPr>
          <xdr:cNvSpPr/>
        </xdr:nvSpPr>
        <xdr:spPr>
          <a:xfrm>
            <a:off x="5086339" y="17359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7" name="Oval 116">
            <a:extLst>
              <a:ext uri="{FF2B5EF4-FFF2-40B4-BE49-F238E27FC236}">
                <a16:creationId xmlns:a16="http://schemas.microsoft.com/office/drawing/2014/main" id="{E1BACE6C-1DDC-560C-0E8D-32A9050F993B}"/>
              </a:ext>
            </a:extLst>
          </xdr:cNvPr>
          <xdr:cNvSpPr/>
        </xdr:nvSpPr>
        <xdr:spPr>
          <a:xfrm>
            <a:off x="5076815" y="181975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2" name="Oval 121">
            <a:extLst>
              <a:ext uri="{FF2B5EF4-FFF2-40B4-BE49-F238E27FC236}">
                <a16:creationId xmlns:a16="http://schemas.microsoft.com/office/drawing/2014/main" id="{D3C8264C-8B3F-EAAF-DBBD-455AFBE21EEA}"/>
              </a:ext>
            </a:extLst>
          </xdr:cNvPr>
          <xdr:cNvSpPr/>
        </xdr:nvSpPr>
        <xdr:spPr>
          <a:xfrm>
            <a:off x="5076815" y="18107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3" name="Oval 122">
            <a:extLst>
              <a:ext uri="{FF2B5EF4-FFF2-40B4-BE49-F238E27FC236}">
                <a16:creationId xmlns:a16="http://schemas.microsoft.com/office/drawing/2014/main" id="{48BE6752-4987-DFF3-FC9D-EDF2AFCBA501}"/>
              </a:ext>
            </a:extLst>
          </xdr:cNvPr>
          <xdr:cNvSpPr/>
        </xdr:nvSpPr>
        <xdr:spPr>
          <a:xfrm>
            <a:off x="5076815" y="18926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5" name="Oval 124">
            <a:extLst>
              <a:ext uri="{FF2B5EF4-FFF2-40B4-BE49-F238E27FC236}">
                <a16:creationId xmlns:a16="http://schemas.microsoft.com/office/drawing/2014/main" id="{4DCB0D3F-FB53-082E-4D34-00020B88F7EF}"/>
              </a:ext>
            </a:extLst>
          </xdr:cNvPr>
          <xdr:cNvSpPr/>
        </xdr:nvSpPr>
        <xdr:spPr>
          <a:xfrm>
            <a:off x="5081577" y="197881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6A58B288-21FC-34BB-0531-78F1C68313FA}"/>
              </a:ext>
            </a:extLst>
          </xdr:cNvPr>
          <xdr:cNvCxnSpPr/>
        </xdr:nvCxnSpPr>
        <xdr:spPr>
          <a:xfrm flipV="1">
            <a:off x="6157109" y="156781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3BAA5535-902A-8498-801D-4AFFEE076DC3}"/>
              </a:ext>
            </a:extLst>
          </xdr:cNvPr>
          <xdr:cNvCxnSpPr/>
        </xdr:nvCxnSpPr>
        <xdr:spPr>
          <a:xfrm flipV="1">
            <a:off x="7446001" y="156781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29" name="Oval 128">
            <a:extLst>
              <a:ext uri="{FF2B5EF4-FFF2-40B4-BE49-F238E27FC236}">
                <a16:creationId xmlns:a16="http://schemas.microsoft.com/office/drawing/2014/main" id="{CD8BEEC1-43D4-2283-5866-8E22E1169186}"/>
              </a:ext>
            </a:extLst>
          </xdr:cNvPr>
          <xdr:cNvSpPr/>
        </xdr:nvSpPr>
        <xdr:spPr>
          <a:xfrm>
            <a:off x="5881687" y="165020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0" name="Oval 129">
            <a:extLst>
              <a:ext uri="{FF2B5EF4-FFF2-40B4-BE49-F238E27FC236}">
                <a16:creationId xmlns:a16="http://schemas.microsoft.com/office/drawing/2014/main" id="{08A1761B-2E09-D7FE-A846-5EDF55B83EA7}"/>
              </a:ext>
            </a:extLst>
          </xdr:cNvPr>
          <xdr:cNvSpPr/>
        </xdr:nvSpPr>
        <xdr:spPr>
          <a:xfrm>
            <a:off x="5895974" y="17359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1" name="Oval 130">
            <a:extLst>
              <a:ext uri="{FF2B5EF4-FFF2-40B4-BE49-F238E27FC236}">
                <a16:creationId xmlns:a16="http://schemas.microsoft.com/office/drawing/2014/main" id="{4C3C7FA0-A40E-BFBD-86F3-C31A81B1805D}"/>
              </a:ext>
            </a:extLst>
          </xdr:cNvPr>
          <xdr:cNvSpPr/>
        </xdr:nvSpPr>
        <xdr:spPr>
          <a:xfrm>
            <a:off x="5886450" y="181975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2" name="Oval 131">
            <a:extLst>
              <a:ext uri="{FF2B5EF4-FFF2-40B4-BE49-F238E27FC236}">
                <a16:creationId xmlns:a16="http://schemas.microsoft.com/office/drawing/2014/main" id="{F881A174-A489-96FE-E66F-FB1D9924F357}"/>
              </a:ext>
            </a:extLst>
          </xdr:cNvPr>
          <xdr:cNvSpPr/>
        </xdr:nvSpPr>
        <xdr:spPr>
          <a:xfrm>
            <a:off x="5886450" y="18107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3" name="Oval 132">
            <a:extLst>
              <a:ext uri="{FF2B5EF4-FFF2-40B4-BE49-F238E27FC236}">
                <a16:creationId xmlns:a16="http://schemas.microsoft.com/office/drawing/2014/main" id="{49474EEC-41A1-4754-22C8-1F57B91226AF}"/>
              </a:ext>
            </a:extLst>
          </xdr:cNvPr>
          <xdr:cNvSpPr/>
        </xdr:nvSpPr>
        <xdr:spPr>
          <a:xfrm>
            <a:off x="5886450" y="18926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4" name="Oval 133">
            <a:extLst>
              <a:ext uri="{FF2B5EF4-FFF2-40B4-BE49-F238E27FC236}">
                <a16:creationId xmlns:a16="http://schemas.microsoft.com/office/drawing/2014/main" id="{4BE825AE-E0E5-3E44-343C-41D939C42EE8}"/>
              </a:ext>
            </a:extLst>
          </xdr:cNvPr>
          <xdr:cNvSpPr/>
        </xdr:nvSpPr>
        <xdr:spPr>
          <a:xfrm>
            <a:off x="5891212" y="197881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5" name="Oval 134">
            <a:extLst>
              <a:ext uri="{FF2B5EF4-FFF2-40B4-BE49-F238E27FC236}">
                <a16:creationId xmlns:a16="http://schemas.microsoft.com/office/drawing/2014/main" id="{89F74221-DD6D-4D4F-34CA-DA444B9DBF11}"/>
              </a:ext>
            </a:extLst>
          </xdr:cNvPr>
          <xdr:cNvSpPr/>
        </xdr:nvSpPr>
        <xdr:spPr>
          <a:xfrm>
            <a:off x="7662862" y="165020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6" name="Oval 135">
            <a:extLst>
              <a:ext uri="{FF2B5EF4-FFF2-40B4-BE49-F238E27FC236}">
                <a16:creationId xmlns:a16="http://schemas.microsoft.com/office/drawing/2014/main" id="{69B69113-303C-2A57-B39E-D71F6F3852AB}"/>
              </a:ext>
            </a:extLst>
          </xdr:cNvPr>
          <xdr:cNvSpPr/>
        </xdr:nvSpPr>
        <xdr:spPr>
          <a:xfrm>
            <a:off x="7677149" y="17359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8" name="Oval 137">
            <a:extLst>
              <a:ext uri="{FF2B5EF4-FFF2-40B4-BE49-F238E27FC236}">
                <a16:creationId xmlns:a16="http://schemas.microsoft.com/office/drawing/2014/main" id="{83219C8A-CC87-80C8-1414-EECC522245CA}"/>
              </a:ext>
            </a:extLst>
          </xdr:cNvPr>
          <xdr:cNvSpPr/>
        </xdr:nvSpPr>
        <xdr:spPr>
          <a:xfrm>
            <a:off x="7667625" y="181975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9" name="Oval 138">
            <a:extLst>
              <a:ext uri="{FF2B5EF4-FFF2-40B4-BE49-F238E27FC236}">
                <a16:creationId xmlns:a16="http://schemas.microsoft.com/office/drawing/2014/main" id="{A07E58F3-0CFF-2AB0-5CB7-3FE06CFB1C45}"/>
              </a:ext>
            </a:extLst>
          </xdr:cNvPr>
          <xdr:cNvSpPr/>
        </xdr:nvSpPr>
        <xdr:spPr>
          <a:xfrm>
            <a:off x="7667625" y="181070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0" name="Oval 139">
            <a:extLst>
              <a:ext uri="{FF2B5EF4-FFF2-40B4-BE49-F238E27FC236}">
                <a16:creationId xmlns:a16="http://schemas.microsoft.com/office/drawing/2014/main" id="{446394EE-2CCE-E5DF-68C4-ADE17A98A67C}"/>
              </a:ext>
            </a:extLst>
          </xdr:cNvPr>
          <xdr:cNvSpPr/>
        </xdr:nvSpPr>
        <xdr:spPr>
          <a:xfrm>
            <a:off x="7667625" y="18926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1" name="Oval 140">
            <a:extLst>
              <a:ext uri="{FF2B5EF4-FFF2-40B4-BE49-F238E27FC236}">
                <a16:creationId xmlns:a16="http://schemas.microsoft.com/office/drawing/2014/main" id="{C8F5DDA6-8030-3E60-7139-C123EBE406A6}"/>
              </a:ext>
            </a:extLst>
          </xdr:cNvPr>
          <xdr:cNvSpPr/>
        </xdr:nvSpPr>
        <xdr:spPr>
          <a:xfrm>
            <a:off x="7672387" y="197881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33164361-6E1F-2D46-4116-B752CE8220EA}"/>
              </a:ext>
            </a:extLst>
          </xdr:cNvPr>
          <xdr:cNvCxnSpPr/>
        </xdr:nvCxnSpPr>
        <xdr:spPr>
          <a:xfrm flipH="1">
            <a:off x="206216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33085455-FA05-7CF4-7AD7-C45C97133561}"/>
              </a:ext>
            </a:extLst>
          </xdr:cNvPr>
          <xdr:cNvCxnSpPr/>
        </xdr:nvCxnSpPr>
        <xdr:spPr>
          <a:xfrm>
            <a:off x="3562352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4C49518F-929F-7AB1-D93A-F70779CAD4F3}"/>
              </a:ext>
            </a:extLst>
          </xdr:cNvPr>
          <xdr:cNvCxnSpPr/>
        </xdr:nvCxnSpPr>
        <xdr:spPr>
          <a:xfrm flipH="1">
            <a:off x="3519489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ED725499-F498-F623-0437-7B0469E2007D}"/>
              </a:ext>
            </a:extLst>
          </xdr:cNvPr>
          <xdr:cNvCxnSpPr/>
        </xdr:nvCxnSpPr>
        <xdr:spPr>
          <a:xfrm>
            <a:off x="4857730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1C54860B-988C-6976-1BCE-6D991048F06D}"/>
              </a:ext>
            </a:extLst>
          </xdr:cNvPr>
          <xdr:cNvCxnSpPr/>
        </xdr:nvCxnSpPr>
        <xdr:spPr>
          <a:xfrm flipH="1">
            <a:off x="4814867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C0432067-12E2-1110-468E-D15861D927AF}"/>
              </a:ext>
            </a:extLst>
          </xdr:cNvPr>
          <xdr:cNvCxnSpPr/>
        </xdr:nvCxnSpPr>
        <xdr:spPr>
          <a:xfrm>
            <a:off x="6153132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28DD4033-2782-8542-01FB-7722CED50890}"/>
              </a:ext>
            </a:extLst>
          </xdr:cNvPr>
          <xdr:cNvCxnSpPr/>
        </xdr:nvCxnSpPr>
        <xdr:spPr>
          <a:xfrm flipH="1">
            <a:off x="6110269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C0C2011A-DF1D-0A9A-F5E7-10181394A036}"/>
              </a:ext>
            </a:extLst>
          </xdr:cNvPr>
          <xdr:cNvCxnSpPr/>
        </xdr:nvCxnSpPr>
        <xdr:spPr>
          <a:xfrm>
            <a:off x="8743945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BCF9AA3C-16FA-6A67-3AB3-FF00FEB34108}"/>
              </a:ext>
            </a:extLst>
          </xdr:cNvPr>
          <xdr:cNvCxnSpPr/>
        </xdr:nvCxnSpPr>
        <xdr:spPr>
          <a:xfrm flipH="1">
            <a:off x="870108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F65E6EB9-EC10-4FE0-58B3-733FC6EC9168}"/>
              </a:ext>
            </a:extLst>
          </xdr:cNvPr>
          <xdr:cNvCxnSpPr/>
        </xdr:nvCxnSpPr>
        <xdr:spPr>
          <a:xfrm>
            <a:off x="11496675" y="210978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2E0CF33F-CA90-D9D5-FE76-E6DD1AECD400}"/>
              </a:ext>
            </a:extLst>
          </xdr:cNvPr>
          <xdr:cNvCxnSpPr/>
        </xdr:nvCxnSpPr>
        <xdr:spPr>
          <a:xfrm flipH="1">
            <a:off x="1145381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C39E6E64-CC16-AAA5-8668-FC2B16C66B80}"/>
              </a:ext>
            </a:extLst>
          </xdr:cNvPr>
          <xdr:cNvCxnSpPr/>
        </xdr:nvCxnSpPr>
        <xdr:spPr>
          <a:xfrm>
            <a:off x="2019300" y="21536024"/>
            <a:ext cx="9572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5F69B5AB-9805-4368-9D9B-DEBAE691C7E7}"/>
              </a:ext>
            </a:extLst>
          </xdr:cNvPr>
          <xdr:cNvCxnSpPr/>
        </xdr:nvCxnSpPr>
        <xdr:spPr>
          <a:xfrm flipH="1">
            <a:off x="2062162" y="214883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3A44A8B9-9D57-465A-BF2D-81139400E42D}"/>
              </a:ext>
            </a:extLst>
          </xdr:cNvPr>
          <xdr:cNvCxnSpPr/>
        </xdr:nvCxnSpPr>
        <xdr:spPr>
          <a:xfrm flipH="1">
            <a:off x="11449050" y="214931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0EA47343-5C41-661E-542A-71BC9B8D8437}"/>
              </a:ext>
            </a:extLst>
          </xdr:cNvPr>
          <xdr:cNvCxnSpPr/>
        </xdr:nvCxnSpPr>
        <xdr:spPr>
          <a:xfrm>
            <a:off x="485775" y="17726025"/>
            <a:ext cx="112680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8AB9CE2B-68DE-DCC0-FE93-2407B9C1D992}"/>
              </a:ext>
            </a:extLst>
          </xdr:cNvPr>
          <xdr:cNvCxnSpPr/>
        </xdr:nvCxnSpPr>
        <xdr:spPr>
          <a:xfrm>
            <a:off x="485775" y="17764125"/>
            <a:ext cx="112776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8CFDAE1C-A294-740B-AF36-560799FF9859}"/>
              </a:ext>
            </a:extLst>
          </xdr:cNvPr>
          <xdr:cNvCxnSpPr/>
        </xdr:nvCxnSpPr>
        <xdr:spPr>
          <a:xfrm>
            <a:off x="485775" y="18573750"/>
            <a:ext cx="113061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56B80B81-E0B0-9D1C-8710-C53E729E25AA}"/>
              </a:ext>
            </a:extLst>
          </xdr:cNvPr>
          <xdr:cNvCxnSpPr/>
        </xdr:nvCxnSpPr>
        <xdr:spPr>
          <a:xfrm>
            <a:off x="485775" y="18611850"/>
            <a:ext cx="11296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4BB50E09-D9C5-4A09-966E-06598C113F64}"/>
              </a:ext>
            </a:extLst>
          </xdr:cNvPr>
          <xdr:cNvCxnSpPr/>
        </xdr:nvCxnSpPr>
        <xdr:spPr>
          <a:xfrm flipV="1">
            <a:off x="8741401" y="156781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324" name="Oval 323">
            <a:extLst>
              <a:ext uri="{FF2B5EF4-FFF2-40B4-BE49-F238E27FC236}">
                <a16:creationId xmlns:a16="http://schemas.microsoft.com/office/drawing/2014/main" id="{6E4154EB-BD5A-9606-DEA0-ED802CC3E681}"/>
              </a:ext>
            </a:extLst>
          </xdr:cNvPr>
          <xdr:cNvSpPr/>
        </xdr:nvSpPr>
        <xdr:spPr>
          <a:xfrm>
            <a:off x="8477250" y="164973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5" name="Oval 324">
            <a:extLst>
              <a:ext uri="{FF2B5EF4-FFF2-40B4-BE49-F238E27FC236}">
                <a16:creationId xmlns:a16="http://schemas.microsoft.com/office/drawing/2014/main" id="{7A6B9316-9229-9B53-4A57-8593B63710D1}"/>
              </a:ext>
            </a:extLst>
          </xdr:cNvPr>
          <xdr:cNvSpPr/>
        </xdr:nvSpPr>
        <xdr:spPr>
          <a:xfrm>
            <a:off x="8491537" y="173545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6" name="Oval 325">
            <a:extLst>
              <a:ext uri="{FF2B5EF4-FFF2-40B4-BE49-F238E27FC236}">
                <a16:creationId xmlns:a16="http://schemas.microsoft.com/office/drawing/2014/main" id="{B57A05D0-B085-625E-7D7C-9A9E737874F7}"/>
              </a:ext>
            </a:extLst>
          </xdr:cNvPr>
          <xdr:cNvSpPr/>
        </xdr:nvSpPr>
        <xdr:spPr>
          <a:xfrm>
            <a:off x="8482013" y="181927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7" name="Oval 326">
            <a:extLst>
              <a:ext uri="{FF2B5EF4-FFF2-40B4-BE49-F238E27FC236}">
                <a16:creationId xmlns:a16="http://schemas.microsoft.com/office/drawing/2014/main" id="{77EDFA9A-5105-2F0F-6392-CD96AF112B2E}"/>
              </a:ext>
            </a:extLst>
          </xdr:cNvPr>
          <xdr:cNvSpPr/>
        </xdr:nvSpPr>
        <xdr:spPr>
          <a:xfrm>
            <a:off x="8482013" y="181022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8" name="Oval 327">
            <a:extLst>
              <a:ext uri="{FF2B5EF4-FFF2-40B4-BE49-F238E27FC236}">
                <a16:creationId xmlns:a16="http://schemas.microsoft.com/office/drawing/2014/main" id="{01471F5E-F216-D8C5-D70B-CBD1F5283B22}"/>
              </a:ext>
            </a:extLst>
          </xdr:cNvPr>
          <xdr:cNvSpPr/>
        </xdr:nvSpPr>
        <xdr:spPr>
          <a:xfrm>
            <a:off x="8482013" y="18921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9" name="Oval 328">
            <a:extLst>
              <a:ext uri="{FF2B5EF4-FFF2-40B4-BE49-F238E27FC236}">
                <a16:creationId xmlns:a16="http://schemas.microsoft.com/office/drawing/2014/main" id="{FF6327DD-2D6F-5DFE-0858-E87E2EA6A6E3}"/>
              </a:ext>
            </a:extLst>
          </xdr:cNvPr>
          <xdr:cNvSpPr/>
        </xdr:nvSpPr>
        <xdr:spPr>
          <a:xfrm>
            <a:off x="8486775" y="197834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1" name="Straight Connector 330">
            <a:extLst>
              <a:ext uri="{FF2B5EF4-FFF2-40B4-BE49-F238E27FC236}">
                <a16:creationId xmlns:a16="http://schemas.microsoft.com/office/drawing/2014/main" id="{6FF8CEA2-69FA-1016-F3ED-67BBFFB44328}"/>
              </a:ext>
            </a:extLst>
          </xdr:cNvPr>
          <xdr:cNvCxnSpPr/>
        </xdr:nvCxnSpPr>
        <xdr:spPr>
          <a:xfrm>
            <a:off x="7448535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Straight Connector 331">
            <a:extLst>
              <a:ext uri="{FF2B5EF4-FFF2-40B4-BE49-F238E27FC236}">
                <a16:creationId xmlns:a16="http://schemas.microsoft.com/office/drawing/2014/main" id="{BB8CEC15-8A7D-787F-8AD2-C0DEFAC5305A}"/>
              </a:ext>
            </a:extLst>
          </xdr:cNvPr>
          <xdr:cNvCxnSpPr/>
        </xdr:nvCxnSpPr>
        <xdr:spPr>
          <a:xfrm flipH="1">
            <a:off x="740567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Connector 462">
            <a:extLst>
              <a:ext uri="{FF2B5EF4-FFF2-40B4-BE49-F238E27FC236}">
                <a16:creationId xmlns:a16="http://schemas.microsoft.com/office/drawing/2014/main" id="{49D8363A-F33A-4E58-9F0C-3E184D0BA9C3}"/>
              </a:ext>
            </a:extLst>
          </xdr:cNvPr>
          <xdr:cNvCxnSpPr/>
        </xdr:nvCxnSpPr>
        <xdr:spPr>
          <a:xfrm flipV="1">
            <a:off x="10036801" y="156781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970" name="Oval 969">
            <a:extLst>
              <a:ext uri="{FF2B5EF4-FFF2-40B4-BE49-F238E27FC236}">
                <a16:creationId xmlns:a16="http://schemas.microsoft.com/office/drawing/2014/main" id="{3E99CDCF-7EC1-4AA0-8A56-3118B44B86EF}"/>
              </a:ext>
            </a:extLst>
          </xdr:cNvPr>
          <xdr:cNvSpPr/>
        </xdr:nvSpPr>
        <xdr:spPr>
          <a:xfrm>
            <a:off x="10258425" y="165068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1" name="Oval 970">
            <a:extLst>
              <a:ext uri="{FF2B5EF4-FFF2-40B4-BE49-F238E27FC236}">
                <a16:creationId xmlns:a16="http://schemas.microsoft.com/office/drawing/2014/main" id="{30D9ABB4-1398-4821-A90D-A98AF10EBDA2}"/>
              </a:ext>
            </a:extLst>
          </xdr:cNvPr>
          <xdr:cNvSpPr/>
        </xdr:nvSpPr>
        <xdr:spPr>
          <a:xfrm>
            <a:off x="10272712" y="173640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2" name="Oval 971">
            <a:extLst>
              <a:ext uri="{FF2B5EF4-FFF2-40B4-BE49-F238E27FC236}">
                <a16:creationId xmlns:a16="http://schemas.microsoft.com/office/drawing/2014/main" id="{3F77A96F-AEE6-4B97-8E79-2451807FA40E}"/>
              </a:ext>
            </a:extLst>
          </xdr:cNvPr>
          <xdr:cNvSpPr/>
        </xdr:nvSpPr>
        <xdr:spPr>
          <a:xfrm>
            <a:off x="10263188" y="182022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3" name="Oval 972">
            <a:extLst>
              <a:ext uri="{FF2B5EF4-FFF2-40B4-BE49-F238E27FC236}">
                <a16:creationId xmlns:a16="http://schemas.microsoft.com/office/drawing/2014/main" id="{2E84BDEF-79A2-4872-AC19-B3ACADDA590F}"/>
              </a:ext>
            </a:extLst>
          </xdr:cNvPr>
          <xdr:cNvSpPr/>
        </xdr:nvSpPr>
        <xdr:spPr>
          <a:xfrm>
            <a:off x="10263188" y="181117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4" name="Oval 973">
            <a:extLst>
              <a:ext uri="{FF2B5EF4-FFF2-40B4-BE49-F238E27FC236}">
                <a16:creationId xmlns:a16="http://schemas.microsoft.com/office/drawing/2014/main" id="{2B0F07BF-4099-4EFF-9B08-80FD6825692E}"/>
              </a:ext>
            </a:extLst>
          </xdr:cNvPr>
          <xdr:cNvSpPr/>
        </xdr:nvSpPr>
        <xdr:spPr>
          <a:xfrm>
            <a:off x="10263188" y="189309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5" name="Oval 974">
            <a:extLst>
              <a:ext uri="{FF2B5EF4-FFF2-40B4-BE49-F238E27FC236}">
                <a16:creationId xmlns:a16="http://schemas.microsoft.com/office/drawing/2014/main" id="{8AC51EC8-D1A7-4DFF-A676-1CCB8DAAAC78}"/>
              </a:ext>
            </a:extLst>
          </xdr:cNvPr>
          <xdr:cNvSpPr/>
        </xdr:nvSpPr>
        <xdr:spPr>
          <a:xfrm>
            <a:off x="10267950" y="197929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81" name="Straight Connector 980">
            <a:extLst>
              <a:ext uri="{FF2B5EF4-FFF2-40B4-BE49-F238E27FC236}">
                <a16:creationId xmlns:a16="http://schemas.microsoft.com/office/drawing/2014/main" id="{56735DDC-A897-44CB-9C08-A9C9FEC9B7F5}"/>
              </a:ext>
            </a:extLst>
          </xdr:cNvPr>
          <xdr:cNvCxnSpPr/>
        </xdr:nvCxnSpPr>
        <xdr:spPr>
          <a:xfrm flipV="1">
            <a:off x="6157910" y="19812000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82" name="Straight Connector 981">
            <a:extLst>
              <a:ext uri="{FF2B5EF4-FFF2-40B4-BE49-F238E27FC236}">
                <a16:creationId xmlns:a16="http://schemas.microsoft.com/office/drawing/2014/main" id="{C32294EA-9182-451F-B51E-E1A7B225B1C8}"/>
              </a:ext>
            </a:extLst>
          </xdr:cNvPr>
          <xdr:cNvCxnSpPr/>
        </xdr:nvCxnSpPr>
        <xdr:spPr>
          <a:xfrm>
            <a:off x="6157910" y="19821526"/>
            <a:ext cx="1295403" cy="8620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30" name="Straight Connector 1029">
            <a:extLst>
              <a:ext uri="{FF2B5EF4-FFF2-40B4-BE49-F238E27FC236}">
                <a16:creationId xmlns:a16="http://schemas.microsoft.com/office/drawing/2014/main" id="{ED7FB8A2-4032-4E11-9850-CDCFF768A6E2}"/>
              </a:ext>
            </a:extLst>
          </xdr:cNvPr>
          <xdr:cNvCxnSpPr/>
        </xdr:nvCxnSpPr>
        <xdr:spPr>
          <a:xfrm flipV="1">
            <a:off x="6162672" y="18959513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53" name="Straight Connector 1052">
            <a:extLst>
              <a:ext uri="{FF2B5EF4-FFF2-40B4-BE49-F238E27FC236}">
                <a16:creationId xmlns:a16="http://schemas.microsoft.com/office/drawing/2014/main" id="{54879547-987D-4FEC-B342-369DE3AD87A1}"/>
              </a:ext>
            </a:extLst>
          </xdr:cNvPr>
          <xdr:cNvCxnSpPr/>
        </xdr:nvCxnSpPr>
        <xdr:spPr>
          <a:xfrm>
            <a:off x="6162673" y="18964275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59" name="Straight Connector 1058">
            <a:extLst>
              <a:ext uri="{FF2B5EF4-FFF2-40B4-BE49-F238E27FC236}">
                <a16:creationId xmlns:a16="http://schemas.microsoft.com/office/drawing/2014/main" id="{3839BEBA-D97D-48D7-A8BB-FBCDC9736446}"/>
              </a:ext>
            </a:extLst>
          </xdr:cNvPr>
          <xdr:cNvCxnSpPr/>
        </xdr:nvCxnSpPr>
        <xdr:spPr>
          <a:xfrm flipV="1">
            <a:off x="6157913" y="18240375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60" name="Straight Connector 1059">
            <a:extLst>
              <a:ext uri="{FF2B5EF4-FFF2-40B4-BE49-F238E27FC236}">
                <a16:creationId xmlns:a16="http://schemas.microsoft.com/office/drawing/2014/main" id="{5C9AB099-5B71-4072-88FD-7F1A520EE560}"/>
              </a:ext>
            </a:extLst>
          </xdr:cNvPr>
          <xdr:cNvCxnSpPr/>
        </xdr:nvCxnSpPr>
        <xdr:spPr>
          <a:xfrm>
            <a:off x="6157913" y="18235615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61" name="Straight Connector 1060">
            <a:extLst>
              <a:ext uri="{FF2B5EF4-FFF2-40B4-BE49-F238E27FC236}">
                <a16:creationId xmlns:a16="http://schemas.microsoft.com/office/drawing/2014/main" id="{E71725A6-1E60-48D0-A2F8-9141A4B4BBD4}"/>
              </a:ext>
            </a:extLst>
          </xdr:cNvPr>
          <xdr:cNvCxnSpPr/>
        </xdr:nvCxnSpPr>
        <xdr:spPr>
          <a:xfrm flipV="1">
            <a:off x="6162672" y="17387888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67" name="Straight Connector 1066">
            <a:extLst>
              <a:ext uri="{FF2B5EF4-FFF2-40B4-BE49-F238E27FC236}">
                <a16:creationId xmlns:a16="http://schemas.microsoft.com/office/drawing/2014/main" id="{19D7CA57-AE50-4B72-98E3-F190FD28DAD7}"/>
              </a:ext>
            </a:extLst>
          </xdr:cNvPr>
          <xdr:cNvCxnSpPr/>
        </xdr:nvCxnSpPr>
        <xdr:spPr>
          <a:xfrm>
            <a:off x="6162676" y="17397416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70" name="Straight Connector 1069">
            <a:extLst>
              <a:ext uri="{FF2B5EF4-FFF2-40B4-BE49-F238E27FC236}">
                <a16:creationId xmlns:a16="http://schemas.microsoft.com/office/drawing/2014/main" id="{17892EA9-41E6-4A57-BF0B-3B532E489BE5}"/>
              </a:ext>
            </a:extLst>
          </xdr:cNvPr>
          <xdr:cNvCxnSpPr/>
        </xdr:nvCxnSpPr>
        <xdr:spPr>
          <a:xfrm flipV="1">
            <a:off x="6167434" y="16535400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6" name="Straight Connector 1105">
            <a:extLst>
              <a:ext uri="{FF2B5EF4-FFF2-40B4-BE49-F238E27FC236}">
                <a16:creationId xmlns:a16="http://schemas.microsoft.com/office/drawing/2014/main" id="{5EFBE9A5-396D-456A-9A69-62FC5AFFE4B9}"/>
              </a:ext>
            </a:extLst>
          </xdr:cNvPr>
          <xdr:cNvCxnSpPr/>
        </xdr:nvCxnSpPr>
        <xdr:spPr>
          <a:xfrm>
            <a:off x="6153150" y="16540166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7" name="Straight Connector 1106">
            <a:extLst>
              <a:ext uri="{FF2B5EF4-FFF2-40B4-BE49-F238E27FC236}">
                <a16:creationId xmlns:a16="http://schemas.microsoft.com/office/drawing/2014/main" id="{6520205E-441D-40F2-A3EF-E58C4E6F7BB6}"/>
              </a:ext>
            </a:extLst>
          </xdr:cNvPr>
          <xdr:cNvCxnSpPr/>
        </xdr:nvCxnSpPr>
        <xdr:spPr>
          <a:xfrm flipV="1">
            <a:off x="6157910" y="15678150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8" name="Straight Connector 1107">
            <a:extLst>
              <a:ext uri="{FF2B5EF4-FFF2-40B4-BE49-F238E27FC236}">
                <a16:creationId xmlns:a16="http://schemas.microsoft.com/office/drawing/2014/main" id="{DF04D8A2-B0CA-4E69-A216-0DF3A8E9335D}"/>
              </a:ext>
            </a:extLst>
          </xdr:cNvPr>
          <xdr:cNvCxnSpPr/>
        </xdr:nvCxnSpPr>
        <xdr:spPr>
          <a:xfrm>
            <a:off x="6157903" y="15678150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9" name="Straight Connector 1108">
            <a:extLst>
              <a:ext uri="{FF2B5EF4-FFF2-40B4-BE49-F238E27FC236}">
                <a16:creationId xmlns:a16="http://schemas.microsoft.com/office/drawing/2014/main" id="{9530D89E-4B83-439E-A879-03D84815D667}"/>
              </a:ext>
            </a:extLst>
          </xdr:cNvPr>
          <xdr:cNvCxnSpPr/>
        </xdr:nvCxnSpPr>
        <xdr:spPr>
          <a:xfrm flipV="1">
            <a:off x="8748710" y="19812000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0" name="Straight Connector 1109">
            <a:extLst>
              <a:ext uri="{FF2B5EF4-FFF2-40B4-BE49-F238E27FC236}">
                <a16:creationId xmlns:a16="http://schemas.microsoft.com/office/drawing/2014/main" id="{030156AE-246F-4D60-BB48-F01302C58AC6}"/>
              </a:ext>
            </a:extLst>
          </xdr:cNvPr>
          <xdr:cNvCxnSpPr/>
        </xdr:nvCxnSpPr>
        <xdr:spPr>
          <a:xfrm>
            <a:off x="8748710" y="19821526"/>
            <a:ext cx="1290640" cy="8620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1" name="Straight Connector 1110">
            <a:extLst>
              <a:ext uri="{FF2B5EF4-FFF2-40B4-BE49-F238E27FC236}">
                <a16:creationId xmlns:a16="http://schemas.microsoft.com/office/drawing/2014/main" id="{5E760718-FDCD-49BF-A55E-84871542A9DB}"/>
              </a:ext>
            </a:extLst>
          </xdr:cNvPr>
          <xdr:cNvCxnSpPr/>
        </xdr:nvCxnSpPr>
        <xdr:spPr>
          <a:xfrm flipV="1">
            <a:off x="8753472" y="18959513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2" name="Straight Connector 1111">
            <a:extLst>
              <a:ext uri="{FF2B5EF4-FFF2-40B4-BE49-F238E27FC236}">
                <a16:creationId xmlns:a16="http://schemas.microsoft.com/office/drawing/2014/main" id="{979CDCA1-9E55-4A7B-9B3A-DDCA4B0CCDE0}"/>
              </a:ext>
            </a:extLst>
          </xdr:cNvPr>
          <xdr:cNvCxnSpPr/>
        </xdr:nvCxnSpPr>
        <xdr:spPr>
          <a:xfrm>
            <a:off x="8753473" y="18964275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3" name="Straight Connector 1112">
            <a:extLst>
              <a:ext uri="{FF2B5EF4-FFF2-40B4-BE49-F238E27FC236}">
                <a16:creationId xmlns:a16="http://schemas.microsoft.com/office/drawing/2014/main" id="{A3F26D28-F5C3-47A6-A334-DDC6E4577276}"/>
              </a:ext>
            </a:extLst>
          </xdr:cNvPr>
          <xdr:cNvCxnSpPr/>
        </xdr:nvCxnSpPr>
        <xdr:spPr>
          <a:xfrm flipV="1">
            <a:off x="8748713" y="18240375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4" name="Straight Connector 1113">
            <a:extLst>
              <a:ext uri="{FF2B5EF4-FFF2-40B4-BE49-F238E27FC236}">
                <a16:creationId xmlns:a16="http://schemas.microsoft.com/office/drawing/2014/main" id="{EB703D97-192E-4FBD-BD76-E06203DBBC0E}"/>
              </a:ext>
            </a:extLst>
          </xdr:cNvPr>
          <xdr:cNvCxnSpPr/>
        </xdr:nvCxnSpPr>
        <xdr:spPr>
          <a:xfrm>
            <a:off x="8748713" y="18235615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5" name="Straight Connector 1114">
            <a:extLst>
              <a:ext uri="{FF2B5EF4-FFF2-40B4-BE49-F238E27FC236}">
                <a16:creationId xmlns:a16="http://schemas.microsoft.com/office/drawing/2014/main" id="{C708A62F-9874-465A-A1FF-50D4557A8D46}"/>
              </a:ext>
            </a:extLst>
          </xdr:cNvPr>
          <xdr:cNvCxnSpPr/>
        </xdr:nvCxnSpPr>
        <xdr:spPr>
          <a:xfrm flipV="1">
            <a:off x="8753472" y="17387888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6" name="Straight Connector 1115">
            <a:extLst>
              <a:ext uri="{FF2B5EF4-FFF2-40B4-BE49-F238E27FC236}">
                <a16:creationId xmlns:a16="http://schemas.microsoft.com/office/drawing/2014/main" id="{7AF51A92-0EC9-44D3-8AAF-060491743A0A}"/>
              </a:ext>
            </a:extLst>
          </xdr:cNvPr>
          <xdr:cNvCxnSpPr/>
        </xdr:nvCxnSpPr>
        <xdr:spPr>
          <a:xfrm>
            <a:off x="8753476" y="17397416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29" name="Straight Connector 1128">
            <a:extLst>
              <a:ext uri="{FF2B5EF4-FFF2-40B4-BE49-F238E27FC236}">
                <a16:creationId xmlns:a16="http://schemas.microsoft.com/office/drawing/2014/main" id="{8DC459A9-9C63-4B1B-AD12-35C069A95384}"/>
              </a:ext>
            </a:extLst>
          </xdr:cNvPr>
          <xdr:cNvCxnSpPr/>
        </xdr:nvCxnSpPr>
        <xdr:spPr>
          <a:xfrm flipV="1">
            <a:off x="8758234" y="16535400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30" name="Straight Connector 1129">
            <a:extLst>
              <a:ext uri="{FF2B5EF4-FFF2-40B4-BE49-F238E27FC236}">
                <a16:creationId xmlns:a16="http://schemas.microsoft.com/office/drawing/2014/main" id="{B5E08844-A4CB-46C3-9AFC-A9498D5612FD}"/>
              </a:ext>
            </a:extLst>
          </xdr:cNvPr>
          <xdr:cNvCxnSpPr/>
        </xdr:nvCxnSpPr>
        <xdr:spPr>
          <a:xfrm>
            <a:off x="8743950" y="16540166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31" name="Straight Connector 1130">
            <a:extLst>
              <a:ext uri="{FF2B5EF4-FFF2-40B4-BE49-F238E27FC236}">
                <a16:creationId xmlns:a16="http://schemas.microsoft.com/office/drawing/2014/main" id="{25321DC3-B2F2-4F9A-99E2-6C475E0C24D0}"/>
              </a:ext>
            </a:extLst>
          </xdr:cNvPr>
          <xdr:cNvCxnSpPr/>
        </xdr:nvCxnSpPr>
        <xdr:spPr>
          <a:xfrm flipV="1">
            <a:off x="8748710" y="15678150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32" name="Straight Connector 1131">
            <a:extLst>
              <a:ext uri="{FF2B5EF4-FFF2-40B4-BE49-F238E27FC236}">
                <a16:creationId xmlns:a16="http://schemas.microsoft.com/office/drawing/2014/main" id="{45FF70FC-F67C-4502-A9FB-D763343E11C6}"/>
              </a:ext>
            </a:extLst>
          </xdr:cNvPr>
          <xdr:cNvCxnSpPr/>
        </xdr:nvCxnSpPr>
        <xdr:spPr>
          <a:xfrm>
            <a:off x="8748703" y="15678150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40" name="Straight Connector 1139">
            <a:extLst>
              <a:ext uri="{FF2B5EF4-FFF2-40B4-BE49-F238E27FC236}">
                <a16:creationId xmlns:a16="http://schemas.microsoft.com/office/drawing/2014/main" id="{AD0ADF3F-1AB0-46B6-8439-3A68AA2FA4FD}"/>
              </a:ext>
            </a:extLst>
          </xdr:cNvPr>
          <xdr:cNvCxnSpPr/>
        </xdr:nvCxnSpPr>
        <xdr:spPr>
          <a:xfrm>
            <a:off x="10039345" y="210978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1" name="Straight Connector 1140">
            <a:extLst>
              <a:ext uri="{FF2B5EF4-FFF2-40B4-BE49-F238E27FC236}">
                <a16:creationId xmlns:a16="http://schemas.microsoft.com/office/drawing/2014/main" id="{94BB972D-6C1F-450F-9F99-8EDEF21E388D}"/>
              </a:ext>
            </a:extLst>
          </xdr:cNvPr>
          <xdr:cNvCxnSpPr/>
        </xdr:nvCxnSpPr>
        <xdr:spPr>
          <a:xfrm flipH="1">
            <a:off x="9996482" y="212026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159</xdr:row>
      <xdr:rowOff>4763</xdr:rowOff>
    </xdr:from>
    <xdr:to>
      <xdr:col>71</xdr:col>
      <xdr:colOff>0</xdr:colOff>
      <xdr:row>173</xdr:row>
      <xdr:rowOff>47625</xdr:rowOff>
    </xdr:to>
    <xdr:cxnSp macro="">
      <xdr:nvCxnSpPr>
        <xdr:cNvPr id="1704" name="Straight Connector 1703">
          <a:extLst>
            <a:ext uri="{FF2B5EF4-FFF2-40B4-BE49-F238E27FC236}">
              <a16:creationId xmlns:a16="http://schemas.microsoft.com/office/drawing/2014/main" id="{60A911E7-271D-4024-942F-865B80557D66}"/>
            </a:ext>
          </a:extLst>
        </xdr:cNvPr>
        <xdr:cNvCxnSpPr/>
      </xdr:nvCxnSpPr>
      <xdr:spPr>
        <a:xfrm>
          <a:off x="11496675" y="23969663"/>
          <a:ext cx="0" cy="204311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143</xdr:row>
      <xdr:rowOff>123825</xdr:rowOff>
    </xdr:from>
    <xdr:to>
      <xdr:col>71</xdr:col>
      <xdr:colOff>80969</xdr:colOff>
      <xdr:row>151</xdr:row>
      <xdr:rowOff>90488</xdr:rowOff>
    </xdr:to>
    <xdr:grpSp>
      <xdr:nvGrpSpPr>
        <xdr:cNvPr id="2545" name="Group 2544">
          <a:extLst>
            <a:ext uri="{FF2B5EF4-FFF2-40B4-BE49-F238E27FC236}">
              <a16:creationId xmlns:a16="http://schemas.microsoft.com/office/drawing/2014/main" id="{873E9EEA-FC69-1FDC-8FAA-B1678E55006D}"/>
            </a:ext>
          </a:extLst>
        </xdr:cNvPr>
        <xdr:cNvGrpSpPr/>
      </xdr:nvGrpSpPr>
      <xdr:grpSpPr>
        <a:xfrm>
          <a:off x="2014537" y="21802725"/>
          <a:ext cx="9563107" cy="1109663"/>
          <a:chOff x="2014537" y="7600950"/>
          <a:chExt cx="9563107" cy="1109663"/>
        </a:xfrm>
      </xdr:grpSpPr>
      <xdr:sp macro="" textlink="">
        <xdr:nvSpPr>
          <xdr:cNvPr id="1151" name="Isosceles Triangle 1150">
            <a:extLst>
              <a:ext uri="{FF2B5EF4-FFF2-40B4-BE49-F238E27FC236}">
                <a16:creationId xmlns:a16="http://schemas.microsoft.com/office/drawing/2014/main" id="{EA23C957-EDC9-5CF6-F2D1-20F5685F0A9E}"/>
              </a:ext>
            </a:extLst>
          </xdr:cNvPr>
          <xdr:cNvSpPr/>
        </xdr:nvSpPr>
        <xdr:spPr>
          <a:xfrm>
            <a:off x="2024063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52" name="Isosceles Triangle 1151">
            <a:extLst>
              <a:ext uri="{FF2B5EF4-FFF2-40B4-BE49-F238E27FC236}">
                <a16:creationId xmlns:a16="http://schemas.microsoft.com/office/drawing/2014/main" id="{C9FF862F-FE7A-5326-B564-0C9B86AED78E}"/>
              </a:ext>
            </a:extLst>
          </xdr:cNvPr>
          <xdr:cNvSpPr/>
        </xdr:nvSpPr>
        <xdr:spPr>
          <a:xfrm>
            <a:off x="3486139" y="79152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53" name="Straight Connector 1152">
            <a:extLst>
              <a:ext uri="{FF2B5EF4-FFF2-40B4-BE49-F238E27FC236}">
                <a16:creationId xmlns:a16="http://schemas.microsoft.com/office/drawing/2014/main" id="{29B4D758-42A5-06D5-CD64-5DCE23C0FB19}"/>
              </a:ext>
            </a:extLst>
          </xdr:cNvPr>
          <xdr:cNvCxnSpPr/>
        </xdr:nvCxnSpPr>
        <xdr:spPr>
          <a:xfrm>
            <a:off x="2100262" y="79057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54" name="Isosceles Triangle 1153">
            <a:extLst>
              <a:ext uri="{FF2B5EF4-FFF2-40B4-BE49-F238E27FC236}">
                <a16:creationId xmlns:a16="http://schemas.microsoft.com/office/drawing/2014/main" id="{967EC2F1-4F9D-F1E9-4A91-525849AC6050}"/>
              </a:ext>
            </a:extLst>
          </xdr:cNvPr>
          <xdr:cNvSpPr/>
        </xdr:nvSpPr>
        <xdr:spPr>
          <a:xfrm>
            <a:off x="4781532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55" name="Isosceles Triangle 1154">
            <a:extLst>
              <a:ext uri="{FF2B5EF4-FFF2-40B4-BE49-F238E27FC236}">
                <a16:creationId xmlns:a16="http://schemas.microsoft.com/office/drawing/2014/main" id="{1A2449D9-E8C5-756A-37A1-3C24DEA26C4F}"/>
              </a:ext>
            </a:extLst>
          </xdr:cNvPr>
          <xdr:cNvSpPr/>
        </xdr:nvSpPr>
        <xdr:spPr>
          <a:xfrm>
            <a:off x="7372345" y="7910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56" name="Isosceles Triangle 1155">
            <a:extLst>
              <a:ext uri="{FF2B5EF4-FFF2-40B4-BE49-F238E27FC236}">
                <a16:creationId xmlns:a16="http://schemas.microsoft.com/office/drawing/2014/main" id="{2A0861F2-0C36-0BCC-DA19-A9FA99B2A5B3}"/>
              </a:ext>
            </a:extLst>
          </xdr:cNvPr>
          <xdr:cNvSpPr/>
        </xdr:nvSpPr>
        <xdr:spPr>
          <a:xfrm>
            <a:off x="8667738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57" name="Isosceles Triangle 1156">
            <a:extLst>
              <a:ext uri="{FF2B5EF4-FFF2-40B4-BE49-F238E27FC236}">
                <a16:creationId xmlns:a16="http://schemas.microsoft.com/office/drawing/2014/main" id="{8823F66A-44F5-3C77-0736-FB3B97D13AE6}"/>
              </a:ext>
            </a:extLst>
          </xdr:cNvPr>
          <xdr:cNvSpPr/>
        </xdr:nvSpPr>
        <xdr:spPr>
          <a:xfrm>
            <a:off x="11415719" y="79200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58" name="Oval 1157">
            <a:extLst>
              <a:ext uri="{FF2B5EF4-FFF2-40B4-BE49-F238E27FC236}">
                <a16:creationId xmlns:a16="http://schemas.microsoft.com/office/drawing/2014/main" id="{079D41C1-6BED-BA86-32F6-3DB33BF14082}"/>
              </a:ext>
            </a:extLst>
          </xdr:cNvPr>
          <xdr:cNvSpPr/>
        </xdr:nvSpPr>
        <xdr:spPr>
          <a:xfrm>
            <a:off x="3290867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59" name="Oval 1158">
            <a:extLst>
              <a:ext uri="{FF2B5EF4-FFF2-40B4-BE49-F238E27FC236}">
                <a16:creationId xmlns:a16="http://schemas.microsoft.com/office/drawing/2014/main" id="{EB3C828D-FA63-29EA-C63D-F70E37521EEB}"/>
              </a:ext>
            </a:extLst>
          </xdr:cNvPr>
          <xdr:cNvSpPr/>
        </xdr:nvSpPr>
        <xdr:spPr>
          <a:xfrm>
            <a:off x="5072053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60" name="Oval 1159">
            <a:extLst>
              <a:ext uri="{FF2B5EF4-FFF2-40B4-BE49-F238E27FC236}">
                <a16:creationId xmlns:a16="http://schemas.microsoft.com/office/drawing/2014/main" id="{58EEF37D-8A87-A3D6-C8F2-D8C7EB5FBFEB}"/>
              </a:ext>
            </a:extLst>
          </xdr:cNvPr>
          <xdr:cNvSpPr/>
        </xdr:nvSpPr>
        <xdr:spPr>
          <a:xfrm>
            <a:off x="7658101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61" name="Oval 1160">
            <a:extLst>
              <a:ext uri="{FF2B5EF4-FFF2-40B4-BE49-F238E27FC236}">
                <a16:creationId xmlns:a16="http://schemas.microsoft.com/office/drawing/2014/main" id="{B4AE5A55-69B9-CF2B-9A8D-6D9AE02BBC6E}"/>
              </a:ext>
            </a:extLst>
          </xdr:cNvPr>
          <xdr:cNvSpPr/>
        </xdr:nvSpPr>
        <xdr:spPr>
          <a:xfrm>
            <a:off x="10248918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90" name="Straight Arrow Connector 1189">
            <a:extLst>
              <a:ext uri="{FF2B5EF4-FFF2-40B4-BE49-F238E27FC236}">
                <a16:creationId xmlns:a16="http://schemas.microsoft.com/office/drawing/2014/main" id="{476EC228-9920-B33F-E223-A97321149A13}"/>
              </a:ext>
            </a:extLst>
          </xdr:cNvPr>
          <xdr:cNvCxnSpPr/>
        </xdr:nvCxnSpPr>
        <xdr:spPr>
          <a:xfrm>
            <a:off x="21050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6" name="Straight Arrow Connector 1195">
            <a:extLst>
              <a:ext uri="{FF2B5EF4-FFF2-40B4-BE49-F238E27FC236}">
                <a16:creationId xmlns:a16="http://schemas.microsoft.com/office/drawing/2014/main" id="{1F86CD9F-52C2-C330-0E37-9BAE268D1F88}"/>
              </a:ext>
            </a:extLst>
          </xdr:cNvPr>
          <xdr:cNvCxnSpPr/>
        </xdr:nvCxnSpPr>
        <xdr:spPr>
          <a:xfrm>
            <a:off x="22669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9" name="Straight Arrow Connector 1198">
            <a:extLst>
              <a:ext uri="{FF2B5EF4-FFF2-40B4-BE49-F238E27FC236}">
                <a16:creationId xmlns:a16="http://schemas.microsoft.com/office/drawing/2014/main" id="{95A0B81D-7B5E-1BDF-A54E-45AA730AB8D6}"/>
              </a:ext>
            </a:extLst>
          </xdr:cNvPr>
          <xdr:cNvCxnSpPr/>
        </xdr:nvCxnSpPr>
        <xdr:spPr>
          <a:xfrm>
            <a:off x="24288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4" name="Straight Arrow Connector 1203">
            <a:extLst>
              <a:ext uri="{FF2B5EF4-FFF2-40B4-BE49-F238E27FC236}">
                <a16:creationId xmlns:a16="http://schemas.microsoft.com/office/drawing/2014/main" id="{33FDF8AD-8ECA-69C7-F61A-CABBEBB94451}"/>
              </a:ext>
            </a:extLst>
          </xdr:cNvPr>
          <xdr:cNvCxnSpPr/>
        </xdr:nvCxnSpPr>
        <xdr:spPr>
          <a:xfrm>
            <a:off x="25907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5" name="Straight Arrow Connector 1204">
            <a:extLst>
              <a:ext uri="{FF2B5EF4-FFF2-40B4-BE49-F238E27FC236}">
                <a16:creationId xmlns:a16="http://schemas.microsoft.com/office/drawing/2014/main" id="{4C3E768D-4803-0024-5A68-8F58F9271AA8}"/>
              </a:ext>
            </a:extLst>
          </xdr:cNvPr>
          <xdr:cNvCxnSpPr/>
        </xdr:nvCxnSpPr>
        <xdr:spPr>
          <a:xfrm>
            <a:off x="27527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6" name="Straight Arrow Connector 1205">
            <a:extLst>
              <a:ext uri="{FF2B5EF4-FFF2-40B4-BE49-F238E27FC236}">
                <a16:creationId xmlns:a16="http://schemas.microsoft.com/office/drawing/2014/main" id="{C5731D53-CB65-92F6-814A-D08C6929E208}"/>
              </a:ext>
            </a:extLst>
          </xdr:cNvPr>
          <xdr:cNvCxnSpPr/>
        </xdr:nvCxnSpPr>
        <xdr:spPr>
          <a:xfrm>
            <a:off x="29146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4" name="Straight Arrow Connector 1213">
            <a:extLst>
              <a:ext uri="{FF2B5EF4-FFF2-40B4-BE49-F238E27FC236}">
                <a16:creationId xmlns:a16="http://schemas.microsoft.com/office/drawing/2014/main" id="{E870CBAF-2F4F-E328-6353-8B5CE8EEEA25}"/>
              </a:ext>
            </a:extLst>
          </xdr:cNvPr>
          <xdr:cNvCxnSpPr/>
        </xdr:nvCxnSpPr>
        <xdr:spPr>
          <a:xfrm>
            <a:off x="30765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0" name="Straight Arrow Connector 1219">
            <a:extLst>
              <a:ext uri="{FF2B5EF4-FFF2-40B4-BE49-F238E27FC236}">
                <a16:creationId xmlns:a16="http://schemas.microsoft.com/office/drawing/2014/main" id="{AFBE3C5C-6101-C550-5381-619089189CDF}"/>
              </a:ext>
            </a:extLst>
          </xdr:cNvPr>
          <xdr:cNvCxnSpPr/>
        </xdr:nvCxnSpPr>
        <xdr:spPr>
          <a:xfrm>
            <a:off x="32384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3" name="Straight Arrow Connector 1222">
            <a:extLst>
              <a:ext uri="{FF2B5EF4-FFF2-40B4-BE49-F238E27FC236}">
                <a16:creationId xmlns:a16="http://schemas.microsoft.com/office/drawing/2014/main" id="{EBE86FF6-1935-B555-E4B8-79634ACD0E94}"/>
              </a:ext>
            </a:extLst>
          </xdr:cNvPr>
          <xdr:cNvCxnSpPr/>
        </xdr:nvCxnSpPr>
        <xdr:spPr>
          <a:xfrm>
            <a:off x="34004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4" name="Straight Arrow Connector 1223">
            <a:extLst>
              <a:ext uri="{FF2B5EF4-FFF2-40B4-BE49-F238E27FC236}">
                <a16:creationId xmlns:a16="http://schemas.microsoft.com/office/drawing/2014/main" id="{AA64AC87-DD62-8127-8A04-3BCBC23CA183}"/>
              </a:ext>
            </a:extLst>
          </xdr:cNvPr>
          <xdr:cNvCxnSpPr/>
        </xdr:nvCxnSpPr>
        <xdr:spPr>
          <a:xfrm>
            <a:off x="35623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0" name="Straight Arrow Connector 1239">
            <a:extLst>
              <a:ext uri="{FF2B5EF4-FFF2-40B4-BE49-F238E27FC236}">
                <a16:creationId xmlns:a16="http://schemas.microsoft.com/office/drawing/2014/main" id="{9B64D701-F917-E647-7B13-8CE0AAE7627D}"/>
              </a:ext>
            </a:extLst>
          </xdr:cNvPr>
          <xdr:cNvCxnSpPr/>
        </xdr:nvCxnSpPr>
        <xdr:spPr>
          <a:xfrm>
            <a:off x="37242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1" name="Straight Arrow Connector 1240">
            <a:extLst>
              <a:ext uri="{FF2B5EF4-FFF2-40B4-BE49-F238E27FC236}">
                <a16:creationId xmlns:a16="http://schemas.microsoft.com/office/drawing/2014/main" id="{DE224536-4980-3149-D602-93A5A7E5C3B9}"/>
              </a:ext>
            </a:extLst>
          </xdr:cNvPr>
          <xdr:cNvCxnSpPr/>
        </xdr:nvCxnSpPr>
        <xdr:spPr>
          <a:xfrm>
            <a:off x="38861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2" name="Straight Arrow Connector 1241">
            <a:extLst>
              <a:ext uri="{FF2B5EF4-FFF2-40B4-BE49-F238E27FC236}">
                <a16:creationId xmlns:a16="http://schemas.microsoft.com/office/drawing/2014/main" id="{80801398-8026-A53E-75B5-7AA0673BF6DC}"/>
              </a:ext>
            </a:extLst>
          </xdr:cNvPr>
          <xdr:cNvCxnSpPr/>
        </xdr:nvCxnSpPr>
        <xdr:spPr>
          <a:xfrm>
            <a:off x="40481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3" name="Straight Arrow Connector 1242">
            <a:extLst>
              <a:ext uri="{FF2B5EF4-FFF2-40B4-BE49-F238E27FC236}">
                <a16:creationId xmlns:a16="http://schemas.microsoft.com/office/drawing/2014/main" id="{F3DD1B82-871C-E23A-6C3A-922E54052372}"/>
              </a:ext>
            </a:extLst>
          </xdr:cNvPr>
          <xdr:cNvCxnSpPr/>
        </xdr:nvCxnSpPr>
        <xdr:spPr>
          <a:xfrm>
            <a:off x="42100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5" name="Straight Arrow Connector 1244">
            <a:extLst>
              <a:ext uri="{FF2B5EF4-FFF2-40B4-BE49-F238E27FC236}">
                <a16:creationId xmlns:a16="http://schemas.microsoft.com/office/drawing/2014/main" id="{C34DBE3F-4C14-0E6A-FBC2-08AB5FB7E25C}"/>
              </a:ext>
            </a:extLst>
          </xdr:cNvPr>
          <xdr:cNvCxnSpPr/>
        </xdr:nvCxnSpPr>
        <xdr:spPr>
          <a:xfrm>
            <a:off x="43719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7" name="Straight Arrow Connector 1246">
            <a:extLst>
              <a:ext uri="{FF2B5EF4-FFF2-40B4-BE49-F238E27FC236}">
                <a16:creationId xmlns:a16="http://schemas.microsoft.com/office/drawing/2014/main" id="{F52445E5-41B0-C1AF-6C86-77CA3C07A6A7}"/>
              </a:ext>
            </a:extLst>
          </xdr:cNvPr>
          <xdr:cNvCxnSpPr/>
        </xdr:nvCxnSpPr>
        <xdr:spPr>
          <a:xfrm>
            <a:off x="45338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2" name="Straight Arrow Connector 1251">
            <a:extLst>
              <a:ext uri="{FF2B5EF4-FFF2-40B4-BE49-F238E27FC236}">
                <a16:creationId xmlns:a16="http://schemas.microsoft.com/office/drawing/2014/main" id="{AF389181-1F69-12B6-EC9A-4B73567C3D10}"/>
              </a:ext>
            </a:extLst>
          </xdr:cNvPr>
          <xdr:cNvCxnSpPr/>
        </xdr:nvCxnSpPr>
        <xdr:spPr>
          <a:xfrm>
            <a:off x="46958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3" name="Straight Arrow Connector 1252">
            <a:extLst>
              <a:ext uri="{FF2B5EF4-FFF2-40B4-BE49-F238E27FC236}">
                <a16:creationId xmlns:a16="http://schemas.microsoft.com/office/drawing/2014/main" id="{BA8E2499-66DB-3F99-16DA-044F348F91FF}"/>
              </a:ext>
            </a:extLst>
          </xdr:cNvPr>
          <xdr:cNvCxnSpPr/>
        </xdr:nvCxnSpPr>
        <xdr:spPr>
          <a:xfrm>
            <a:off x="48577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5" name="Straight Arrow Connector 1284">
            <a:extLst>
              <a:ext uri="{FF2B5EF4-FFF2-40B4-BE49-F238E27FC236}">
                <a16:creationId xmlns:a16="http://schemas.microsoft.com/office/drawing/2014/main" id="{EE5E3207-1311-976A-1173-6EF5156B71E7}"/>
              </a:ext>
            </a:extLst>
          </xdr:cNvPr>
          <xdr:cNvCxnSpPr/>
        </xdr:nvCxnSpPr>
        <xdr:spPr>
          <a:xfrm>
            <a:off x="50196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6" name="Straight Arrow Connector 1285">
            <a:extLst>
              <a:ext uri="{FF2B5EF4-FFF2-40B4-BE49-F238E27FC236}">
                <a16:creationId xmlns:a16="http://schemas.microsoft.com/office/drawing/2014/main" id="{29457243-5997-69AA-EE26-378B4ECB2C2B}"/>
              </a:ext>
            </a:extLst>
          </xdr:cNvPr>
          <xdr:cNvCxnSpPr/>
        </xdr:nvCxnSpPr>
        <xdr:spPr>
          <a:xfrm>
            <a:off x="51815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7" name="Straight Arrow Connector 1286">
            <a:extLst>
              <a:ext uri="{FF2B5EF4-FFF2-40B4-BE49-F238E27FC236}">
                <a16:creationId xmlns:a16="http://schemas.microsoft.com/office/drawing/2014/main" id="{62E535DB-79CC-A7A9-09BA-75751E31DC99}"/>
              </a:ext>
            </a:extLst>
          </xdr:cNvPr>
          <xdr:cNvCxnSpPr/>
        </xdr:nvCxnSpPr>
        <xdr:spPr>
          <a:xfrm>
            <a:off x="53435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8" name="Straight Arrow Connector 1287">
            <a:extLst>
              <a:ext uri="{FF2B5EF4-FFF2-40B4-BE49-F238E27FC236}">
                <a16:creationId xmlns:a16="http://schemas.microsoft.com/office/drawing/2014/main" id="{E77F398E-FEC6-2E62-BAF8-1DCD3CC7B586}"/>
              </a:ext>
            </a:extLst>
          </xdr:cNvPr>
          <xdr:cNvCxnSpPr/>
        </xdr:nvCxnSpPr>
        <xdr:spPr>
          <a:xfrm>
            <a:off x="55054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9" name="Straight Arrow Connector 1288">
            <a:extLst>
              <a:ext uri="{FF2B5EF4-FFF2-40B4-BE49-F238E27FC236}">
                <a16:creationId xmlns:a16="http://schemas.microsoft.com/office/drawing/2014/main" id="{D67515D3-73A5-8054-9933-18CB952E8878}"/>
              </a:ext>
            </a:extLst>
          </xdr:cNvPr>
          <xdr:cNvCxnSpPr/>
        </xdr:nvCxnSpPr>
        <xdr:spPr>
          <a:xfrm>
            <a:off x="56673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0" name="Straight Arrow Connector 1289">
            <a:extLst>
              <a:ext uri="{FF2B5EF4-FFF2-40B4-BE49-F238E27FC236}">
                <a16:creationId xmlns:a16="http://schemas.microsoft.com/office/drawing/2014/main" id="{E03581F7-E41B-540A-2FA3-CFAD9E2C3C86}"/>
              </a:ext>
            </a:extLst>
          </xdr:cNvPr>
          <xdr:cNvCxnSpPr/>
        </xdr:nvCxnSpPr>
        <xdr:spPr>
          <a:xfrm>
            <a:off x="58292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1" name="Straight Arrow Connector 1290">
            <a:extLst>
              <a:ext uri="{FF2B5EF4-FFF2-40B4-BE49-F238E27FC236}">
                <a16:creationId xmlns:a16="http://schemas.microsoft.com/office/drawing/2014/main" id="{BAD576E7-F014-2D8B-D4BE-614ABA45DE0F}"/>
              </a:ext>
            </a:extLst>
          </xdr:cNvPr>
          <xdr:cNvCxnSpPr/>
        </xdr:nvCxnSpPr>
        <xdr:spPr>
          <a:xfrm>
            <a:off x="59912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2" name="Straight Arrow Connector 1291">
            <a:extLst>
              <a:ext uri="{FF2B5EF4-FFF2-40B4-BE49-F238E27FC236}">
                <a16:creationId xmlns:a16="http://schemas.microsoft.com/office/drawing/2014/main" id="{1B0EFAF9-74A4-3B28-AA29-4D7770E553B3}"/>
              </a:ext>
            </a:extLst>
          </xdr:cNvPr>
          <xdr:cNvCxnSpPr/>
        </xdr:nvCxnSpPr>
        <xdr:spPr>
          <a:xfrm>
            <a:off x="61531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3" name="Straight Arrow Connector 1292">
            <a:extLst>
              <a:ext uri="{FF2B5EF4-FFF2-40B4-BE49-F238E27FC236}">
                <a16:creationId xmlns:a16="http://schemas.microsoft.com/office/drawing/2014/main" id="{16FA1046-E562-C458-EBE6-4AE124263AA6}"/>
              </a:ext>
            </a:extLst>
          </xdr:cNvPr>
          <xdr:cNvCxnSpPr/>
        </xdr:nvCxnSpPr>
        <xdr:spPr>
          <a:xfrm>
            <a:off x="63150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4" name="Straight Arrow Connector 1293">
            <a:extLst>
              <a:ext uri="{FF2B5EF4-FFF2-40B4-BE49-F238E27FC236}">
                <a16:creationId xmlns:a16="http://schemas.microsoft.com/office/drawing/2014/main" id="{EF141C47-661C-75E4-D009-560C9ACC626E}"/>
              </a:ext>
            </a:extLst>
          </xdr:cNvPr>
          <xdr:cNvCxnSpPr/>
        </xdr:nvCxnSpPr>
        <xdr:spPr>
          <a:xfrm>
            <a:off x="64769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5" name="Straight Arrow Connector 1294">
            <a:extLst>
              <a:ext uri="{FF2B5EF4-FFF2-40B4-BE49-F238E27FC236}">
                <a16:creationId xmlns:a16="http://schemas.microsoft.com/office/drawing/2014/main" id="{1767757F-BC39-6F8D-6D9A-2165A8C5E17C}"/>
              </a:ext>
            </a:extLst>
          </xdr:cNvPr>
          <xdr:cNvCxnSpPr/>
        </xdr:nvCxnSpPr>
        <xdr:spPr>
          <a:xfrm>
            <a:off x="66389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6" name="Straight Arrow Connector 1295">
            <a:extLst>
              <a:ext uri="{FF2B5EF4-FFF2-40B4-BE49-F238E27FC236}">
                <a16:creationId xmlns:a16="http://schemas.microsoft.com/office/drawing/2014/main" id="{6896E209-4198-EB77-49B9-2E3F61CBCCF5}"/>
              </a:ext>
            </a:extLst>
          </xdr:cNvPr>
          <xdr:cNvCxnSpPr/>
        </xdr:nvCxnSpPr>
        <xdr:spPr>
          <a:xfrm>
            <a:off x="68008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5" name="Straight Arrow Connector 1334">
            <a:extLst>
              <a:ext uri="{FF2B5EF4-FFF2-40B4-BE49-F238E27FC236}">
                <a16:creationId xmlns:a16="http://schemas.microsoft.com/office/drawing/2014/main" id="{BA6FF68F-83F8-8F04-9844-F4760E81EFF2}"/>
              </a:ext>
            </a:extLst>
          </xdr:cNvPr>
          <xdr:cNvCxnSpPr/>
        </xdr:nvCxnSpPr>
        <xdr:spPr>
          <a:xfrm>
            <a:off x="69627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6" name="Straight Arrow Connector 1335">
            <a:extLst>
              <a:ext uri="{FF2B5EF4-FFF2-40B4-BE49-F238E27FC236}">
                <a16:creationId xmlns:a16="http://schemas.microsoft.com/office/drawing/2014/main" id="{08CF2B3F-A253-FC81-EF1A-674AC44584CF}"/>
              </a:ext>
            </a:extLst>
          </xdr:cNvPr>
          <xdr:cNvCxnSpPr/>
        </xdr:nvCxnSpPr>
        <xdr:spPr>
          <a:xfrm>
            <a:off x="7124696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7" name="Straight Arrow Connector 1336">
            <a:extLst>
              <a:ext uri="{FF2B5EF4-FFF2-40B4-BE49-F238E27FC236}">
                <a16:creationId xmlns:a16="http://schemas.microsoft.com/office/drawing/2014/main" id="{F6423765-ADB3-3DF5-5FB6-E31AE19A75F9}"/>
              </a:ext>
            </a:extLst>
          </xdr:cNvPr>
          <xdr:cNvCxnSpPr/>
        </xdr:nvCxnSpPr>
        <xdr:spPr>
          <a:xfrm>
            <a:off x="72866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8" name="Straight Arrow Connector 1337">
            <a:extLst>
              <a:ext uri="{FF2B5EF4-FFF2-40B4-BE49-F238E27FC236}">
                <a16:creationId xmlns:a16="http://schemas.microsoft.com/office/drawing/2014/main" id="{80667544-BD75-7A2C-6ED4-763C587640B1}"/>
              </a:ext>
            </a:extLst>
          </xdr:cNvPr>
          <xdr:cNvCxnSpPr/>
        </xdr:nvCxnSpPr>
        <xdr:spPr>
          <a:xfrm>
            <a:off x="74485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9" name="Straight Arrow Connector 1338">
            <a:extLst>
              <a:ext uri="{FF2B5EF4-FFF2-40B4-BE49-F238E27FC236}">
                <a16:creationId xmlns:a16="http://schemas.microsoft.com/office/drawing/2014/main" id="{C2D6979D-D1CA-6A2E-BA45-34254E2AA199}"/>
              </a:ext>
            </a:extLst>
          </xdr:cNvPr>
          <xdr:cNvCxnSpPr/>
        </xdr:nvCxnSpPr>
        <xdr:spPr>
          <a:xfrm>
            <a:off x="76104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0" name="Straight Arrow Connector 1339">
            <a:extLst>
              <a:ext uri="{FF2B5EF4-FFF2-40B4-BE49-F238E27FC236}">
                <a16:creationId xmlns:a16="http://schemas.microsoft.com/office/drawing/2014/main" id="{6C676548-7309-2B55-9BD4-8C8A756249AE}"/>
              </a:ext>
            </a:extLst>
          </xdr:cNvPr>
          <xdr:cNvCxnSpPr/>
        </xdr:nvCxnSpPr>
        <xdr:spPr>
          <a:xfrm>
            <a:off x="77723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1" name="Straight Arrow Connector 1340">
            <a:extLst>
              <a:ext uri="{FF2B5EF4-FFF2-40B4-BE49-F238E27FC236}">
                <a16:creationId xmlns:a16="http://schemas.microsoft.com/office/drawing/2014/main" id="{260383D7-67CD-03B3-7175-7D396F92E0BC}"/>
              </a:ext>
            </a:extLst>
          </xdr:cNvPr>
          <xdr:cNvCxnSpPr/>
        </xdr:nvCxnSpPr>
        <xdr:spPr>
          <a:xfrm>
            <a:off x="79343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2" name="Straight Arrow Connector 1341">
            <a:extLst>
              <a:ext uri="{FF2B5EF4-FFF2-40B4-BE49-F238E27FC236}">
                <a16:creationId xmlns:a16="http://schemas.microsoft.com/office/drawing/2014/main" id="{92E94D47-CE32-2FBF-36AA-65D5A8BD5E8F}"/>
              </a:ext>
            </a:extLst>
          </xdr:cNvPr>
          <xdr:cNvCxnSpPr/>
        </xdr:nvCxnSpPr>
        <xdr:spPr>
          <a:xfrm>
            <a:off x="80962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3" name="Straight Arrow Connector 1342">
            <a:extLst>
              <a:ext uri="{FF2B5EF4-FFF2-40B4-BE49-F238E27FC236}">
                <a16:creationId xmlns:a16="http://schemas.microsoft.com/office/drawing/2014/main" id="{6070DAA0-31BC-E648-F5CC-9D1A2617D2B1}"/>
              </a:ext>
            </a:extLst>
          </xdr:cNvPr>
          <xdr:cNvCxnSpPr/>
        </xdr:nvCxnSpPr>
        <xdr:spPr>
          <a:xfrm>
            <a:off x="82581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8" name="Straight Arrow Connector 1407">
            <a:extLst>
              <a:ext uri="{FF2B5EF4-FFF2-40B4-BE49-F238E27FC236}">
                <a16:creationId xmlns:a16="http://schemas.microsoft.com/office/drawing/2014/main" id="{8680ADEE-C771-7646-9DD1-8B674438B701}"/>
              </a:ext>
            </a:extLst>
          </xdr:cNvPr>
          <xdr:cNvCxnSpPr/>
        </xdr:nvCxnSpPr>
        <xdr:spPr>
          <a:xfrm>
            <a:off x="84200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9" name="Straight Arrow Connector 1408">
            <a:extLst>
              <a:ext uri="{FF2B5EF4-FFF2-40B4-BE49-F238E27FC236}">
                <a16:creationId xmlns:a16="http://schemas.microsoft.com/office/drawing/2014/main" id="{1CEFB6D2-7FE4-D244-D2B7-725F116589EC}"/>
              </a:ext>
            </a:extLst>
          </xdr:cNvPr>
          <xdr:cNvCxnSpPr/>
        </xdr:nvCxnSpPr>
        <xdr:spPr>
          <a:xfrm>
            <a:off x="85820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0" name="Straight Arrow Connector 1409">
            <a:extLst>
              <a:ext uri="{FF2B5EF4-FFF2-40B4-BE49-F238E27FC236}">
                <a16:creationId xmlns:a16="http://schemas.microsoft.com/office/drawing/2014/main" id="{933F7F1F-21B6-023E-CC31-2A7353300125}"/>
              </a:ext>
            </a:extLst>
          </xdr:cNvPr>
          <xdr:cNvCxnSpPr/>
        </xdr:nvCxnSpPr>
        <xdr:spPr>
          <a:xfrm>
            <a:off x="87439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6" name="Straight Arrow Connector 1415">
            <a:extLst>
              <a:ext uri="{FF2B5EF4-FFF2-40B4-BE49-F238E27FC236}">
                <a16:creationId xmlns:a16="http://schemas.microsoft.com/office/drawing/2014/main" id="{355E5E30-B298-C6E3-76EE-9CCD3544C55D}"/>
              </a:ext>
            </a:extLst>
          </xdr:cNvPr>
          <xdr:cNvCxnSpPr/>
        </xdr:nvCxnSpPr>
        <xdr:spPr>
          <a:xfrm>
            <a:off x="89058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8" name="Straight Arrow Connector 1477">
            <a:extLst>
              <a:ext uri="{FF2B5EF4-FFF2-40B4-BE49-F238E27FC236}">
                <a16:creationId xmlns:a16="http://schemas.microsoft.com/office/drawing/2014/main" id="{963AFFA7-56D0-CC53-9B71-252886C6E313}"/>
              </a:ext>
            </a:extLst>
          </xdr:cNvPr>
          <xdr:cNvCxnSpPr/>
        </xdr:nvCxnSpPr>
        <xdr:spPr>
          <a:xfrm>
            <a:off x="90677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6" name="Straight Arrow Connector 1505">
            <a:extLst>
              <a:ext uri="{FF2B5EF4-FFF2-40B4-BE49-F238E27FC236}">
                <a16:creationId xmlns:a16="http://schemas.microsoft.com/office/drawing/2014/main" id="{596A1CB8-C4F8-2FA4-44F9-3AF80BE0E5C0}"/>
              </a:ext>
            </a:extLst>
          </xdr:cNvPr>
          <xdr:cNvCxnSpPr/>
        </xdr:nvCxnSpPr>
        <xdr:spPr>
          <a:xfrm>
            <a:off x="92297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9" name="Straight Arrow Connector 1598">
            <a:extLst>
              <a:ext uri="{FF2B5EF4-FFF2-40B4-BE49-F238E27FC236}">
                <a16:creationId xmlns:a16="http://schemas.microsoft.com/office/drawing/2014/main" id="{9A4C1458-B1A9-1AD6-0658-3070A702C4EE}"/>
              </a:ext>
            </a:extLst>
          </xdr:cNvPr>
          <xdr:cNvCxnSpPr/>
        </xdr:nvCxnSpPr>
        <xdr:spPr>
          <a:xfrm>
            <a:off x="93916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9" name="Straight Arrow Connector 1608">
            <a:extLst>
              <a:ext uri="{FF2B5EF4-FFF2-40B4-BE49-F238E27FC236}">
                <a16:creationId xmlns:a16="http://schemas.microsoft.com/office/drawing/2014/main" id="{34610BD8-6AB4-6E4F-38CC-808302E6B795}"/>
              </a:ext>
            </a:extLst>
          </xdr:cNvPr>
          <xdr:cNvCxnSpPr/>
        </xdr:nvCxnSpPr>
        <xdr:spPr>
          <a:xfrm>
            <a:off x="95535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1" name="Straight Arrow Connector 1630">
            <a:extLst>
              <a:ext uri="{FF2B5EF4-FFF2-40B4-BE49-F238E27FC236}">
                <a16:creationId xmlns:a16="http://schemas.microsoft.com/office/drawing/2014/main" id="{C241ABD3-8C2E-5B6F-105A-2FE27698F307}"/>
              </a:ext>
            </a:extLst>
          </xdr:cNvPr>
          <xdr:cNvCxnSpPr/>
        </xdr:nvCxnSpPr>
        <xdr:spPr>
          <a:xfrm>
            <a:off x="97154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2" name="Straight Arrow Connector 1631">
            <a:extLst>
              <a:ext uri="{FF2B5EF4-FFF2-40B4-BE49-F238E27FC236}">
                <a16:creationId xmlns:a16="http://schemas.microsoft.com/office/drawing/2014/main" id="{A370737B-B00F-EB64-6214-B634FE87F374}"/>
              </a:ext>
            </a:extLst>
          </xdr:cNvPr>
          <xdr:cNvCxnSpPr/>
        </xdr:nvCxnSpPr>
        <xdr:spPr>
          <a:xfrm>
            <a:off x="98774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3" name="Straight Arrow Connector 1632">
            <a:extLst>
              <a:ext uri="{FF2B5EF4-FFF2-40B4-BE49-F238E27FC236}">
                <a16:creationId xmlns:a16="http://schemas.microsoft.com/office/drawing/2014/main" id="{F2F3B06C-24AB-BBD2-6FFD-5A6EAFF70914}"/>
              </a:ext>
            </a:extLst>
          </xdr:cNvPr>
          <xdr:cNvCxnSpPr/>
        </xdr:nvCxnSpPr>
        <xdr:spPr>
          <a:xfrm>
            <a:off x="100393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4" name="Straight Arrow Connector 1633">
            <a:extLst>
              <a:ext uri="{FF2B5EF4-FFF2-40B4-BE49-F238E27FC236}">
                <a16:creationId xmlns:a16="http://schemas.microsoft.com/office/drawing/2014/main" id="{5DF165BD-93F4-9A1E-782E-AB0F35CA7FF2}"/>
              </a:ext>
            </a:extLst>
          </xdr:cNvPr>
          <xdr:cNvCxnSpPr/>
        </xdr:nvCxnSpPr>
        <xdr:spPr>
          <a:xfrm>
            <a:off x="10201272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5" name="Straight Arrow Connector 1634">
            <a:extLst>
              <a:ext uri="{FF2B5EF4-FFF2-40B4-BE49-F238E27FC236}">
                <a16:creationId xmlns:a16="http://schemas.microsoft.com/office/drawing/2014/main" id="{2CDDBC81-CE05-48F2-FD1E-383C3A277810}"/>
              </a:ext>
            </a:extLst>
          </xdr:cNvPr>
          <xdr:cNvCxnSpPr/>
        </xdr:nvCxnSpPr>
        <xdr:spPr>
          <a:xfrm>
            <a:off x="10363197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6" name="Straight Arrow Connector 1635">
            <a:extLst>
              <a:ext uri="{FF2B5EF4-FFF2-40B4-BE49-F238E27FC236}">
                <a16:creationId xmlns:a16="http://schemas.microsoft.com/office/drawing/2014/main" id="{06B0E68E-6CAA-EFAF-3BFB-DBF76E41942F}"/>
              </a:ext>
            </a:extLst>
          </xdr:cNvPr>
          <xdr:cNvCxnSpPr/>
        </xdr:nvCxnSpPr>
        <xdr:spPr>
          <a:xfrm>
            <a:off x="10525122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7" name="Straight Arrow Connector 1636">
            <a:extLst>
              <a:ext uri="{FF2B5EF4-FFF2-40B4-BE49-F238E27FC236}">
                <a16:creationId xmlns:a16="http://schemas.microsoft.com/office/drawing/2014/main" id="{06056883-3F52-BAEC-F8D0-9F711DD9AA4D}"/>
              </a:ext>
            </a:extLst>
          </xdr:cNvPr>
          <xdr:cNvCxnSpPr/>
        </xdr:nvCxnSpPr>
        <xdr:spPr>
          <a:xfrm>
            <a:off x="10687047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8" name="Straight Arrow Connector 1637">
            <a:extLst>
              <a:ext uri="{FF2B5EF4-FFF2-40B4-BE49-F238E27FC236}">
                <a16:creationId xmlns:a16="http://schemas.microsoft.com/office/drawing/2014/main" id="{070AFEF1-22E3-E980-995F-0E1B05CCFDE5}"/>
              </a:ext>
            </a:extLst>
          </xdr:cNvPr>
          <xdr:cNvCxnSpPr/>
        </xdr:nvCxnSpPr>
        <xdr:spPr>
          <a:xfrm>
            <a:off x="10848971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9" name="Straight Arrow Connector 1638">
            <a:extLst>
              <a:ext uri="{FF2B5EF4-FFF2-40B4-BE49-F238E27FC236}">
                <a16:creationId xmlns:a16="http://schemas.microsoft.com/office/drawing/2014/main" id="{617442DD-9D9F-4A40-0CCD-A054B43A13FC}"/>
              </a:ext>
            </a:extLst>
          </xdr:cNvPr>
          <xdr:cNvCxnSpPr/>
        </xdr:nvCxnSpPr>
        <xdr:spPr>
          <a:xfrm>
            <a:off x="11010896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0" name="Straight Arrow Connector 1639">
            <a:extLst>
              <a:ext uri="{FF2B5EF4-FFF2-40B4-BE49-F238E27FC236}">
                <a16:creationId xmlns:a16="http://schemas.microsoft.com/office/drawing/2014/main" id="{6093C63C-F137-D773-ECF0-6F3001CBACAA}"/>
              </a:ext>
            </a:extLst>
          </xdr:cNvPr>
          <xdr:cNvCxnSpPr/>
        </xdr:nvCxnSpPr>
        <xdr:spPr>
          <a:xfrm>
            <a:off x="111728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1" name="Straight Arrow Connector 1640">
            <a:extLst>
              <a:ext uri="{FF2B5EF4-FFF2-40B4-BE49-F238E27FC236}">
                <a16:creationId xmlns:a16="http://schemas.microsoft.com/office/drawing/2014/main" id="{EDBCFA7C-A177-C4DD-C9E7-E691A4B6B5A6}"/>
              </a:ext>
            </a:extLst>
          </xdr:cNvPr>
          <xdr:cNvCxnSpPr/>
        </xdr:nvCxnSpPr>
        <xdr:spPr>
          <a:xfrm>
            <a:off x="113347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2" name="Straight Connector 1641">
            <a:extLst>
              <a:ext uri="{FF2B5EF4-FFF2-40B4-BE49-F238E27FC236}">
                <a16:creationId xmlns:a16="http://schemas.microsoft.com/office/drawing/2014/main" id="{8C21095F-3040-F64F-950A-83AA3ACAC29A}"/>
              </a:ext>
            </a:extLst>
          </xdr:cNvPr>
          <xdr:cNvCxnSpPr/>
        </xdr:nvCxnSpPr>
        <xdr:spPr>
          <a:xfrm>
            <a:off x="2109788" y="7672387"/>
            <a:ext cx="9391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3" name="Straight Connector 1642">
            <a:extLst>
              <a:ext uri="{FF2B5EF4-FFF2-40B4-BE49-F238E27FC236}">
                <a16:creationId xmlns:a16="http://schemas.microsoft.com/office/drawing/2014/main" id="{8031749D-0E54-845D-B3CD-E8B11F1EA44F}"/>
              </a:ext>
            </a:extLst>
          </xdr:cNvPr>
          <xdr:cNvCxnSpPr/>
        </xdr:nvCxnSpPr>
        <xdr:spPr>
          <a:xfrm>
            <a:off x="2105025" y="81819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4" name="Straight Connector 1643">
            <a:extLst>
              <a:ext uri="{FF2B5EF4-FFF2-40B4-BE49-F238E27FC236}">
                <a16:creationId xmlns:a16="http://schemas.microsoft.com/office/drawing/2014/main" id="{F6CD286B-56AF-EF5B-9DBF-B045DF80AF2F}"/>
              </a:ext>
            </a:extLst>
          </xdr:cNvPr>
          <xdr:cNvCxnSpPr/>
        </xdr:nvCxnSpPr>
        <xdr:spPr>
          <a:xfrm>
            <a:off x="2019300" y="8334375"/>
            <a:ext cx="9553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5" name="Straight Connector 1644">
            <a:extLst>
              <a:ext uri="{FF2B5EF4-FFF2-40B4-BE49-F238E27FC236}">
                <a16:creationId xmlns:a16="http://schemas.microsoft.com/office/drawing/2014/main" id="{400882A8-0CAE-0C0D-647A-08585CDA12DC}"/>
              </a:ext>
            </a:extLst>
          </xdr:cNvPr>
          <xdr:cNvCxnSpPr/>
        </xdr:nvCxnSpPr>
        <xdr:spPr>
          <a:xfrm flipH="1">
            <a:off x="2062162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6" name="Straight Connector 1645">
            <a:extLst>
              <a:ext uri="{FF2B5EF4-FFF2-40B4-BE49-F238E27FC236}">
                <a16:creationId xmlns:a16="http://schemas.microsoft.com/office/drawing/2014/main" id="{3B64BF60-60DC-62A1-DB58-531A3D36558F}"/>
              </a:ext>
            </a:extLst>
          </xdr:cNvPr>
          <xdr:cNvCxnSpPr/>
        </xdr:nvCxnSpPr>
        <xdr:spPr>
          <a:xfrm>
            <a:off x="5105396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7" name="Straight Connector 1646">
            <a:extLst>
              <a:ext uri="{FF2B5EF4-FFF2-40B4-BE49-F238E27FC236}">
                <a16:creationId xmlns:a16="http://schemas.microsoft.com/office/drawing/2014/main" id="{0B598469-4BDF-45CB-0579-94AB5C0AD147}"/>
              </a:ext>
            </a:extLst>
          </xdr:cNvPr>
          <xdr:cNvCxnSpPr/>
        </xdr:nvCxnSpPr>
        <xdr:spPr>
          <a:xfrm flipH="1">
            <a:off x="5062533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8" name="Straight Connector 1647">
            <a:extLst>
              <a:ext uri="{FF2B5EF4-FFF2-40B4-BE49-F238E27FC236}">
                <a16:creationId xmlns:a16="http://schemas.microsoft.com/office/drawing/2014/main" id="{1955830B-AC17-B569-3AE6-54270DD14ECB}"/>
              </a:ext>
            </a:extLst>
          </xdr:cNvPr>
          <xdr:cNvCxnSpPr/>
        </xdr:nvCxnSpPr>
        <xdr:spPr>
          <a:xfrm>
            <a:off x="485774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2" name="Straight Connector 1651">
            <a:extLst>
              <a:ext uri="{FF2B5EF4-FFF2-40B4-BE49-F238E27FC236}">
                <a16:creationId xmlns:a16="http://schemas.microsoft.com/office/drawing/2014/main" id="{313284BD-D210-3CE0-7928-331A4B0B3488}"/>
              </a:ext>
            </a:extLst>
          </xdr:cNvPr>
          <xdr:cNvCxnSpPr/>
        </xdr:nvCxnSpPr>
        <xdr:spPr>
          <a:xfrm flipH="1">
            <a:off x="4814884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3" name="Straight Connector 1652">
            <a:extLst>
              <a:ext uri="{FF2B5EF4-FFF2-40B4-BE49-F238E27FC236}">
                <a16:creationId xmlns:a16="http://schemas.microsoft.com/office/drawing/2014/main" id="{2645EBE0-6121-5989-8CDA-1309DBF1DF3E}"/>
              </a:ext>
            </a:extLst>
          </xdr:cNvPr>
          <xdr:cNvCxnSpPr/>
        </xdr:nvCxnSpPr>
        <xdr:spPr>
          <a:xfrm>
            <a:off x="59055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1" name="Straight Connector 1680">
            <a:extLst>
              <a:ext uri="{FF2B5EF4-FFF2-40B4-BE49-F238E27FC236}">
                <a16:creationId xmlns:a16="http://schemas.microsoft.com/office/drawing/2014/main" id="{5AB36513-6042-11D2-8C0B-1D97600867E1}"/>
              </a:ext>
            </a:extLst>
          </xdr:cNvPr>
          <xdr:cNvCxnSpPr/>
        </xdr:nvCxnSpPr>
        <xdr:spPr>
          <a:xfrm flipH="1">
            <a:off x="58626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2" name="Straight Connector 1681">
            <a:extLst>
              <a:ext uri="{FF2B5EF4-FFF2-40B4-BE49-F238E27FC236}">
                <a16:creationId xmlns:a16="http://schemas.microsoft.com/office/drawing/2014/main" id="{C0EED8EC-0557-9F76-1CBA-5DE3D7AC449E}"/>
              </a:ext>
            </a:extLst>
          </xdr:cNvPr>
          <xdr:cNvCxnSpPr/>
        </xdr:nvCxnSpPr>
        <xdr:spPr>
          <a:xfrm>
            <a:off x="61531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3" name="Straight Connector 1682">
            <a:extLst>
              <a:ext uri="{FF2B5EF4-FFF2-40B4-BE49-F238E27FC236}">
                <a16:creationId xmlns:a16="http://schemas.microsoft.com/office/drawing/2014/main" id="{A66F1872-DC8B-2606-0048-4762536805BB}"/>
              </a:ext>
            </a:extLst>
          </xdr:cNvPr>
          <xdr:cNvCxnSpPr/>
        </xdr:nvCxnSpPr>
        <xdr:spPr>
          <a:xfrm flipH="1">
            <a:off x="61102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4" name="Straight Connector 1683">
            <a:extLst>
              <a:ext uri="{FF2B5EF4-FFF2-40B4-BE49-F238E27FC236}">
                <a16:creationId xmlns:a16="http://schemas.microsoft.com/office/drawing/2014/main" id="{49406441-A7B1-59E6-DE25-A96D19F8F52C}"/>
              </a:ext>
            </a:extLst>
          </xdr:cNvPr>
          <xdr:cNvCxnSpPr/>
        </xdr:nvCxnSpPr>
        <xdr:spPr>
          <a:xfrm>
            <a:off x="744854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5" name="Straight Connector 1684">
            <a:extLst>
              <a:ext uri="{FF2B5EF4-FFF2-40B4-BE49-F238E27FC236}">
                <a16:creationId xmlns:a16="http://schemas.microsoft.com/office/drawing/2014/main" id="{072C5478-47EB-F20B-98B9-597A458B3534}"/>
              </a:ext>
            </a:extLst>
          </xdr:cNvPr>
          <xdr:cNvCxnSpPr/>
        </xdr:nvCxnSpPr>
        <xdr:spPr>
          <a:xfrm flipH="1">
            <a:off x="7405684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6" name="Straight Connector 1685">
            <a:extLst>
              <a:ext uri="{FF2B5EF4-FFF2-40B4-BE49-F238E27FC236}">
                <a16:creationId xmlns:a16="http://schemas.microsoft.com/office/drawing/2014/main" id="{63C5DF5E-C9B2-2392-C80D-D063555F0F32}"/>
              </a:ext>
            </a:extLst>
          </xdr:cNvPr>
          <xdr:cNvCxnSpPr/>
        </xdr:nvCxnSpPr>
        <xdr:spPr>
          <a:xfrm>
            <a:off x="7686668" y="818197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7" name="Straight Connector 1686">
            <a:extLst>
              <a:ext uri="{FF2B5EF4-FFF2-40B4-BE49-F238E27FC236}">
                <a16:creationId xmlns:a16="http://schemas.microsoft.com/office/drawing/2014/main" id="{FB29B377-C641-498B-D071-0B176DDC0E60}"/>
              </a:ext>
            </a:extLst>
          </xdr:cNvPr>
          <xdr:cNvCxnSpPr/>
        </xdr:nvCxnSpPr>
        <xdr:spPr>
          <a:xfrm flipH="1">
            <a:off x="7643805" y="82867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8" name="Straight Connector 1687">
            <a:extLst>
              <a:ext uri="{FF2B5EF4-FFF2-40B4-BE49-F238E27FC236}">
                <a16:creationId xmlns:a16="http://schemas.microsoft.com/office/drawing/2014/main" id="{CC338AD6-3324-68BA-0A03-0FB9084BB0E7}"/>
              </a:ext>
            </a:extLst>
          </xdr:cNvPr>
          <xdr:cNvCxnSpPr/>
        </xdr:nvCxnSpPr>
        <xdr:spPr>
          <a:xfrm>
            <a:off x="10039349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9" name="Straight Connector 1688">
            <a:extLst>
              <a:ext uri="{FF2B5EF4-FFF2-40B4-BE49-F238E27FC236}">
                <a16:creationId xmlns:a16="http://schemas.microsoft.com/office/drawing/2014/main" id="{4295D3B4-80F3-B8CE-390B-5938E9468CFE}"/>
              </a:ext>
            </a:extLst>
          </xdr:cNvPr>
          <xdr:cNvCxnSpPr/>
        </xdr:nvCxnSpPr>
        <xdr:spPr>
          <a:xfrm flipH="1">
            <a:off x="9996490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0" name="Straight Connector 1689">
            <a:extLst>
              <a:ext uri="{FF2B5EF4-FFF2-40B4-BE49-F238E27FC236}">
                <a16:creationId xmlns:a16="http://schemas.microsoft.com/office/drawing/2014/main" id="{EB9E400E-013A-851F-78EB-31CEDD154268}"/>
              </a:ext>
            </a:extLst>
          </xdr:cNvPr>
          <xdr:cNvCxnSpPr/>
        </xdr:nvCxnSpPr>
        <xdr:spPr>
          <a:xfrm>
            <a:off x="10272716" y="8181973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1" name="Straight Connector 1690">
            <a:extLst>
              <a:ext uri="{FF2B5EF4-FFF2-40B4-BE49-F238E27FC236}">
                <a16:creationId xmlns:a16="http://schemas.microsoft.com/office/drawing/2014/main" id="{48B5E198-6B28-D3E5-2CED-D6ED3A40FFED}"/>
              </a:ext>
            </a:extLst>
          </xdr:cNvPr>
          <xdr:cNvCxnSpPr/>
        </xdr:nvCxnSpPr>
        <xdr:spPr>
          <a:xfrm flipH="1">
            <a:off x="10229853" y="8286748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2" name="Straight Connector 1691">
            <a:extLst>
              <a:ext uri="{FF2B5EF4-FFF2-40B4-BE49-F238E27FC236}">
                <a16:creationId xmlns:a16="http://schemas.microsoft.com/office/drawing/2014/main" id="{8B623DC4-D461-C2C5-2584-4772E51CF06A}"/>
              </a:ext>
            </a:extLst>
          </xdr:cNvPr>
          <xdr:cNvCxnSpPr/>
        </xdr:nvCxnSpPr>
        <xdr:spPr>
          <a:xfrm>
            <a:off x="11496678" y="81867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3" name="Straight Connector 1692">
            <a:extLst>
              <a:ext uri="{FF2B5EF4-FFF2-40B4-BE49-F238E27FC236}">
                <a16:creationId xmlns:a16="http://schemas.microsoft.com/office/drawing/2014/main" id="{21D0BC1B-4301-E1D2-B724-450F6BF719BD}"/>
              </a:ext>
            </a:extLst>
          </xdr:cNvPr>
          <xdr:cNvCxnSpPr/>
        </xdr:nvCxnSpPr>
        <xdr:spPr>
          <a:xfrm flipH="1">
            <a:off x="11453815" y="82915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4" name="Straight Connector 1693">
            <a:extLst>
              <a:ext uri="{FF2B5EF4-FFF2-40B4-BE49-F238E27FC236}">
                <a16:creationId xmlns:a16="http://schemas.microsoft.com/office/drawing/2014/main" id="{044611BC-618D-792F-9181-4FBA623D87E3}"/>
              </a:ext>
            </a:extLst>
          </xdr:cNvPr>
          <xdr:cNvCxnSpPr/>
        </xdr:nvCxnSpPr>
        <xdr:spPr>
          <a:xfrm>
            <a:off x="2014537" y="8620125"/>
            <a:ext cx="95440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5" name="Straight Connector 1694">
            <a:extLst>
              <a:ext uri="{FF2B5EF4-FFF2-40B4-BE49-F238E27FC236}">
                <a16:creationId xmlns:a16="http://schemas.microsoft.com/office/drawing/2014/main" id="{E36FF512-0678-8A5E-BDB1-AC6FF4C42847}"/>
              </a:ext>
            </a:extLst>
          </xdr:cNvPr>
          <xdr:cNvCxnSpPr/>
        </xdr:nvCxnSpPr>
        <xdr:spPr>
          <a:xfrm flipH="1">
            <a:off x="2057399" y="857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6" name="Straight Connector 1695">
            <a:extLst>
              <a:ext uri="{FF2B5EF4-FFF2-40B4-BE49-F238E27FC236}">
                <a16:creationId xmlns:a16="http://schemas.microsoft.com/office/drawing/2014/main" id="{40362FBE-816A-97D3-F0E8-DA735B606912}"/>
              </a:ext>
            </a:extLst>
          </xdr:cNvPr>
          <xdr:cNvCxnSpPr/>
        </xdr:nvCxnSpPr>
        <xdr:spPr>
          <a:xfrm flipH="1">
            <a:off x="11449056" y="85772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7" name="Straight Connector 1696">
            <a:extLst>
              <a:ext uri="{FF2B5EF4-FFF2-40B4-BE49-F238E27FC236}">
                <a16:creationId xmlns:a16="http://schemas.microsoft.com/office/drawing/2014/main" id="{5114C384-FC84-7723-FD29-6596E76108C6}"/>
              </a:ext>
            </a:extLst>
          </xdr:cNvPr>
          <xdr:cNvCxnSpPr/>
        </xdr:nvCxnSpPr>
        <xdr:spPr>
          <a:xfrm flipH="1" flipV="1">
            <a:off x="6353175" y="76009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98" name="Oval 1697">
            <a:extLst>
              <a:ext uri="{FF2B5EF4-FFF2-40B4-BE49-F238E27FC236}">
                <a16:creationId xmlns:a16="http://schemas.microsoft.com/office/drawing/2014/main" id="{F89BE196-E2EE-FB06-59D2-551B8A0769BA}"/>
              </a:ext>
            </a:extLst>
          </xdr:cNvPr>
          <xdr:cNvSpPr/>
        </xdr:nvSpPr>
        <xdr:spPr>
          <a:xfrm>
            <a:off x="5881674" y="78724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699" name="Isosceles Triangle 1698">
            <a:extLst>
              <a:ext uri="{FF2B5EF4-FFF2-40B4-BE49-F238E27FC236}">
                <a16:creationId xmlns:a16="http://schemas.microsoft.com/office/drawing/2014/main" id="{002B7CFF-08F9-5C19-06C2-B372892F9F5A}"/>
              </a:ext>
            </a:extLst>
          </xdr:cNvPr>
          <xdr:cNvSpPr/>
        </xdr:nvSpPr>
        <xdr:spPr>
          <a:xfrm>
            <a:off x="6076931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00" name="Straight Connector 1699">
            <a:extLst>
              <a:ext uri="{FF2B5EF4-FFF2-40B4-BE49-F238E27FC236}">
                <a16:creationId xmlns:a16="http://schemas.microsoft.com/office/drawing/2014/main" id="{FB9FB61A-8ACB-6111-81E0-F97A82B2003A}"/>
              </a:ext>
            </a:extLst>
          </xdr:cNvPr>
          <xdr:cNvCxnSpPr/>
        </xdr:nvCxnSpPr>
        <xdr:spPr>
          <a:xfrm>
            <a:off x="84963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1" name="Straight Connector 1700">
            <a:extLst>
              <a:ext uri="{FF2B5EF4-FFF2-40B4-BE49-F238E27FC236}">
                <a16:creationId xmlns:a16="http://schemas.microsoft.com/office/drawing/2014/main" id="{04DE120A-E130-4D51-92A2-8859BB116137}"/>
              </a:ext>
            </a:extLst>
          </xdr:cNvPr>
          <xdr:cNvCxnSpPr/>
        </xdr:nvCxnSpPr>
        <xdr:spPr>
          <a:xfrm flipH="1">
            <a:off x="84534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2" name="Straight Connector 1701">
            <a:extLst>
              <a:ext uri="{FF2B5EF4-FFF2-40B4-BE49-F238E27FC236}">
                <a16:creationId xmlns:a16="http://schemas.microsoft.com/office/drawing/2014/main" id="{6AD3C2FA-254A-2AB0-D8D1-B46C91731715}"/>
              </a:ext>
            </a:extLst>
          </xdr:cNvPr>
          <xdr:cNvCxnSpPr/>
        </xdr:nvCxnSpPr>
        <xdr:spPr>
          <a:xfrm>
            <a:off x="87439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3" name="Straight Connector 1702">
            <a:extLst>
              <a:ext uri="{FF2B5EF4-FFF2-40B4-BE49-F238E27FC236}">
                <a16:creationId xmlns:a16="http://schemas.microsoft.com/office/drawing/2014/main" id="{FE587AC2-AB18-F928-5C33-4337DEE05C1A}"/>
              </a:ext>
            </a:extLst>
          </xdr:cNvPr>
          <xdr:cNvCxnSpPr/>
        </xdr:nvCxnSpPr>
        <xdr:spPr>
          <a:xfrm flipH="1">
            <a:off x="87010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05" name="Oval 1704">
            <a:extLst>
              <a:ext uri="{FF2B5EF4-FFF2-40B4-BE49-F238E27FC236}">
                <a16:creationId xmlns:a16="http://schemas.microsoft.com/office/drawing/2014/main" id="{13945156-0B54-4312-99E1-E17127BD894B}"/>
              </a:ext>
            </a:extLst>
          </xdr:cNvPr>
          <xdr:cNvSpPr/>
        </xdr:nvSpPr>
        <xdr:spPr>
          <a:xfrm>
            <a:off x="8467725" y="7872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06" name="Isosceles Triangle 1705">
            <a:extLst>
              <a:ext uri="{FF2B5EF4-FFF2-40B4-BE49-F238E27FC236}">
                <a16:creationId xmlns:a16="http://schemas.microsoft.com/office/drawing/2014/main" id="{FABC8A87-8740-4E39-B238-480F0CC20800}"/>
              </a:ext>
            </a:extLst>
          </xdr:cNvPr>
          <xdr:cNvSpPr/>
        </xdr:nvSpPr>
        <xdr:spPr>
          <a:xfrm>
            <a:off x="9963150" y="79200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10" name="Straight Arrow Connector 1709">
            <a:extLst>
              <a:ext uri="{FF2B5EF4-FFF2-40B4-BE49-F238E27FC236}">
                <a16:creationId xmlns:a16="http://schemas.microsoft.com/office/drawing/2014/main" id="{BB6CEB0E-2D25-4BF5-BBDF-4C23BD41E351}"/>
              </a:ext>
            </a:extLst>
          </xdr:cNvPr>
          <xdr:cNvCxnSpPr/>
        </xdr:nvCxnSpPr>
        <xdr:spPr>
          <a:xfrm>
            <a:off x="11496675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2" name="Straight Connector 1711">
            <a:extLst>
              <a:ext uri="{FF2B5EF4-FFF2-40B4-BE49-F238E27FC236}">
                <a16:creationId xmlns:a16="http://schemas.microsoft.com/office/drawing/2014/main" id="{9923BF36-CE26-480A-8B85-289413F6D418}"/>
              </a:ext>
            </a:extLst>
          </xdr:cNvPr>
          <xdr:cNvCxnSpPr/>
        </xdr:nvCxnSpPr>
        <xdr:spPr>
          <a:xfrm>
            <a:off x="331470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3" name="Straight Connector 1712">
            <a:extLst>
              <a:ext uri="{FF2B5EF4-FFF2-40B4-BE49-F238E27FC236}">
                <a16:creationId xmlns:a16="http://schemas.microsoft.com/office/drawing/2014/main" id="{A1DEB2D9-E64B-4770-BB3E-A9394816434F}"/>
              </a:ext>
            </a:extLst>
          </xdr:cNvPr>
          <xdr:cNvCxnSpPr/>
        </xdr:nvCxnSpPr>
        <xdr:spPr>
          <a:xfrm flipH="1">
            <a:off x="327183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4" name="Straight Connector 1713">
            <a:extLst>
              <a:ext uri="{FF2B5EF4-FFF2-40B4-BE49-F238E27FC236}">
                <a16:creationId xmlns:a16="http://schemas.microsoft.com/office/drawing/2014/main" id="{BB0F69DC-BD1E-49DF-BE99-5D027901A71B}"/>
              </a:ext>
            </a:extLst>
          </xdr:cNvPr>
          <xdr:cNvCxnSpPr/>
        </xdr:nvCxnSpPr>
        <xdr:spPr>
          <a:xfrm>
            <a:off x="3562351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5" name="Straight Connector 1714">
            <a:extLst>
              <a:ext uri="{FF2B5EF4-FFF2-40B4-BE49-F238E27FC236}">
                <a16:creationId xmlns:a16="http://schemas.microsoft.com/office/drawing/2014/main" id="{D665B1DB-4D3D-4FED-8D09-65364114EBB7}"/>
              </a:ext>
            </a:extLst>
          </xdr:cNvPr>
          <xdr:cNvCxnSpPr/>
        </xdr:nvCxnSpPr>
        <xdr:spPr>
          <a:xfrm flipH="1">
            <a:off x="3519488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90488</xdr:colOff>
      <xdr:row>152</xdr:row>
      <xdr:rowOff>123825</xdr:rowOff>
    </xdr:from>
    <xdr:to>
      <xdr:col>20</xdr:col>
      <xdr:colOff>157163</xdr:colOff>
      <xdr:row>158</xdr:row>
      <xdr:rowOff>4762</xdr:rowOff>
    </xdr:to>
    <xdr:grpSp>
      <xdr:nvGrpSpPr>
        <xdr:cNvPr id="1813" name="Group 1812">
          <a:extLst>
            <a:ext uri="{FF2B5EF4-FFF2-40B4-BE49-F238E27FC236}">
              <a16:creationId xmlns:a16="http://schemas.microsoft.com/office/drawing/2014/main" id="{74FED761-AA68-6032-0B3F-071F785EF7C7}"/>
            </a:ext>
          </a:extLst>
        </xdr:cNvPr>
        <xdr:cNvGrpSpPr/>
      </xdr:nvGrpSpPr>
      <xdr:grpSpPr>
        <a:xfrm>
          <a:off x="2033588" y="23088600"/>
          <a:ext cx="1362075" cy="738187"/>
          <a:chOff x="2033588" y="8886825"/>
          <a:chExt cx="1362075" cy="738187"/>
        </a:xfrm>
      </xdr:grpSpPr>
      <xdr:sp macro="" textlink="">
        <xdr:nvSpPr>
          <xdr:cNvPr id="1719" name="Isosceles Triangle 1718">
            <a:extLst>
              <a:ext uri="{FF2B5EF4-FFF2-40B4-BE49-F238E27FC236}">
                <a16:creationId xmlns:a16="http://schemas.microsoft.com/office/drawing/2014/main" id="{9AB40EB0-C165-DC91-E5AC-8880D961CAA9}"/>
              </a:ext>
            </a:extLst>
          </xdr:cNvPr>
          <xdr:cNvSpPr/>
        </xdr:nvSpPr>
        <xdr:spPr>
          <a:xfrm>
            <a:off x="2033588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720" name="Isosceles Triangle 1719">
            <a:extLst>
              <a:ext uri="{FF2B5EF4-FFF2-40B4-BE49-F238E27FC236}">
                <a16:creationId xmlns:a16="http://schemas.microsoft.com/office/drawing/2014/main" id="{2684FA0D-51C1-17A4-613C-080AB1BA9834}"/>
              </a:ext>
            </a:extLst>
          </xdr:cNvPr>
          <xdr:cNvSpPr/>
        </xdr:nvSpPr>
        <xdr:spPr>
          <a:xfrm>
            <a:off x="3233725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721" name="Straight Connector 1720">
            <a:extLst>
              <a:ext uri="{FF2B5EF4-FFF2-40B4-BE49-F238E27FC236}">
                <a16:creationId xmlns:a16="http://schemas.microsoft.com/office/drawing/2014/main" id="{0BF11688-23DE-8C03-12F1-120C298A3C12}"/>
              </a:ext>
            </a:extLst>
          </xdr:cNvPr>
          <xdr:cNvCxnSpPr/>
        </xdr:nvCxnSpPr>
        <xdr:spPr>
          <a:xfrm>
            <a:off x="2109789" y="9191624"/>
            <a:ext cx="120967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2" name="Straight Arrow Connector 1721">
            <a:extLst>
              <a:ext uri="{FF2B5EF4-FFF2-40B4-BE49-F238E27FC236}">
                <a16:creationId xmlns:a16="http://schemas.microsoft.com/office/drawing/2014/main" id="{F059B994-72F9-09A8-F194-E6D5C26B8396}"/>
              </a:ext>
            </a:extLst>
          </xdr:cNvPr>
          <xdr:cNvCxnSpPr/>
        </xdr:nvCxnSpPr>
        <xdr:spPr>
          <a:xfrm>
            <a:off x="2105024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3" name="Straight Arrow Connector 1722">
            <a:extLst>
              <a:ext uri="{FF2B5EF4-FFF2-40B4-BE49-F238E27FC236}">
                <a16:creationId xmlns:a16="http://schemas.microsoft.com/office/drawing/2014/main" id="{E95873E8-2371-7DB5-5AD1-FFB2577A58E3}"/>
              </a:ext>
            </a:extLst>
          </xdr:cNvPr>
          <xdr:cNvCxnSpPr/>
        </xdr:nvCxnSpPr>
        <xdr:spPr>
          <a:xfrm>
            <a:off x="2266949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4" name="Straight Arrow Connector 1723">
            <a:extLst>
              <a:ext uri="{FF2B5EF4-FFF2-40B4-BE49-F238E27FC236}">
                <a16:creationId xmlns:a16="http://schemas.microsoft.com/office/drawing/2014/main" id="{AE2A7455-76E6-A4A4-DFE0-1F98DA0435B4}"/>
              </a:ext>
            </a:extLst>
          </xdr:cNvPr>
          <xdr:cNvCxnSpPr/>
        </xdr:nvCxnSpPr>
        <xdr:spPr>
          <a:xfrm>
            <a:off x="2428873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5" name="Straight Arrow Connector 1724">
            <a:extLst>
              <a:ext uri="{FF2B5EF4-FFF2-40B4-BE49-F238E27FC236}">
                <a16:creationId xmlns:a16="http://schemas.microsoft.com/office/drawing/2014/main" id="{C3C7169C-7A8F-5903-7860-527590F132BE}"/>
              </a:ext>
            </a:extLst>
          </xdr:cNvPr>
          <xdr:cNvCxnSpPr/>
        </xdr:nvCxnSpPr>
        <xdr:spPr>
          <a:xfrm>
            <a:off x="2590798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6" name="Straight Arrow Connector 1725">
            <a:extLst>
              <a:ext uri="{FF2B5EF4-FFF2-40B4-BE49-F238E27FC236}">
                <a16:creationId xmlns:a16="http://schemas.microsoft.com/office/drawing/2014/main" id="{72B5B903-8F90-341D-5259-D987BEBE37FB}"/>
              </a:ext>
            </a:extLst>
          </xdr:cNvPr>
          <xdr:cNvCxnSpPr/>
        </xdr:nvCxnSpPr>
        <xdr:spPr>
          <a:xfrm>
            <a:off x="2752723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7" name="Straight Arrow Connector 1726">
            <a:extLst>
              <a:ext uri="{FF2B5EF4-FFF2-40B4-BE49-F238E27FC236}">
                <a16:creationId xmlns:a16="http://schemas.microsoft.com/office/drawing/2014/main" id="{1B5620B1-47E5-265E-5F7C-D97A50FBEACB}"/>
              </a:ext>
            </a:extLst>
          </xdr:cNvPr>
          <xdr:cNvCxnSpPr/>
        </xdr:nvCxnSpPr>
        <xdr:spPr>
          <a:xfrm>
            <a:off x="2914648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8" name="Straight Arrow Connector 1727">
            <a:extLst>
              <a:ext uri="{FF2B5EF4-FFF2-40B4-BE49-F238E27FC236}">
                <a16:creationId xmlns:a16="http://schemas.microsoft.com/office/drawing/2014/main" id="{BED1F093-E355-2FEE-A36C-00719688F3B4}"/>
              </a:ext>
            </a:extLst>
          </xdr:cNvPr>
          <xdr:cNvCxnSpPr/>
        </xdr:nvCxnSpPr>
        <xdr:spPr>
          <a:xfrm>
            <a:off x="3076572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1" name="Straight Arrow Connector 1760">
            <a:extLst>
              <a:ext uri="{FF2B5EF4-FFF2-40B4-BE49-F238E27FC236}">
                <a16:creationId xmlns:a16="http://schemas.microsoft.com/office/drawing/2014/main" id="{9A9365E6-4A39-CB6E-C764-CA27EB5C6EA2}"/>
              </a:ext>
            </a:extLst>
          </xdr:cNvPr>
          <xdr:cNvCxnSpPr/>
        </xdr:nvCxnSpPr>
        <xdr:spPr>
          <a:xfrm>
            <a:off x="3314701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7" name="Straight Connector 1766">
            <a:extLst>
              <a:ext uri="{FF2B5EF4-FFF2-40B4-BE49-F238E27FC236}">
                <a16:creationId xmlns:a16="http://schemas.microsoft.com/office/drawing/2014/main" id="{5BDD46D5-83D0-6217-007C-651EF492A3B4}"/>
              </a:ext>
            </a:extLst>
          </xdr:cNvPr>
          <xdr:cNvCxnSpPr/>
        </xdr:nvCxnSpPr>
        <xdr:spPr>
          <a:xfrm>
            <a:off x="2105026" y="8963025"/>
            <a:ext cx="12096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9" name="Straight Arrow Connector 1768">
            <a:extLst>
              <a:ext uri="{FF2B5EF4-FFF2-40B4-BE49-F238E27FC236}">
                <a16:creationId xmlns:a16="http://schemas.microsoft.com/office/drawing/2014/main" id="{FBF11F00-8145-2C3E-09F7-CD48ACF3B8FD}"/>
              </a:ext>
            </a:extLst>
          </xdr:cNvPr>
          <xdr:cNvCxnSpPr/>
        </xdr:nvCxnSpPr>
        <xdr:spPr>
          <a:xfrm flipV="1">
            <a:off x="2109788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5" name="Straight Connector 1794">
            <a:extLst>
              <a:ext uri="{FF2B5EF4-FFF2-40B4-BE49-F238E27FC236}">
                <a16:creationId xmlns:a16="http://schemas.microsoft.com/office/drawing/2014/main" id="{88449FAB-0110-4EB6-848E-B5FD41258D5D}"/>
              </a:ext>
            </a:extLst>
          </xdr:cNvPr>
          <xdr:cNvCxnSpPr/>
        </xdr:nvCxnSpPr>
        <xdr:spPr>
          <a:xfrm>
            <a:off x="2038351" y="9477375"/>
            <a:ext cx="13573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6" name="Straight Connector 1795">
            <a:extLst>
              <a:ext uri="{FF2B5EF4-FFF2-40B4-BE49-F238E27FC236}">
                <a16:creationId xmlns:a16="http://schemas.microsoft.com/office/drawing/2014/main" id="{F7AEC252-4A85-9011-9B1F-F1539D07241F}"/>
              </a:ext>
            </a:extLst>
          </xdr:cNvPr>
          <xdr:cNvCxnSpPr/>
        </xdr:nvCxnSpPr>
        <xdr:spPr>
          <a:xfrm flipH="1">
            <a:off x="2047875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7" name="Straight Arrow Connector 1796">
            <a:extLst>
              <a:ext uri="{FF2B5EF4-FFF2-40B4-BE49-F238E27FC236}">
                <a16:creationId xmlns:a16="http://schemas.microsoft.com/office/drawing/2014/main" id="{B3B2FF82-DABE-1A26-AFE8-A75E03760A5A}"/>
              </a:ext>
            </a:extLst>
          </xdr:cNvPr>
          <xdr:cNvCxnSpPr/>
        </xdr:nvCxnSpPr>
        <xdr:spPr>
          <a:xfrm flipV="1">
            <a:off x="3319455" y="93345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8" name="Straight Connector 1797">
            <a:extLst>
              <a:ext uri="{FF2B5EF4-FFF2-40B4-BE49-F238E27FC236}">
                <a16:creationId xmlns:a16="http://schemas.microsoft.com/office/drawing/2014/main" id="{971C243A-CB1E-A4DB-11A1-17225CE9D5F6}"/>
              </a:ext>
            </a:extLst>
          </xdr:cNvPr>
          <xdr:cNvCxnSpPr/>
        </xdr:nvCxnSpPr>
        <xdr:spPr>
          <a:xfrm flipH="1">
            <a:off x="3271829" y="943451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1" name="Straight Connector 1800">
            <a:extLst>
              <a:ext uri="{FF2B5EF4-FFF2-40B4-BE49-F238E27FC236}">
                <a16:creationId xmlns:a16="http://schemas.microsoft.com/office/drawing/2014/main" id="{452197AA-E0EF-7AF7-7D27-9A4B71E74792}"/>
              </a:ext>
            </a:extLst>
          </xdr:cNvPr>
          <xdr:cNvCxnSpPr/>
        </xdr:nvCxnSpPr>
        <xdr:spPr>
          <a:xfrm flipH="1" flipV="1">
            <a:off x="2947987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20</xdr:col>
      <xdr:colOff>14288</xdr:colOff>
      <xdr:row>161</xdr:row>
      <xdr:rowOff>0</xdr:rowOff>
    </xdr:from>
    <xdr:to>
      <xdr:col>31</xdr:col>
      <xdr:colOff>138113</xdr:colOff>
      <xdr:row>167</xdr:row>
      <xdr:rowOff>14289</xdr:rowOff>
    </xdr:to>
    <xdr:grpSp>
      <xdr:nvGrpSpPr>
        <xdr:cNvPr id="1960" name="Group 1959">
          <a:extLst>
            <a:ext uri="{FF2B5EF4-FFF2-40B4-BE49-F238E27FC236}">
              <a16:creationId xmlns:a16="http://schemas.microsoft.com/office/drawing/2014/main" id="{61AC3890-E314-2A35-27E9-37419437F037}"/>
            </a:ext>
          </a:extLst>
        </xdr:cNvPr>
        <xdr:cNvGrpSpPr/>
      </xdr:nvGrpSpPr>
      <xdr:grpSpPr>
        <a:xfrm>
          <a:off x="3252788" y="24250650"/>
          <a:ext cx="1905000" cy="871539"/>
          <a:chOff x="3252788" y="10048875"/>
          <a:chExt cx="1905000" cy="871539"/>
        </a:xfrm>
      </xdr:grpSpPr>
      <xdr:cxnSp macro="">
        <xdr:nvCxnSpPr>
          <xdr:cNvPr id="1815" name="Straight Connector 1814">
            <a:extLst>
              <a:ext uri="{FF2B5EF4-FFF2-40B4-BE49-F238E27FC236}">
                <a16:creationId xmlns:a16="http://schemas.microsoft.com/office/drawing/2014/main" id="{5D21E6E7-15F6-46EE-C46D-CF91821A8948}"/>
              </a:ext>
            </a:extLst>
          </xdr:cNvPr>
          <xdr:cNvCxnSpPr/>
        </xdr:nvCxnSpPr>
        <xdr:spPr>
          <a:xfrm>
            <a:off x="3319463" y="1047750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16" name="Isosceles Triangle 1815">
            <a:extLst>
              <a:ext uri="{FF2B5EF4-FFF2-40B4-BE49-F238E27FC236}">
                <a16:creationId xmlns:a16="http://schemas.microsoft.com/office/drawing/2014/main" id="{86509B3F-897F-2F53-9F55-B07FC21A4C77}"/>
              </a:ext>
            </a:extLst>
          </xdr:cNvPr>
          <xdr:cNvSpPr/>
        </xdr:nvSpPr>
        <xdr:spPr>
          <a:xfrm>
            <a:off x="348138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23" name="Straight Arrow Connector 1822">
            <a:extLst>
              <a:ext uri="{FF2B5EF4-FFF2-40B4-BE49-F238E27FC236}">
                <a16:creationId xmlns:a16="http://schemas.microsoft.com/office/drawing/2014/main" id="{0B11D66B-FB98-3576-9A16-C542DD97B7DC}"/>
              </a:ext>
            </a:extLst>
          </xdr:cNvPr>
          <xdr:cNvCxnSpPr/>
        </xdr:nvCxnSpPr>
        <xdr:spPr>
          <a:xfrm flipV="1">
            <a:off x="356235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24" name="Isosceles Triangle 1823">
            <a:extLst>
              <a:ext uri="{FF2B5EF4-FFF2-40B4-BE49-F238E27FC236}">
                <a16:creationId xmlns:a16="http://schemas.microsoft.com/office/drawing/2014/main" id="{60136E57-8186-3BA9-F54F-3B5FEB03CEEC}"/>
              </a:ext>
            </a:extLst>
          </xdr:cNvPr>
          <xdr:cNvSpPr/>
        </xdr:nvSpPr>
        <xdr:spPr>
          <a:xfrm>
            <a:off x="47767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27" name="Straight Arrow Connector 1826">
            <a:extLst>
              <a:ext uri="{FF2B5EF4-FFF2-40B4-BE49-F238E27FC236}">
                <a16:creationId xmlns:a16="http://schemas.microsoft.com/office/drawing/2014/main" id="{BAA073F1-0184-7E21-DB7F-07C291DAC00C}"/>
              </a:ext>
            </a:extLst>
          </xdr:cNvPr>
          <xdr:cNvCxnSpPr/>
        </xdr:nvCxnSpPr>
        <xdr:spPr>
          <a:xfrm flipV="1">
            <a:off x="48577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1" name="Straight Arrow Connector 1830">
            <a:extLst>
              <a:ext uri="{FF2B5EF4-FFF2-40B4-BE49-F238E27FC236}">
                <a16:creationId xmlns:a16="http://schemas.microsoft.com/office/drawing/2014/main" id="{77A9A0F5-50A2-7EF3-8D7E-EF0E7C4ADD74}"/>
              </a:ext>
            </a:extLst>
          </xdr:cNvPr>
          <xdr:cNvCxnSpPr/>
        </xdr:nvCxnSpPr>
        <xdr:spPr>
          <a:xfrm>
            <a:off x="332422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3" name="Straight Arrow Connector 1842">
            <a:extLst>
              <a:ext uri="{FF2B5EF4-FFF2-40B4-BE49-F238E27FC236}">
                <a16:creationId xmlns:a16="http://schemas.microsoft.com/office/drawing/2014/main" id="{97D9A025-0E3F-FDFD-307F-AE4F37B8D149}"/>
              </a:ext>
            </a:extLst>
          </xdr:cNvPr>
          <xdr:cNvCxnSpPr/>
        </xdr:nvCxnSpPr>
        <xdr:spPr>
          <a:xfrm>
            <a:off x="352425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4" name="Straight Arrow Connector 1843">
            <a:extLst>
              <a:ext uri="{FF2B5EF4-FFF2-40B4-BE49-F238E27FC236}">
                <a16:creationId xmlns:a16="http://schemas.microsoft.com/office/drawing/2014/main" id="{4B056D2E-AA47-6C78-7F36-3EB93D72F0C0}"/>
              </a:ext>
            </a:extLst>
          </xdr:cNvPr>
          <xdr:cNvCxnSpPr/>
        </xdr:nvCxnSpPr>
        <xdr:spPr>
          <a:xfrm>
            <a:off x="372427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5" name="Straight Arrow Connector 1844">
            <a:extLst>
              <a:ext uri="{FF2B5EF4-FFF2-40B4-BE49-F238E27FC236}">
                <a16:creationId xmlns:a16="http://schemas.microsoft.com/office/drawing/2014/main" id="{E1F5F180-5875-BB4B-11B1-5D0F09F3EE69}"/>
              </a:ext>
            </a:extLst>
          </xdr:cNvPr>
          <xdr:cNvCxnSpPr/>
        </xdr:nvCxnSpPr>
        <xdr:spPr>
          <a:xfrm>
            <a:off x="388620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6" name="Straight Arrow Connector 1845">
            <a:extLst>
              <a:ext uri="{FF2B5EF4-FFF2-40B4-BE49-F238E27FC236}">
                <a16:creationId xmlns:a16="http://schemas.microsoft.com/office/drawing/2014/main" id="{3BB72D88-36FD-67BC-8103-7CEED75ACB05}"/>
              </a:ext>
            </a:extLst>
          </xdr:cNvPr>
          <xdr:cNvCxnSpPr/>
        </xdr:nvCxnSpPr>
        <xdr:spPr>
          <a:xfrm>
            <a:off x="404812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8" name="Straight Arrow Connector 1847">
            <a:extLst>
              <a:ext uri="{FF2B5EF4-FFF2-40B4-BE49-F238E27FC236}">
                <a16:creationId xmlns:a16="http://schemas.microsoft.com/office/drawing/2014/main" id="{9899C5BE-1DEF-C115-1576-91679175E410}"/>
              </a:ext>
            </a:extLst>
          </xdr:cNvPr>
          <xdr:cNvCxnSpPr/>
        </xdr:nvCxnSpPr>
        <xdr:spPr>
          <a:xfrm>
            <a:off x="421005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9" name="Straight Arrow Connector 1848">
            <a:extLst>
              <a:ext uri="{FF2B5EF4-FFF2-40B4-BE49-F238E27FC236}">
                <a16:creationId xmlns:a16="http://schemas.microsoft.com/office/drawing/2014/main" id="{B9EEA0CF-107C-B24F-43F7-16F7056E45D7}"/>
              </a:ext>
            </a:extLst>
          </xdr:cNvPr>
          <xdr:cNvCxnSpPr/>
        </xdr:nvCxnSpPr>
        <xdr:spPr>
          <a:xfrm>
            <a:off x="437197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1" name="Straight Arrow Connector 1850">
            <a:extLst>
              <a:ext uri="{FF2B5EF4-FFF2-40B4-BE49-F238E27FC236}">
                <a16:creationId xmlns:a16="http://schemas.microsoft.com/office/drawing/2014/main" id="{815F4D5B-33F4-FDE1-EAC8-C081B26EE7AE}"/>
              </a:ext>
            </a:extLst>
          </xdr:cNvPr>
          <xdr:cNvCxnSpPr/>
        </xdr:nvCxnSpPr>
        <xdr:spPr>
          <a:xfrm>
            <a:off x="453390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3" name="Straight Arrow Connector 1852">
            <a:extLst>
              <a:ext uri="{FF2B5EF4-FFF2-40B4-BE49-F238E27FC236}">
                <a16:creationId xmlns:a16="http://schemas.microsoft.com/office/drawing/2014/main" id="{01117322-944D-066B-B049-DFE44260E520}"/>
              </a:ext>
            </a:extLst>
          </xdr:cNvPr>
          <xdr:cNvCxnSpPr/>
        </xdr:nvCxnSpPr>
        <xdr:spPr>
          <a:xfrm>
            <a:off x="472916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6" name="Straight Arrow Connector 1855">
            <a:extLst>
              <a:ext uri="{FF2B5EF4-FFF2-40B4-BE49-F238E27FC236}">
                <a16:creationId xmlns:a16="http://schemas.microsoft.com/office/drawing/2014/main" id="{F6D16C52-312B-06E4-C66F-591CF600CC66}"/>
              </a:ext>
            </a:extLst>
          </xdr:cNvPr>
          <xdr:cNvCxnSpPr/>
        </xdr:nvCxnSpPr>
        <xdr:spPr>
          <a:xfrm>
            <a:off x="490538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2" name="Straight Connector 1861">
            <a:extLst>
              <a:ext uri="{FF2B5EF4-FFF2-40B4-BE49-F238E27FC236}">
                <a16:creationId xmlns:a16="http://schemas.microsoft.com/office/drawing/2014/main" id="{54AE1293-2EDF-C45E-BD5B-6D2F4165DB93}"/>
              </a:ext>
            </a:extLst>
          </xdr:cNvPr>
          <xdr:cNvCxnSpPr/>
        </xdr:nvCxnSpPr>
        <xdr:spPr>
          <a:xfrm>
            <a:off x="3324227" y="1023938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3" name="Straight Connector 1862">
            <a:extLst>
              <a:ext uri="{FF2B5EF4-FFF2-40B4-BE49-F238E27FC236}">
                <a16:creationId xmlns:a16="http://schemas.microsoft.com/office/drawing/2014/main" id="{7E407D23-0A5C-00E8-BE83-54521AB14D68}"/>
              </a:ext>
            </a:extLst>
          </xdr:cNvPr>
          <xdr:cNvCxnSpPr/>
        </xdr:nvCxnSpPr>
        <xdr:spPr>
          <a:xfrm flipH="1" flipV="1">
            <a:off x="4238627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7" name="Straight Arrow Connector 1866">
            <a:extLst>
              <a:ext uri="{FF2B5EF4-FFF2-40B4-BE49-F238E27FC236}">
                <a16:creationId xmlns:a16="http://schemas.microsoft.com/office/drawing/2014/main" id="{8E30EA7F-393D-5487-FDD4-0B537BD52183}"/>
              </a:ext>
            </a:extLst>
          </xdr:cNvPr>
          <xdr:cNvCxnSpPr/>
        </xdr:nvCxnSpPr>
        <xdr:spPr>
          <a:xfrm>
            <a:off x="50958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0" name="Straight Arrow Connector 1909">
            <a:extLst>
              <a:ext uri="{FF2B5EF4-FFF2-40B4-BE49-F238E27FC236}">
                <a16:creationId xmlns:a16="http://schemas.microsoft.com/office/drawing/2014/main" id="{42AF25B8-9AC8-8722-BA98-F9EC1FB835D9}"/>
              </a:ext>
            </a:extLst>
          </xdr:cNvPr>
          <xdr:cNvCxnSpPr/>
        </xdr:nvCxnSpPr>
        <xdr:spPr>
          <a:xfrm>
            <a:off x="331946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9" name="Straight Arrow Connector 1948">
            <a:extLst>
              <a:ext uri="{FF2B5EF4-FFF2-40B4-BE49-F238E27FC236}">
                <a16:creationId xmlns:a16="http://schemas.microsoft.com/office/drawing/2014/main" id="{A9F7B66C-EB48-7D6F-9450-CAEDB910BF5E}"/>
              </a:ext>
            </a:extLst>
          </xdr:cNvPr>
          <xdr:cNvCxnSpPr/>
        </xdr:nvCxnSpPr>
        <xdr:spPr>
          <a:xfrm>
            <a:off x="50958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0" name="Straight Connector 1949">
            <a:extLst>
              <a:ext uri="{FF2B5EF4-FFF2-40B4-BE49-F238E27FC236}">
                <a16:creationId xmlns:a16="http://schemas.microsoft.com/office/drawing/2014/main" id="{5AB2E622-1A58-0CD2-95E0-F0EFE079FC89}"/>
              </a:ext>
            </a:extLst>
          </xdr:cNvPr>
          <xdr:cNvCxnSpPr/>
        </xdr:nvCxnSpPr>
        <xdr:spPr>
          <a:xfrm>
            <a:off x="3252788" y="10763251"/>
            <a:ext cx="1905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1" name="Straight Connector 1950">
            <a:extLst>
              <a:ext uri="{FF2B5EF4-FFF2-40B4-BE49-F238E27FC236}">
                <a16:creationId xmlns:a16="http://schemas.microsoft.com/office/drawing/2014/main" id="{8CC9FD85-8FC2-3CE9-69BE-CE01835ECBB3}"/>
              </a:ext>
            </a:extLst>
          </xdr:cNvPr>
          <xdr:cNvCxnSpPr/>
        </xdr:nvCxnSpPr>
        <xdr:spPr>
          <a:xfrm flipH="1">
            <a:off x="350519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2" name="Straight Connector 1951">
            <a:extLst>
              <a:ext uri="{FF2B5EF4-FFF2-40B4-BE49-F238E27FC236}">
                <a16:creationId xmlns:a16="http://schemas.microsoft.com/office/drawing/2014/main" id="{CE0550FA-6949-C41A-D286-F261A512DB55}"/>
              </a:ext>
            </a:extLst>
          </xdr:cNvPr>
          <xdr:cNvCxnSpPr/>
        </xdr:nvCxnSpPr>
        <xdr:spPr>
          <a:xfrm flipH="1">
            <a:off x="48005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3" name="Straight Connector 1952">
            <a:extLst>
              <a:ext uri="{FF2B5EF4-FFF2-40B4-BE49-F238E27FC236}">
                <a16:creationId xmlns:a16="http://schemas.microsoft.com/office/drawing/2014/main" id="{D6EA97D8-DFB5-9A0F-F2B9-9DD28706E034}"/>
              </a:ext>
            </a:extLst>
          </xdr:cNvPr>
          <xdr:cNvCxnSpPr/>
        </xdr:nvCxnSpPr>
        <xdr:spPr>
          <a:xfrm>
            <a:off x="331946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4" name="Straight Connector 1953">
            <a:extLst>
              <a:ext uri="{FF2B5EF4-FFF2-40B4-BE49-F238E27FC236}">
                <a16:creationId xmlns:a16="http://schemas.microsoft.com/office/drawing/2014/main" id="{9842476B-4130-CE86-1BE8-8E64C32399FC}"/>
              </a:ext>
            </a:extLst>
          </xdr:cNvPr>
          <xdr:cNvCxnSpPr/>
        </xdr:nvCxnSpPr>
        <xdr:spPr>
          <a:xfrm flipH="1">
            <a:off x="327660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5" name="Straight Connector 1954">
            <a:extLst>
              <a:ext uri="{FF2B5EF4-FFF2-40B4-BE49-F238E27FC236}">
                <a16:creationId xmlns:a16="http://schemas.microsoft.com/office/drawing/2014/main" id="{BEBFAE03-8061-16AA-09A6-810C2BF0C9DE}"/>
              </a:ext>
            </a:extLst>
          </xdr:cNvPr>
          <xdr:cNvCxnSpPr/>
        </xdr:nvCxnSpPr>
        <xdr:spPr>
          <a:xfrm>
            <a:off x="50911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6" name="Straight Connector 1955">
            <a:extLst>
              <a:ext uri="{FF2B5EF4-FFF2-40B4-BE49-F238E27FC236}">
                <a16:creationId xmlns:a16="http://schemas.microsoft.com/office/drawing/2014/main" id="{85AC74B9-5C89-70A5-062C-A53413037769}"/>
              </a:ext>
            </a:extLst>
          </xdr:cNvPr>
          <xdr:cNvCxnSpPr/>
        </xdr:nvCxnSpPr>
        <xdr:spPr>
          <a:xfrm flipH="1">
            <a:off x="50482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5</xdr:colOff>
      <xdr:row>152</xdr:row>
      <xdr:rowOff>133350</xdr:rowOff>
    </xdr:from>
    <xdr:to>
      <xdr:col>36</xdr:col>
      <xdr:colOff>157153</xdr:colOff>
      <xdr:row>158</xdr:row>
      <xdr:rowOff>9525</xdr:rowOff>
    </xdr:to>
    <xdr:grpSp>
      <xdr:nvGrpSpPr>
        <xdr:cNvPr id="2470" name="Group 2469">
          <a:extLst>
            <a:ext uri="{FF2B5EF4-FFF2-40B4-BE49-F238E27FC236}">
              <a16:creationId xmlns:a16="http://schemas.microsoft.com/office/drawing/2014/main" id="{C4689834-74D5-FEDF-3F27-F8DA9A64E27D}"/>
            </a:ext>
          </a:extLst>
        </xdr:cNvPr>
        <xdr:cNvGrpSpPr/>
      </xdr:nvGrpSpPr>
      <xdr:grpSpPr>
        <a:xfrm>
          <a:off x="5019680" y="23098125"/>
          <a:ext cx="966773" cy="733425"/>
          <a:chOff x="5019680" y="8896350"/>
          <a:chExt cx="966773" cy="733425"/>
        </a:xfrm>
      </xdr:grpSpPr>
      <xdr:sp macro="" textlink="">
        <xdr:nvSpPr>
          <xdr:cNvPr id="2126" name="Isosceles Triangle 2125">
            <a:extLst>
              <a:ext uri="{FF2B5EF4-FFF2-40B4-BE49-F238E27FC236}">
                <a16:creationId xmlns:a16="http://schemas.microsoft.com/office/drawing/2014/main" id="{1D2A167C-F88C-3DEC-8D99-5EA003711399}"/>
              </a:ext>
            </a:extLst>
          </xdr:cNvPr>
          <xdr:cNvSpPr/>
        </xdr:nvSpPr>
        <xdr:spPr>
          <a:xfrm>
            <a:off x="5019680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30" name="Isosceles Triangle 2129">
            <a:extLst>
              <a:ext uri="{FF2B5EF4-FFF2-40B4-BE49-F238E27FC236}">
                <a16:creationId xmlns:a16="http://schemas.microsoft.com/office/drawing/2014/main" id="{22FA5B21-F29F-29E0-BFAB-5D22CED444D9}"/>
              </a:ext>
            </a:extLst>
          </xdr:cNvPr>
          <xdr:cNvSpPr/>
        </xdr:nvSpPr>
        <xdr:spPr>
          <a:xfrm>
            <a:off x="5824528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138" name="Straight Connector 2137">
            <a:extLst>
              <a:ext uri="{FF2B5EF4-FFF2-40B4-BE49-F238E27FC236}">
                <a16:creationId xmlns:a16="http://schemas.microsoft.com/office/drawing/2014/main" id="{69C3F99A-9E8D-369F-F0A8-7C586757D549}"/>
              </a:ext>
            </a:extLst>
          </xdr:cNvPr>
          <xdr:cNvCxnSpPr/>
        </xdr:nvCxnSpPr>
        <xdr:spPr>
          <a:xfrm>
            <a:off x="5091113" y="9191624"/>
            <a:ext cx="81438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4" name="Straight Arrow Connector 2163">
            <a:extLst>
              <a:ext uri="{FF2B5EF4-FFF2-40B4-BE49-F238E27FC236}">
                <a16:creationId xmlns:a16="http://schemas.microsoft.com/office/drawing/2014/main" id="{7459BA0D-90DD-9016-77F2-BA15C2F4FA07}"/>
              </a:ext>
            </a:extLst>
          </xdr:cNvPr>
          <xdr:cNvCxnSpPr/>
        </xdr:nvCxnSpPr>
        <xdr:spPr>
          <a:xfrm>
            <a:off x="5091111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0" name="Straight Arrow Connector 2169">
            <a:extLst>
              <a:ext uri="{FF2B5EF4-FFF2-40B4-BE49-F238E27FC236}">
                <a16:creationId xmlns:a16="http://schemas.microsoft.com/office/drawing/2014/main" id="{F089786D-C93B-B019-D08E-69E1D1B371CA}"/>
              </a:ext>
            </a:extLst>
          </xdr:cNvPr>
          <xdr:cNvCxnSpPr/>
        </xdr:nvCxnSpPr>
        <xdr:spPr>
          <a:xfrm>
            <a:off x="5253035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5" name="Straight Arrow Connector 2184">
            <a:extLst>
              <a:ext uri="{FF2B5EF4-FFF2-40B4-BE49-F238E27FC236}">
                <a16:creationId xmlns:a16="http://schemas.microsoft.com/office/drawing/2014/main" id="{6F340016-80E8-96A2-6523-15D7F471C577}"/>
              </a:ext>
            </a:extLst>
          </xdr:cNvPr>
          <xdr:cNvCxnSpPr/>
        </xdr:nvCxnSpPr>
        <xdr:spPr>
          <a:xfrm>
            <a:off x="5414960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2" name="Straight Arrow Connector 2191">
            <a:extLst>
              <a:ext uri="{FF2B5EF4-FFF2-40B4-BE49-F238E27FC236}">
                <a16:creationId xmlns:a16="http://schemas.microsoft.com/office/drawing/2014/main" id="{3B10DA4D-B4F2-A657-833C-8B0164B7DED2}"/>
              </a:ext>
            </a:extLst>
          </xdr:cNvPr>
          <xdr:cNvCxnSpPr/>
        </xdr:nvCxnSpPr>
        <xdr:spPr>
          <a:xfrm>
            <a:off x="5576885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2" name="Straight Arrow Connector 2211">
            <a:extLst>
              <a:ext uri="{FF2B5EF4-FFF2-40B4-BE49-F238E27FC236}">
                <a16:creationId xmlns:a16="http://schemas.microsoft.com/office/drawing/2014/main" id="{0B1E96C9-CBF1-1C46-B740-5C539E284897}"/>
              </a:ext>
            </a:extLst>
          </xdr:cNvPr>
          <xdr:cNvCxnSpPr/>
        </xdr:nvCxnSpPr>
        <xdr:spPr>
          <a:xfrm>
            <a:off x="5738810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13" name="Straight Arrow Connector 2212">
            <a:extLst>
              <a:ext uri="{FF2B5EF4-FFF2-40B4-BE49-F238E27FC236}">
                <a16:creationId xmlns:a16="http://schemas.microsoft.com/office/drawing/2014/main" id="{B179AF91-F69D-3BD3-AEC5-08125927BF4B}"/>
              </a:ext>
            </a:extLst>
          </xdr:cNvPr>
          <xdr:cNvCxnSpPr/>
        </xdr:nvCxnSpPr>
        <xdr:spPr>
          <a:xfrm>
            <a:off x="5900734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6" name="Straight Connector 2255">
            <a:extLst>
              <a:ext uri="{FF2B5EF4-FFF2-40B4-BE49-F238E27FC236}">
                <a16:creationId xmlns:a16="http://schemas.microsoft.com/office/drawing/2014/main" id="{7BF13ED6-10DB-0E8E-1D16-78B11966C4A2}"/>
              </a:ext>
            </a:extLst>
          </xdr:cNvPr>
          <xdr:cNvCxnSpPr/>
        </xdr:nvCxnSpPr>
        <xdr:spPr>
          <a:xfrm>
            <a:off x="5086350" y="8963025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0" name="Straight Arrow Connector 2279">
            <a:extLst>
              <a:ext uri="{FF2B5EF4-FFF2-40B4-BE49-F238E27FC236}">
                <a16:creationId xmlns:a16="http://schemas.microsoft.com/office/drawing/2014/main" id="{E9903650-1E41-6C11-5F25-5A0FECD88D1C}"/>
              </a:ext>
            </a:extLst>
          </xdr:cNvPr>
          <xdr:cNvCxnSpPr/>
        </xdr:nvCxnSpPr>
        <xdr:spPr>
          <a:xfrm flipV="1">
            <a:off x="5095880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1" name="Straight Arrow Connector 2280">
            <a:extLst>
              <a:ext uri="{FF2B5EF4-FFF2-40B4-BE49-F238E27FC236}">
                <a16:creationId xmlns:a16="http://schemas.microsoft.com/office/drawing/2014/main" id="{76A11F8A-1F3F-4590-BDE3-0EE881121BD8}"/>
              </a:ext>
            </a:extLst>
          </xdr:cNvPr>
          <xdr:cNvCxnSpPr/>
        </xdr:nvCxnSpPr>
        <xdr:spPr>
          <a:xfrm flipV="1">
            <a:off x="5905493" y="933926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7" name="Straight Connector 2286">
            <a:extLst>
              <a:ext uri="{FF2B5EF4-FFF2-40B4-BE49-F238E27FC236}">
                <a16:creationId xmlns:a16="http://schemas.microsoft.com/office/drawing/2014/main" id="{B488277A-C9F4-3640-F93F-0C64A77BB2A5}"/>
              </a:ext>
            </a:extLst>
          </xdr:cNvPr>
          <xdr:cNvCxnSpPr/>
        </xdr:nvCxnSpPr>
        <xdr:spPr>
          <a:xfrm>
            <a:off x="5033963" y="9477375"/>
            <a:ext cx="9429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8" name="Straight Connector 2287">
            <a:extLst>
              <a:ext uri="{FF2B5EF4-FFF2-40B4-BE49-F238E27FC236}">
                <a16:creationId xmlns:a16="http://schemas.microsoft.com/office/drawing/2014/main" id="{09D921B2-0F71-0B01-CCAF-3F522D73CC9C}"/>
              </a:ext>
            </a:extLst>
          </xdr:cNvPr>
          <xdr:cNvCxnSpPr/>
        </xdr:nvCxnSpPr>
        <xdr:spPr>
          <a:xfrm flipH="1">
            <a:off x="5033967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9" name="Straight Connector 2288">
            <a:extLst>
              <a:ext uri="{FF2B5EF4-FFF2-40B4-BE49-F238E27FC236}">
                <a16:creationId xmlns:a16="http://schemas.microsoft.com/office/drawing/2014/main" id="{47B62E19-61A6-D707-AAD6-36D6708B3615}"/>
              </a:ext>
            </a:extLst>
          </xdr:cNvPr>
          <xdr:cNvCxnSpPr/>
        </xdr:nvCxnSpPr>
        <xdr:spPr>
          <a:xfrm flipH="1">
            <a:off x="5848342" y="9434512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90" name="Straight Connector 2289">
            <a:extLst>
              <a:ext uri="{FF2B5EF4-FFF2-40B4-BE49-F238E27FC236}">
                <a16:creationId xmlns:a16="http://schemas.microsoft.com/office/drawing/2014/main" id="{A9521F33-E52A-CCB7-82C4-41370F656C9B}"/>
              </a:ext>
            </a:extLst>
          </xdr:cNvPr>
          <xdr:cNvCxnSpPr/>
        </xdr:nvCxnSpPr>
        <xdr:spPr>
          <a:xfrm flipH="1" flipV="1">
            <a:off x="5448300" y="88963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36</xdr:col>
      <xdr:colOff>14288</xdr:colOff>
      <xdr:row>161</xdr:row>
      <xdr:rowOff>0</xdr:rowOff>
    </xdr:from>
    <xdr:to>
      <xdr:col>47</xdr:col>
      <xdr:colOff>138113</xdr:colOff>
      <xdr:row>167</xdr:row>
      <xdr:rowOff>14289</xdr:rowOff>
    </xdr:to>
    <xdr:grpSp>
      <xdr:nvGrpSpPr>
        <xdr:cNvPr id="2294" name="Group 2293">
          <a:extLst>
            <a:ext uri="{FF2B5EF4-FFF2-40B4-BE49-F238E27FC236}">
              <a16:creationId xmlns:a16="http://schemas.microsoft.com/office/drawing/2014/main" id="{01FE0072-FF47-4F0A-B907-EBCE1BE1CF26}"/>
            </a:ext>
          </a:extLst>
        </xdr:cNvPr>
        <xdr:cNvGrpSpPr/>
      </xdr:nvGrpSpPr>
      <xdr:grpSpPr>
        <a:xfrm>
          <a:off x="5843588" y="24250650"/>
          <a:ext cx="1905000" cy="871539"/>
          <a:chOff x="3252788" y="10048875"/>
          <a:chExt cx="1905000" cy="871539"/>
        </a:xfrm>
      </xdr:grpSpPr>
      <xdr:cxnSp macro="">
        <xdr:nvCxnSpPr>
          <xdr:cNvPr id="2295" name="Straight Connector 2294">
            <a:extLst>
              <a:ext uri="{FF2B5EF4-FFF2-40B4-BE49-F238E27FC236}">
                <a16:creationId xmlns:a16="http://schemas.microsoft.com/office/drawing/2014/main" id="{26C3B5DD-35FD-F7DA-F00D-B267E8EA3963}"/>
              </a:ext>
            </a:extLst>
          </xdr:cNvPr>
          <xdr:cNvCxnSpPr/>
        </xdr:nvCxnSpPr>
        <xdr:spPr>
          <a:xfrm>
            <a:off x="3319463" y="1047750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96" name="Isosceles Triangle 2295">
            <a:extLst>
              <a:ext uri="{FF2B5EF4-FFF2-40B4-BE49-F238E27FC236}">
                <a16:creationId xmlns:a16="http://schemas.microsoft.com/office/drawing/2014/main" id="{8D678036-EA88-D9F1-208B-923CCFFE0068}"/>
              </a:ext>
            </a:extLst>
          </xdr:cNvPr>
          <xdr:cNvSpPr/>
        </xdr:nvSpPr>
        <xdr:spPr>
          <a:xfrm>
            <a:off x="348138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97" name="Straight Arrow Connector 2296">
            <a:extLst>
              <a:ext uri="{FF2B5EF4-FFF2-40B4-BE49-F238E27FC236}">
                <a16:creationId xmlns:a16="http://schemas.microsoft.com/office/drawing/2014/main" id="{91089F7A-540F-2014-6F0F-62BA7A10475E}"/>
              </a:ext>
            </a:extLst>
          </xdr:cNvPr>
          <xdr:cNvCxnSpPr/>
        </xdr:nvCxnSpPr>
        <xdr:spPr>
          <a:xfrm flipV="1">
            <a:off x="356235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98" name="Isosceles Triangle 2297">
            <a:extLst>
              <a:ext uri="{FF2B5EF4-FFF2-40B4-BE49-F238E27FC236}">
                <a16:creationId xmlns:a16="http://schemas.microsoft.com/office/drawing/2014/main" id="{6C0CE72C-5300-7CE4-8BBC-15B82340E493}"/>
              </a:ext>
            </a:extLst>
          </xdr:cNvPr>
          <xdr:cNvSpPr/>
        </xdr:nvSpPr>
        <xdr:spPr>
          <a:xfrm>
            <a:off x="47767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99" name="Straight Arrow Connector 2298">
            <a:extLst>
              <a:ext uri="{FF2B5EF4-FFF2-40B4-BE49-F238E27FC236}">
                <a16:creationId xmlns:a16="http://schemas.microsoft.com/office/drawing/2014/main" id="{76A057EB-0A3A-5659-BBB9-4685ED58F576}"/>
              </a:ext>
            </a:extLst>
          </xdr:cNvPr>
          <xdr:cNvCxnSpPr/>
        </xdr:nvCxnSpPr>
        <xdr:spPr>
          <a:xfrm flipV="1">
            <a:off x="48577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0" name="Straight Arrow Connector 2299">
            <a:extLst>
              <a:ext uri="{FF2B5EF4-FFF2-40B4-BE49-F238E27FC236}">
                <a16:creationId xmlns:a16="http://schemas.microsoft.com/office/drawing/2014/main" id="{7F4F089D-26D1-43E6-8867-2F61D88A3B34}"/>
              </a:ext>
            </a:extLst>
          </xdr:cNvPr>
          <xdr:cNvCxnSpPr/>
        </xdr:nvCxnSpPr>
        <xdr:spPr>
          <a:xfrm>
            <a:off x="332422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1" name="Straight Arrow Connector 2300">
            <a:extLst>
              <a:ext uri="{FF2B5EF4-FFF2-40B4-BE49-F238E27FC236}">
                <a16:creationId xmlns:a16="http://schemas.microsoft.com/office/drawing/2014/main" id="{4A0670D1-C9D6-8107-9706-31642141955C}"/>
              </a:ext>
            </a:extLst>
          </xdr:cNvPr>
          <xdr:cNvCxnSpPr/>
        </xdr:nvCxnSpPr>
        <xdr:spPr>
          <a:xfrm>
            <a:off x="352425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2" name="Straight Arrow Connector 2301">
            <a:extLst>
              <a:ext uri="{FF2B5EF4-FFF2-40B4-BE49-F238E27FC236}">
                <a16:creationId xmlns:a16="http://schemas.microsoft.com/office/drawing/2014/main" id="{45B41A0B-78C7-957B-E3D5-746FA51D59E0}"/>
              </a:ext>
            </a:extLst>
          </xdr:cNvPr>
          <xdr:cNvCxnSpPr/>
        </xdr:nvCxnSpPr>
        <xdr:spPr>
          <a:xfrm>
            <a:off x="372427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3" name="Straight Arrow Connector 2302">
            <a:extLst>
              <a:ext uri="{FF2B5EF4-FFF2-40B4-BE49-F238E27FC236}">
                <a16:creationId xmlns:a16="http://schemas.microsoft.com/office/drawing/2014/main" id="{981EDDB5-02DC-B4F2-5B68-8F92958A6FDF}"/>
              </a:ext>
            </a:extLst>
          </xdr:cNvPr>
          <xdr:cNvCxnSpPr/>
        </xdr:nvCxnSpPr>
        <xdr:spPr>
          <a:xfrm>
            <a:off x="388620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4" name="Straight Arrow Connector 2303">
            <a:extLst>
              <a:ext uri="{FF2B5EF4-FFF2-40B4-BE49-F238E27FC236}">
                <a16:creationId xmlns:a16="http://schemas.microsoft.com/office/drawing/2014/main" id="{2DD06DBB-D77D-A27B-0ECA-6D7E6F4ED992}"/>
              </a:ext>
            </a:extLst>
          </xdr:cNvPr>
          <xdr:cNvCxnSpPr/>
        </xdr:nvCxnSpPr>
        <xdr:spPr>
          <a:xfrm>
            <a:off x="404812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5" name="Straight Arrow Connector 2304">
            <a:extLst>
              <a:ext uri="{FF2B5EF4-FFF2-40B4-BE49-F238E27FC236}">
                <a16:creationId xmlns:a16="http://schemas.microsoft.com/office/drawing/2014/main" id="{410A9338-EEA6-7E02-E4ED-40A8269E9A5B}"/>
              </a:ext>
            </a:extLst>
          </xdr:cNvPr>
          <xdr:cNvCxnSpPr/>
        </xdr:nvCxnSpPr>
        <xdr:spPr>
          <a:xfrm>
            <a:off x="421005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6" name="Straight Arrow Connector 2305">
            <a:extLst>
              <a:ext uri="{FF2B5EF4-FFF2-40B4-BE49-F238E27FC236}">
                <a16:creationId xmlns:a16="http://schemas.microsoft.com/office/drawing/2014/main" id="{FAA9DC62-4378-A4C6-4D3D-488E315D4DC9}"/>
              </a:ext>
            </a:extLst>
          </xdr:cNvPr>
          <xdr:cNvCxnSpPr/>
        </xdr:nvCxnSpPr>
        <xdr:spPr>
          <a:xfrm>
            <a:off x="437197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7" name="Straight Arrow Connector 2306">
            <a:extLst>
              <a:ext uri="{FF2B5EF4-FFF2-40B4-BE49-F238E27FC236}">
                <a16:creationId xmlns:a16="http://schemas.microsoft.com/office/drawing/2014/main" id="{D11FDAE2-CC7F-B893-E47C-DDD7B66D1217}"/>
              </a:ext>
            </a:extLst>
          </xdr:cNvPr>
          <xdr:cNvCxnSpPr/>
        </xdr:nvCxnSpPr>
        <xdr:spPr>
          <a:xfrm>
            <a:off x="453390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8" name="Straight Arrow Connector 2307">
            <a:extLst>
              <a:ext uri="{FF2B5EF4-FFF2-40B4-BE49-F238E27FC236}">
                <a16:creationId xmlns:a16="http://schemas.microsoft.com/office/drawing/2014/main" id="{86F139D0-254D-CA1C-E385-9F217B146BE1}"/>
              </a:ext>
            </a:extLst>
          </xdr:cNvPr>
          <xdr:cNvCxnSpPr/>
        </xdr:nvCxnSpPr>
        <xdr:spPr>
          <a:xfrm>
            <a:off x="472916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09" name="Straight Arrow Connector 2308">
            <a:extLst>
              <a:ext uri="{FF2B5EF4-FFF2-40B4-BE49-F238E27FC236}">
                <a16:creationId xmlns:a16="http://schemas.microsoft.com/office/drawing/2014/main" id="{F80AAAB7-4900-5AA5-CBD8-CD0843B493C0}"/>
              </a:ext>
            </a:extLst>
          </xdr:cNvPr>
          <xdr:cNvCxnSpPr/>
        </xdr:nvCxnSpPr>
        <xdr:spPr>
          <a:xfrm>
            <a:off x="490538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0" name="Straight Connector 2309">
            <a:extLst>
              <a:ext uri="{FF2B5EF4-FFF2-40B4-BE49-F238E27FC236}">
                <a16:creationId xmlns:a16="http://schemas.microsoft.com/office/drawing/2014/main" id="{D75C7135-3F7B-22A4-1517-7E086991FC42}"/>
              </a:ext>
            </a:extLst>
          </xdr:cNvPr>
          <xdr:cNvCxnSpPr/>
        </xdr:nvCxnSpPr>
        <xdr:spPr>
          <a:xfrm>
            <a:off x="3324227" y="1023938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1" name="Straight Connector 2310">
            <a:extLst>
              <a:ext uri="{FF2B5EF4-FFF2-40B4-BE49-F238E27FC236}">
                <a16:creationId xmlns:a16="http://schemas.microsoft.com/office/drawing/2014/main" id="{0F66191E-1268-9C08-DE30-C6F1F1D34F3C}"/>
              </a:ext>
            </a:extLst>
          </xdr:cNvPr>
          <xdr:cNvCxnSpPr/>
        </xdr:nvCxnSpPr>
        <xdr:spPr>
          <a:xfrm flipH="1" flipV="1">
            <a:off x="4238627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2" name="Straight Arrow Connector 2311">
            <a:extLst>
              <a:ext uri="{FF2B5EF4-FFF2-40B4-BE49-F238E27FC236}">
                <a16:creationId xmlns:a16="http://schemas.microsoft.com/office/drawing/2014/main" id="{40575F0A-6A59-0A0C-F4D0-866B0FBF9EA1}"/>
              </a:ext>
            </a:extLst>
          </xdr:cNvPr>
          <xdr:cNvCxnSpPr/>
        </xdr:nvCxnSpPr>
        <xdr:spPr>
          <a:xfrm>
            <a:off x="50958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3" name="Straight Arrow Connector 2312">
            <a:extLst>
              <a:ext uri="{FF2B5EF4-FFF2-40B4-BE49-F238E27FC236}">
                <a16:creationId xmlns:a16="http://schemas.microsoft.com/office/drawing/2014/main" id="{350B64C6-2F08-30EB-CBC2-48764A997429}"/>
              </a:ext>
            </a:extLst>
          </xdr:cNvPr>
          <xdr:cNvCxnSpPr/>
        </xdr:nvCxnSpPr>
        <xdr:spPr>
          <a:xfrm>
            <a:off x="331946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4" name="Straight Arrow Connector 2313">
            <a:extLst>
              <a:ext uri="{FF2B5EF4-FFF2-40B4-BE49-F238E27FC236}">
                <a16:creationId xmlns:a16="http://schemas.microsoft.com/office/drawing/2014/main" id="{3296991B-129C-429D-F191-996532DFADA4}"/>
              </a:ext>
            </a:extLst>
          </xdr:cNvPr>
          <xdr:cNvCxnSpPr/>
        </xdr:nvCxnSpPr>
        <xdr:spPr>
          <a:xfrm>
            <a:off x="50958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5" name="Straight Connector 2314">
            <a:extLst>
              <a:ext uri="{FF2B5EF4-FFF2-40B4-BE49-F238E27FC236}">
                <a16:creationId xmlns:a16="http://schemas.microsoft.com/office/drawing/2014/main" id="{8D5F7D0F-4F7E-7664-7673-C74549900DA3}"/>
              </a:ext>
            </a:extLst>
          </xdr:cNvPr>
          <xdr:cNvCxnSpPr/>
        </xdr:nvCxnSpPr>
        <xdr:spPr>
          <a:xfrm>
            <a:off x="3252788" y="10763251"/>
            <a:ext cx="1905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6" name="Straight Connector 2315">
            <a:extLst>
              <a:ext uri="{FF2B5EF4-FFF2-40B4-BE49-F238E27FC236}">
                <a16:creationId xmlns:a16="http://schemas.microsoft.com/office/drawing/2014/main" id="{2E3371AD-3BA3-2593-D104-B4AF239F572B}"/>
              </a:ext>
            </a:extLst>
          </xdr:cNvPr>
          <xdr:cNvCxnSpPr/>
        </xdr:nvCxnSpPr>
        <xdr:spPr>
          <a:xfrm flipH="1">
            <a:off x="350519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7" name="Straight Connector 2316">
            <a:extLst>
              <a:ext uri="{FF2B5EF4-FFF2-40B4-BE49-F238E27FC236}">
                <a16:creationId xmlns:a16="http://schemas.microsoft.com/office/drawing/2014/main" id="{256D2F46-BF5F-2109-A4E7-E5706CF9C27B}"/>
              </a:ext>
            </a:extLst>
          </xdr:cNvPr>
          <xdr:cNvCxnSpPr/>
        </xdr:nvCxnSpPr>
        <xdr:spPr>
          <a:xfrm flipH="1">
            <a:off x="48005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8" name="Straight Connector 2317">
            <a:extLst>
              <a:ext uri="{FF2B5EF4-FFF2-40B4-BE49-F238E27FC236}">
                <a16:creationId xmlns:a16="http://schemas.microsoft.com/office/drawing/2014/main" id="{99792EE8-BA9A-79AA-9556-1B481E510184}"/>
              </a:ext>
            </a:extLst>
          </xdr:cNvPr>
          <xdr:cNvCxnSpPr/>
        </xdr:nvCxnSpPr>
        <xdr:spPr>
          <a:xfrm>
            <a:off x="331946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9" name="Straight Connector 2318">
            <a:extLst>
              <a:ext uri="{FF2B5EF4-FFF2-40B4-BE49-F238E27FC236}">
                <a16:creationId xmlns:a16="http://schemas.microsoft.com/office/drawing/2014/main" id="{82325232-2D4C-4246-0234-E7B1CC02A980}"/>
              </a:ext>
            </a:extLst>
          </xdr:cNvPr>
          <xdr:cNvCxnSpPr/>
        </xdr:nvCxnSpPr>
        <xdr:spPr>
          <a:xfrm flipH="1">
            <a:off x="327660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0" name="Straight Connector 2319">
            <a:extLst>
              <a:ext uri="{FF2B5EF4-FFF2-40B4-BE49-F238E27FC236}">
                <a16:creationId xmlns:a16="http://schemas.microsoft.com/office/drawing/2014/main" id="{8A98218D-27C4-CFBE-FC5B-899E1051781B}"/>
              </a:ext>
            </a:extLst>
          </xdr:cNvPr>
          <xdr:cNvCxnSpPr/>
        </xdr:nvCxnSpPr>
        <xdr:spPr>
          <a:xfrm>
            <a:off x="50911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1" name="Straight Connector 2320">
            <a:extLst>
              <a:ext uri="{FF2B5EF4-FFF2-40B4-BE49-F238E27FC236}">
                <a16:creationId xmlns:a16="http://schemas.microsoft.com/office/drawing/2014/main" id="{A9AB118E-E91D-9D78-B939-8FE5AE5A1B84}"/>
              </a:ext>
            </a:extLst>
          </xdr:cNvPr>
          <xdr:cNvCxnSpPr/>
        </xdr:nvCxnSpPr>
        <xdr:spPr>
          <a:xfrm flipH="1">
            <a:off x="50482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47</xdr:col>
      <xdr:colOff>5</xdr:colOff>
      <xdr:row>152</xdr:row>
      <xdr:rowOff>133350</xdr:rowOff>
    </xdr:from>
    <xdr:to>
      <xdr:col>52</xdr:col>
      <xdr:colOff>157153</xdr:colOff>
      <xdr:row>158</xdr:row>
      <xdr:rowOff>9525</xdr:rowOff>
    </xdr:to>
    <xdr:grpSp>
      <xdr:nvGrpSpPr>
        <xdr:cNvPr id="2469" name="Group 2468">
          <a:extLst>
            <a:ext uri="{FF2B5EF4-FFF2-40B4-BE49-F238E27FC236}">
              <a16:creationId xmlns:a16="http://schemas.microsoft.com/office/drawing/2014/main" id="{0672E4FD-754F-93D0-2E4F-6DC332E7F832}"/>
            </a:ext>
          </a:extLst>
        </xdr:cNvPr>
        <xdr:cNvGrpSpPr/>
      </xdr:nvGrpSpPr>
      <xdr:grpSpPr>
        <a:xfrm>
          <a:off x="7610480" y="23098125"/>
          <a:ext cx="966773" cy="733425"/>
          <a:chOff x="7610480" y="8896350"/>
          <a:chExt cx="966773" cy="733425"/>
        </a:xfrm>
      </xdr:grpSpPr>
      <xdr:sp macro="" textlink="">
        <xdr:nvSpPr>
          <xdr:cNvPr id="2322" name="Isosceles Triangle 2321">
            <a:extLst>
              <a:ext uri="{FF2B5EF4-FFF2-40B4-BE49-F238E27FC236}">
                <a16:creationId xmlns:a16="http://schemas.microsoft.com/office/drawing/2014/main" id="{D1E3BB50-2468-4ABD-8051-E6976F2FDE9F}"/>
              </a:ext>
            </a:extLst>
          </xdr:cNvPr>
          <xdr:cNvSpPr/>
        </xdr:nvSpPr>
        <xdr:spPr>
          <a:xfrm>
            <a:off x="7610480" y="92011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23" name="Isosceles Triangle 2322">
            <a:extLst>
              <a:ext uri="{FF2B5EF4-FFF2-40B4-BE49-F238E27FC236}">
                <a16:creationId xmlns:a16="http://schemas.microsoft.com/office/drawing/2014/main" id="{8E9FCA95-A8FD-4E25-8777-7E7B47C0E21A}"/>
              </a:ext>
            </a:extLst>
          </xdr:cNvPr>
          <xdr:cNvSpPr/>
        </xdr:nvSpPr>
        <xdr:spPr>
          <a:xfrm>
            <a:off x="8415328" y="920114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24" name="Straight Connector 2323">
            <a:extLst>
              <a:ext uri="{FF2B5EF4-FFF2-40B4-BE49-F238E27FC236}">
                <a16:creationId xmlns:a16="http://schemas.microsoft.com/office/drawing/2014/main" id="{1327BAD6-B2AA-41F4-9E27-D903D5D1E3A2}"/>
              </a:ext>
            </a:extLst>
          </xdr:cNvPr>
          <xdr:cNvCxnSpPr/>
        </xdr:nvCxnSpPr>
        <xdr:spPr>
          <a:xfrm>
            <a:off x="7681913" y="9191624"/>
            <a:ext cx="81438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5" name="Straight Arrow Connector 2324">
            <a:extLst>
              <a:ext uri="{FF2B5EF4-FFF2-40B4-BE49-F238E27FC236}">
                <a16:creationId xmlns:a16="http://schemas.microsoft.com/office/drawing/2014/main" id="{102192CF-CD26-44DF-95B1-9CFD46BB9086}"/>
              </a:ext>
            </a:extLst>
          </xdr:cNvPr>
          <xdr:cNvCxnSpPr/>
        </xdr:nvCxnSpPr>
        <xdr:spPr>
          <a:xfrm>
            <a:off x="7681911" y="896779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6" name="Straight Arrow Connector 2325">
            <a:extLst>
              <a:ext uri="{FF2B5EF4-FFF2-40B4-BE49-F238E27FC236}">
                <a16:creationId xmlns:a16="http://schemas.microsoft.com/office/drawing/2014/main" id="{B5059EA3-EB68-4668-A254-6288AA060F1C}"/>
              </a:ext>
            </a:extLst>
          </xdr:cNvPr>
          <xdr:cNvCxnSpPr/>
        </xdr:nvCxnSpPr>
        <xdr:spPr>
          <a:xfrm>
            <a:off x="7843835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7" name="Straight Arrow Connector 2326">
            <a:extLst>
              <a:ext uri="{FF2B5EF4-FFF2-40B4-BE49-F238E27FC236}">
                <a16:creationId xmlns:a16="http://schemas.microsoft.com/office/drawing/2014/main" id="{AB15CE36-602B-4740-B305-4A96494AAA55}"/>
              </a:ext>
            </a:extLst>
          </xdr:cNvPr>
          <xdr:cNvCxnSpPr/>
        </xdr:nvCxnSpPr>
        <xdr:spPr>
          <a:xfrm>
            <a:off x="8005760" y="896779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8" name="Straight Arrow Connector 2327">
            <a:extLst>
              <a:ext uri="{FF2B5EF4-FFF2-40B4-BE49-F238E27FC236}">
                <a16:creationId xmlns:a16="http://schemas.microsoft.com/office/drawing/2014/main" id="{790E666F-A953-49F2-9524-73070D7A04E6}"/>
              </a:ext>
            </a:extLst>
          </xdr:cNvPr>
          <xdr:cNvCxnSpPr/>
        </xdr:nvCxnSpPr>
        <xdr:spPr>
          <a:xfrm>
            <a:off x="8167685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9" name="Straight Arrow Connector 2328">
            <a:extLst>
              <a:ext uri="{FF2B5EF4-FFF2-40B4-BE49-F238E27FC236}">
                <a16:creationId xmlns:a16="http://schemas.microsoft.com/office/drawing/2014/main" id="{F524981C-EC1A-4191-9C7B-BEB3B13B2B53}"/>
              </a:ext>
            </a:extLst>
          </xdr:cNvPr>
          <xdr:cNvCxnSpPr/>
        </xdr:nvCxnSpPr>
        <xdr:spPr>
          <a:xfrm>
            <a:off x="8329610" y="896778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0" name="Straight Arrow Connector 2329">
            <a:extLst>
              <a:ext uri="{FF2B5EF4-FFF2-40B4-BE49-F238E27FC236}">
                <a16:creationId xmlns:a16="http://schemas.microsoft.com/office/drawing/2014/main" id="{06BEC995-2E0B-4B96-9ABE-59EFCFC86095}"/>
              </a:ext>
            </a:extLst>
          </xdr:cNvPr>
          <xdr:cNvCxnSpPr/>
        </xdr:nvCxnSpPr>
        <xdr:spPr>
          <a:xfrm>
            <a:off x="8491534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1" name="Straight Connector 2330">
            <a:extLst>
              <a:ext uri="{FF2B5EF4-FFF2-40B4-BE49-F238E27FC236}">
                <a16:creationId xmlns:a16="http://schemas.microsoft.com/office/drawing/2014/main" id="{7F49AB3C-5FA8-4896-A5E4-C2623D2E8F64}"/>
              </a:ext>
            </a:extLst>
          </xdr:cNvPr>
          <xdr:cNvCxnSpPr/>
        </xdr:nvCxnSpPr>
        <xdr:spPr>
          <a:xfrm>
            <a:off x="7677150" y="8963025"/>
            <a:ext cx="8143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2" name="Straight Arrow Connector 2331">
            <a:extLst>
              <a:ext uri="{FF2B5EF4-FFF2-40B4-BE49-F238E27FC236}">
                <a16:creationId xmlns:a16="http://schemas.microsoft.com/office/drawing/2014/main" id="{34736897-7290-4209-959E-B2617DA19F14}"/>
              </a:ext>
            </a:extLst>
          </xdr:cNvPr>
          <xdr:cNvCxnSpPr/>
        </xdr:nvCxnSpPr>
        <xdr:spPr>
          <a:xfrm flipV="1">
            <a:off x="7686680" y="9329738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3" name="Straight Arrow Connector 2332">
            <a:extLst>
              <a:ext uri="{FF2B5EF4-FFF2-40B4-BE49-F238E27FC236}">
                <a16:creationId xmlns:a16="http://schemas.microsoft.com/office/drawing/2014/main" id="{87F15C27-6B3F-456C-9067-419744C0142C}"/>
              </a:ext>
            </a:extLst>
          </xdr:cNvPr>
          <xdr:cNvCxnSpPr/>
        </xdr:nvCxnSpPr>
        <xdr:spPr>
          <a:xfrm flipV="1">
            <a:off x="8496293" y="933926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4" name="Straight Connector 2333">
            <a:extLst>
              <a:ext uri="{FF2B5EF4-FFF2-40B4-BE49-F238E27FC236}">
                <a16:creationId xmlns:a16="http://schemas.microsoft.com/office/drawing/2014/main" id="{1B1FC7DB-E028-4BD0-9465-2E3F385B312C}"/>
              </a:ext>
            </a:extLst>
          </xdr:cNvPr>
          <xdr:cNvCxnSpPr/>
        </xdr:nvCxnSpPr>
        <xdr:spPr>
          <a:xfrm>
            <a:off x="7624763" y="9477375"/>
            <a:ext cx="9429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5" name="Straight Connector 2334">
            <a:extLst>
              <a:ext uri="{FF2B5EF4-FFF2-40B4-BE49-F238E27FC236}">
                <a16:creationId xmlns:a16="http://schemas.microsoft.com/office/drawing/2014/main" id="{4519B7BB-EB10-4C6C-91C7-1F0D96BF064B}"/>
              </a:ext>
            </a:extLst>
          </xdr:cNvPr>
          <xdr:cNvCxnSpPr/>
        </xdr:nvCxnSpPr>
        <xdr:spPr>
          <a:xfrm flipH="1">
            <a:off x="7624767" y="9439275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6" name="Straight Connector 2335">
            <a:extLst>
              <a:ext uri="{FF2B5EF4-FFF2-40B4-BE49-F238E27FC236}">
                <a16:creationId xmlns:a16="http://schemas.microsoft.com/office/drawing/2014/main" id="{353522A0-A49C-4548-BA05-81025B9D960B}"/>
              </a:ext>
            </a:extLst>
          </xdr:cNvPr>
          <xdr:cNvCxnSpPr/>
        </xdr:nvCxnSpPr>
        <xdr:spPr>
          <a:xfrm flipH="1">
            <a:off x="8439142" y="9434512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37" name="Straight Connector 2336">
            <a:extLst>
              <a:ext uri="{FF2B5EF4-FFF2-40B4-BE49-F238E27FC236}">
                <a16:creationId xmlns:a16="http://schemas.microsoft.com/office/drawing/2014/main" id="{ED776564-80D4-40B0-B9DB-89EDA45A4D2F}"/>
              </a:ext>
            </a:extLst>
          </xdr:cNvPr>
          <xdr:cNvCxnSpPr/>
        </xdr:nvCxnSpPr>
        <xdr:spPr>
          <a:xfrm flipH="1" flipV="1">
            <a:off x="8039100" y="88963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52</xdr:col>
      <xdr:colOff>14288</xdr:colOff>
      <xdr:row>161</xdr:row>
      <xdr:rowOff>0</xdr:rowOff>
    </xdr:from>
    <xdr:to>
      <xdr:col>63</xdr:col>
      <xdr:colOff>138113</xdr:colOff>
      <xdr:row>167</xdr:row>
      <xdr:rowOff>14289</xdr:rowOff>
    </xdr:to>
    <xdr:grpSp>
      <xdr:nvGrpSpPr>
        <xdr:cNvPr id="2338" name="Group 2337">
          <a:extLst>
            <a:ext uri="{FF2B5EF4-FFF2-40B4-BE49-F238E27FC236}">
              <a16:creationId xmlns:a16="http://schemas.microsoft.com/office/drawing/2014/main" id="{87D7BF46-B78C-494B-ADDC-2A1A5212E2E1}"/>
            </a:ext>
          </a:extLst>
        </xdr:cNvPr>
        <xdr:cNvGrpSpPr/>
      </xdr:nvGrpSpPr>
      <xdr:grpSpPr>
        <a:xfrm>
          <a:off x="8434388" y="24250650"/>
          <a:ext cx="1905000" cy="871539"/>
          <a:chOff x="3252788" y="10048875"/>
          <a:chExt cx="1905000" cy="871539"/>
        </a:xfrm>
      </xdr:grpSpPr>
      <xdr:cxnSp macro="">
        <xdr:nvCxnSpPr>
          <xdr:cNvPr id="2339" name="Straight Connector 2338">
            <a:extLst>
              <a:ext uri="{FF2B5EF4-FFF2-40B4-BE49-F238E27FC236}">
                <a16:creationId xmlns:a16="http://schemas.microsoft.com/office/drawing/2014/main" id="{EE92919A-0303-E63A-F7CA-F2665A7C397D}"/>
              </a:ext>
            </a:extLst>
          </xdr:cNvPr>
          <xdr:cNvCxnSpPr/>
        </xdr:nvCxnSpPr>
        <xdr:spPr>
          <a:xfrm>
            <a:off x="3319463" y="1047750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40" name="Isosceles Triangle 2339">
            <a:extLst>
              <a:ext uri="{FF2B5EF4-FFF2-40B4-BE49-F238E27FC236}">
                <a16:creationId xmlns:a16="http://schemas.microsoft.com/office/drawing/2014/main" id="{0D5A8C55-11BA-CCDF-6994-67A4B319E5C5}"/>
              </a:ext>
            </a:extLst>
          </xdr:cNvPr>
          <xdr:cNvSpPr/>
        </xdr:nvSpPr>
        <xdr:spPr>
          <a:xfrm>
            <a:off x="348138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41" name="Straight Arrow Connector 2340">
            <a:extLst>
              <a:ext uri="{FF2B5EF4-FFF2-40B4-BE49-F238E27FC236}">
                <a16:creationId xmlns:a16="http://schemas.microsoft.com/office/drawing/2014/main" id="{C620BC4F-F094-A385-1ECF-635121933551}"/>
              </a:ext>
            </a:extLst>
          </xdr:cNvPr>
          <xdr:cNvCxnSpPr/>
        </xdr:nvCxnSpPr>
        <xdr:spPr>
          <a:xfrm flipV="1">
            <a:off x="3562352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42" name="Isosceles Triangle 2341">
            <a:extLst>
              <a:ext uri="{FF2B5EF4-FFF2-40B4-BE49-F238E27FC236}">
                <a16:creationId xmlns:a16="http://schemas.microsoft.com/office/drawing/2014/main" id="{6E04EA34-9212-F77B-E898-AD1C7CED0177}"/>
              </a:ext>
            </a:extLst>
          </xdr:cNvPr>
          <xdr:cNvSpPr/>
        </xdr:nvSpPr>
        <xdr:spPr>
          <a:xfrm>
            <a:off x="47767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43" name="Straight Arrow Connector 2342">
            <a:extLst>
              <a:ext uri="{FF2B5EF4-FFF2-40B4-BE49-F238E27FC236}">
                <a16:creationId xmlns:a16="http://schemas.microsoft.com/office/drawing/2014/main" id="{E0F69425-CB78-2886-35F6-040ADBE920B1}"/>
              </a:ext>
            </a:extLst>
          </xdr:cNvPr>
          <xdr:cNvCxnSpPr/>
        </xdr:nvCxnSpPr>
        <xdr:spPr>
          <a:xfrm flipV="1">
            <a:off x="48577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4" name="Straight Arrow Connector 2343">
            <a:extLst>
              <a:ext uri="{FF2B5EF4-FFF2-40B4-BE49-F238E27FC236}">
                <a16:creationId xmlns:a16="http://schemas.microsoft.com/office/drawing/2014/main" id="{90F4178F-C411-939D-EDE0-EB558F83322E}"/>
              </a:ext>
            </a:extLst>
          </xdr:cNvPr>
          <xdr:cNvCxnSpPr/>
        </xdr:nvCxnSpPr>
        <xdr:spPr>
          <a:xfrm>
            <a:off x="3324223" y="1024414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47" name="Straight Arrow Connector 2346">
            <a:extLst>
              <a:ext uri="{FF2B5EF4-FFF2-40B4-BE49-F238E27FC236}">
                <a16:creationId xmlns:a16="http://schemas.microsoft.com/office/drawing/2014/main" id="{9D2C7883-76BC-979A-68AB-5C40D2F07CCE}"/>
              </a:ext>
            </a:extLst>
          </xdr:cNvPr>
          <xdr:cNvCxnSpPr/>
        </xdr:nvCxnSpPr>
        <xdr:spPr>
          <a:xfrm>
            <a:off x="3524250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0" name="Straight Arrow Connector 2399">
            <a:extLst>
              <a:ext uri="{FF2B5EF4-FFF2-40B4-BE49-F238E27FC236}">
                <a16:creationId xmlns:a16="http://schemas.microsoft.com/office/drawing/2014/main" id="{8CBE1C26-FFC9-61F7-25F6-B9C780D6F10A}"/>
              </a:ext>
            </a:extLst>
          </xdr:cNvPr>
          <xdr:cNvCxnSpPr/>
        </xdr:nvCxnSpPr>
        <xdr:spPr>
          <a:xfrm>
            <a:off x="3724279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1" name="Straight Arrow Connector 2400">
            <a:extLst>
              <a:ext uri="{FF2B5EF4-FFF2-40B4-BE49-F238E27FC236}">
                <a16:creationId xmlns:a16="http://schemas.microsoft.com/office/drawing/2014/main" id="{410359B6-873B-7A4E-8B15-E0DEFE1A0E64}"/>
              </a:ext>
            </a:extLst>
          </xdr:cNvPr>
          <xdr:cNvCxnSpPr/>
        </xdr:nvCxnSpPr>
        <xdr:spPr>
          <a:xfrm>
            <a:off x="3886203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2" name="Straight Arrow Connector 2401">
            <a:extLst>
              <a:ext uri="{FF2B5EF4-FFF2-40B4-BE49-F238E27FC236}">
                <a16:creationId xmlns:a16="http://schemas.microsoft.com/office/drawing/2014/main" id="{136A932C-DF9C-D3F4-FF50-12FEEEE5660A}"/>
              </a:ext>
            </a:extLst>
          </xdr:cNvPr>
          <xdr:cNvCxnSpPr/>
        </xdr:nvCxnSpPr>
        <xdr:spPr>
          <a:xfrm>
            <a:off x="4048128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4" name="Straight Arrow Connector 2403">
            <a:extLst>
              <a:ext uri="{FF2B5EF4-FFF2-40B4-BE49-F238E27FC236}">
                <a16:creationId xmlns:a16="http://schemas.microsoft.com/office/drawing/2014/main" id="{93193D5F-76F4-7B9B-F052-DD47691F2537}"/>
              </a:ext>
            </a:extLst>
          </xdr:cNvPr>
          <xdr:cNvCxnSpPr/>
        </xdr:nvCxnSpPr>
        <xdr:spPr>
          <a:xfrm>
            <a:off x="4210053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5" name="Straight Arrow Connector 2404">
            <a:extLst>
              <a:ext uri="{FF2B5EF4-FFF2-40B4-BE49-F238E27FC236}">
                <a16:creationId xmlns:a16="http://schemas.microsoft.com/office/drawing/2014/main" id="{CDC3467D-183D-D52C-79BB-864A8730DF2B}"/>
              </a:ext>
            </a:extLst>
          </xdr:cNvPr>
          <xdr:cNvCxnSpPr/>
        </xdr:nvCxnSpPr>
        <xdr:spPr>
          <a:xfrm>
            <a:off x="4371978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6" name="Straight Arrow Connector 2405">
            <a:extLst>
              <a:ext uri="{FF2B5EF4-FFF2-40B4-BE49-F238E27FC236}">
                <a16:creationId xmlns:a16="http://schemas.microsoft.com/office/drawing/2014/main" id="{6B40EB29-71B8-3C37-07CD-1556F46CA306}"/>
              </a:ext>
            </a:extLst>
          </xdr:cNvPr>
          <xdr:cNvCxnSpPr/>
        </xdr:nvCxnSpPr>
        <xdr:spPr>
          <a:xfrm>
            <a:off x="4533902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7" name="Straight Arrow Connector 2406">
            <a:extLst>
              <a:ext uri="{FF2B5EF4-FFF2-40B4-BE49-F238E27FC236}">
                <a16:creationId xmlns:a16="http://schemas.microsoft.com/office/drawing/2014/main" id="{0002CB9E-85C7-E14E-DE55-EDF37FBF528E}"/>
              </a:ext>
            </a:extLst>
          </xdr:cNvPr>
          <xdr:cNvCxnSpPr/>
        </xdr:nvCxnSpPr>
        <xdr:spPr>
          <a:xfrm>
            <a:off x="4729167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8" name="Straight Arrow Connector 2407">
            <a:extLst>
              <a:ext uri="{FF2B5EF4-FFF2-40B4-BE49-F238E27FC236}">
                <a16:creationId xmlns:a16="http://schemas.microsoft.com/office/drawing/2014/main" id="{49DE4F09-68D9-90D6-1EB6-84CD66A485EC}"/>
              </a:ext>
            </a:extLst>
          </xdr:cNvPr>
          <xdr:cNvCxnSpPr/>
        </xdr:nvCxnSpPr>
        <xdr:spPr>
          <a:xfrm>
            <a:off x="490538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9" name="Straight Connector 2408">
            <a:extLst>
              <a:ext uri="{FF2B5EF4-FFF2-40B4-BE49-F238E27FC236}">
                <a16:creationId xmlns:a16="http://schemas.microsoft.com/office/drawing/2014/main" id="{0E531DCE-4651-0EF2-F1CF-222BA48B3AC2}"/>
              </a:ext>
            </a:extLst>
          </xdr:cNvPr>
          <xdr:cNvCxnSpPr/>
        </xdr:nvCxnSpPr>
        <xdr:spPr>
          <a:xfrm>
            <a:off x="3324227" y="1023938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0" name="Straight Connector 2409">
            <a:extLst>
              <a:ext uri="{FF2B5EF4-FFF2-40B4-BE49-F238E27FC236}">
                <a16:creationId xmlns:a16="http://schemas.microsoft.com/office/drawing/2014/main" id="{9AA93531-3A38-9107-8E25-4CD2611C06EC}"/>
              </a:ext>
            </a:extLst>
          </xdr:cNvPr>
          <xdr:cNvCxnSpPr/>
        </xdr:nvCxnSpPr>
        <xdr:spPr>
          <a:xfrm flipH="1" flipV="1">
            <a:off x="4238627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1" name="Straight Arrow Connector 2410">
            <a:extLst>
              <a:ext uri="{FF2B5EF4-FFF2-40B4-BE49-F238E27FC236}">
                <a16:creationId xmlns:a16="http://schemas.microsoft.com/office/drawing/2014/main" id="{CC6E7A49-729E-2560-6810-E69C74C257CE}"/>
              </a:ext>
            </a:extLst>
          </xdr:cNvPr>
          <xdr:cNvCxnSpPr/>
        </xdr:nvCxnSpPr>
        <xdr:spPr>
          <a:xfrm>
            <a:off x="50958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2" name="Straight Arrow Connector 2411">
            <a:extLst>
              <a:ext uri="{FF2B5EF4-FFF2-40B4-BE49-F238E27FC236}">
                <a16:creationId xmlns:a16="http://schemas.microsoft.com/office/drawing/2014/main" id="{61274BEC-BE2B-FAF3-40D9-30148C70F54C}"/>
              </a:ext>
            </a:extLst>
          </xdr:cNvPr>
          <xdr:cNvCxnSpPr/>
        </xdr:nvCxnSpPr>
        <xdr:spPr>
          <a:xfrm>
            <a:off x="3319463" y="1004887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3" name="Straight Arrow Connector 2412">
            <a:extLst>
              <a:ext uri="{FF2B5EF4-FFF2-40B4-BE49-F238E27FC236}">
                <a16:creationId xmlns:a16="http://schemas.microsoft.com/office/drawing/2014/main" id="{498D5B21-28AB-B635-6572-B4E641152C99}"/>
              </a:ext>
            </a:extLst>
          </xdr:cNvPr>
          <xdr:cNvCxnSpPr/>
        </xdr:nvCxnSpPr>
        <xdr:spPr>
          <a:xfrm>
            <a:off x="50958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4" name="Straight Connector 2413">
            <a:extLst>
              <a:ext uri="{FF2B5EF4-FFF2-40B4-BE49-F238E27FC236}">
                <a16:creationId xmlns:a16="http://schemas.microsoft.com/office/drawing/2014/main" id="{A21BD889-D999-4935-D807-ECA7DC50AC74}"/>
              </a:ext>
            </a:extLst>
          </xdr:cNvPr>
          <xdr:cNvCxnSpPr/>
        </xdr:nvCxnSpPr>
        <xdr:spPr>
          <a:xfrm>
            <a:off x="3252788" y="10763251"/>
            <a:ext cx="19050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5" name="Straight Connector 2414">
            <a:extLst>
              <a:ext uri="{FF2B5EF4-FFF2-40B4-BE49-F238E27FC236}">
                <a16:creationId xmlns:a16="http://schemas.microsoft.com/office/drawing/2014/main" id="{9FE82EEE-7873-31F0-2B52-1B8DDB3E58AC}"/>
              </a:ext>
            </a:extLst>
          </xdr:cNvPr>
          <xdr:cNvCxnSpPr/>
        </xdr:nvCxnSpPr>
        <xdr:spPr>
          <a:xfrm flipH="1">
            <a:off x="3505199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6" name="Straight Connector 2415">
            <a:extLst>
              <a:ext uri="{FF2B5EF4-FFF2-40B4-BE49-F238E27FC236}">
                <a16:creationId xmlns:a16="http://schemas.microsoft.com/office/drawing/2014/main" id="{F6D86A72-504C-33FD-3307-F8CDD436ECD9}"/>
              </a:ext>
            </a:extLst>
          </xdr:cNvPr>
          <xdr:cNvCxnSpPr/>
        </xdr:nvCxnSpPr>
        <xdr:spPr>
          <a:xfrm flipH="1">
            <a:off x="48005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7" name="Straight Connector 2416">
            <a:extLst>
              <a:ext uri="{FF2B5EF4-FFF2-40B4-BE49-F238E27FC236}">
                <a16:creationId xmlns:a16="http://schemas.microsoft.com/office/drawing/2014/main" id="{A02E68B1-168D-10C9-B22D-15771B94FBE3}"/>
              </a:ext>
            </a:extLst>
          </xdr:cNvPr>
          <xdr:cNvCxnSpPr/>
        </xdr:nvCxnSpPr>
        <xdr:spPr>
          <a:xfrm>
            <a:off x="331946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8" name="Straight Connector 2417">
            <a:extLst>
              <a:ext uri="{FF2B5EF4-FFF2-40B4-BE49-F238E27FC236}">
                <a16:creationId xmlns:a16="http://schemas.microsoft.com/office/drawing/2014/main" id="{91C84DD7-6648-3953-E62C-730BBC95B863}"/>
              </a:ext>
            </a:extLst>
          </xdr:cNvPr>
          <xdr:cNvCxnSpPr/>
        </xdr:nvCxnSpPr>
        <xdr:spPr>
          <a:xfrm flipH="1">
            <a:off x="327660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19" name="Straight Connector 2418">
            <a:extLst>
              <a:ext uri="{FF2B5EF4-FFF2-40B4-BE49-F238E27FC236}">
                <a16:creationId xmlns:a16="http://schemas.microsoft.com/office/drawing/2014/main" id="{499CAA86-D337-AB31-FE54-AED19EAE72E8}"/>
              </a:ext>
            </a:extLst>
          </xdr:cNvPr>
          <xdr:cNvCxnSpPr/>
        </xdr:nvCxnSpPr>
        <xdr:spPr>
          <a:xfrm>
            <a:off x="50911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0" name="Straight Connector 2419">
            <a:extLst>
              <a:ext uri="{FF2B5EF4-FFF2-40B4-BE49-F238E27FC236}">
                <a16:creationId xmlns:a16="http://schemas.microsoft.com/office/drawing/2014/main" id="{8A236DE3-D01E-2E6B-E2D3-AF54FCD11F59}"/>
              </a:ext>
            </a:extLst>
          </xdr:cNvPr>
          <xdr:cNvCxnSpPr/>
        </xdr:nvCxnSpPr>
        <xdr:spPr>
          <a:xfrm flipH="1">
            <a:off x="50482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62</xdr:col>
      <xdr:colOff>152400</xdr:colOff>
      <xdr:row>152</xdr:row>
      <xdr:rowOff>123825</xdr:rowOff>
    </xdr:from>
    <xdr:to>
      <xdr:col>71</xdr:col>
      <xdr:colOff>85725</xdr:colOff>
      <xdr:row>158</xdr:row>
      <xdr:rowOff>9524</xdr:rowOff>
    </xdr:to>
    <xdr:grpSp>
      <xdr:nvGrpSpPr>
        <xdr:cNvPr id="2468" name="Group 2467">
          <a:extLst>
            <a:ext uri="{FF2B5EF4-FFF2-40B4-BE49-F238E27FC236}">
              <a16:creationId xmlns:a16="http://schemas.microsoft.com/office/drawing/2014/main" id="{D75FB27D-C606-CB7D-A72B-239EB559D3D1}"/>
            </a:ext>
          </a:extLst>
        </xdr:cNvPr>
        <xdr:cNvGrpSpPr/>
      </xdr:nvGrpSpPr>
      <xdr:grpSpPr>
        <a:xfrm>
          <a:off x="10191750" y="23088600"/>
          <a:ext cx="1390650" cy="742949"/>
          <a:chOff x="10191750" y="8886825"/>
          <a:chExt cx="1390650" cy="742949"/>
        </a:xfrm>
      </xdr:grpSpPr>
      <xdr:cxnSp macro="">
        <xdr:nvCxnSpPr>
          <xdr:cNvPr id="2444" name="Straight Connector 2443">
            <a:extLst>
              <a:ext uri="{FF2B5EF4-FFF2-40B4-BE49-F238E27FC236}">
                <a16:creationId xmlns:a16="http://schemas.microsoft.com/office/drawing/2014/main" id="{E85461BC-4E42-90A7-1024-20BBD06FD01D}"/>
              </a:ext>
            </a:extLst>
          </xdr:cNvPr>
          <xdr:cNvCxnSpPr/>
        </xdr:nvCxnSpPr>
        <xdr:spPr>
          <a:xfrm flipH="1">
            <a:off x="10277475" y="9191625"/>
            <a:ext cx="12192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45" name="Isosceles Triangle 2444">
            <a:extLst>
              <a:ext uri="{FF2B5EF4-FFF2-40B4-BE49-F238E27FC236}">
                <a16:creationId xmlns:a16="http://schemas.microsoft.com/office/drawing/2014/main" id="{51724FB3-F1AD-5D54-F183-A3F2D48F701A}"/>
              </a:ext>
            </a:extLst>
          </xdr:cNvPr>
          <xdr:cNvSpPr/>
        </xdr:nvSpPr>
        <xdr:spPr>
          <a:xfrm>
            <a:off x="10201292" y="92106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46" name="Isosceles Triangle 2445">
            <a:extLst>
              <a:ext uri="{FF2B5EF4-FFF2-40B4-BE49-F238E27FC236}">
                <a16:creationId xmlns:a16="http://schemas.microsoft.com/office/drawing/2014/main" id="{7FF9B5AC-100E-C52A-D8BC-5919640C97E3}"/>
              </a:ext>
            </a:extLst>
          </xdr:cNvPr>
          <xdr:cNvSpPr/>
        </xdr:nvSpPr>
        <xdr:spPr>
          <a:xfrm>
            <a:off x="11420475" y="92059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49" name="Straight Arrow Connector 2448">
            <a:extLst>
              <a:ext uri="{FF2B5EF4-FFF2-40B4-BE49-F238E27FC236}">
                <a16:creationId xmlns:a16="http://schemas.microsoft.com/office/drawing/2014/main" id="{FAEDDCEF-E7A7-C601-A5A6-609AEDB90625}"/>
              </a:ext>
            </a:extLst>
          </xdr:cNvPr>
          <xdr:cNvCxnSpPr/>
        </xdr:nvCxnSpPr>
        <xdr:spPr>
          <a:xfrm>
            <a:off x="10282234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0" name="Straight Arrow Connector 2449">
            <a:extLst>
              <a:ext uri="{FF2B5EF4-FFF2-40B4-BE49-F238E27FC236}">
                <a16:creationId xmlns:a16="http://schemas.microsoft.com/office/drawing/2014/main" id="{94B94EA7-D314-15AA-4020-E3366A31BB4F}"/>
              </a:ext>
            </a:extLst>
          </xdr:cNvPr>
          <xdr:cNvCxnSpPr/>
        </xdr:nvCxnSpPr>
        <xdr:spPr>
          <a:xfrm>
            <a:off x="10525126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1" name="Straight Arrow Connector 2450">
            <a:extLst>
              <a:ext uri="{FF2B5EF4-FFF2-40B4-BE49-F238E27FC236}">
                <a16:creationId xmlns:a16="http://schemas.microsoft.com/office/drawing/2014/main" id="{34DBEDCE-A410-9A47-BBFD-BDFFACA3AFE9}"/>
              </a:ext>
            </a:extLst>
          </xdr:cNvPr>
          <xdr:cNvCxnSpPr/>
        </xdr:nvCxnSpPr>
        <xdr:spPr>
          <a:xfrm>
            <a:off x="10687051" y="89582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2" name="Straight Arrow Connector 2451">
            <a:extLst>
              <a:ext uri="{FF2B5EF4-FFF2-40B4-BE49-F238E27FC236}">
                <a16:creationId xmlns:a16="http://schemas.microsoft.com/office/drawing/2014/main" id="{F8174471-C86C-EE02-0189-4631E3D803A3}"/>
              </a:ext>
            </a:extLst>
          </xdr:cNvPr>
          <xdr:cNvCxnSpPr/>
        </xdr:nvCxnSpPr>
        <xdr:spPr>
          <a:xfrm>
            <a:off x="10848976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3" name="Straight Arrow Connector 2452">
            <a:extLst>
              <a:ext uri="{FF2B5EF4-FFF2-40B4-BE49-F238E27FC236}">
                <a16:creationId xmlns:a16="http://schemas.microsoft.com/office/drawing/2014/main" id="{D30E417D-5416-FEB3-0B9A-A909F71519A7}"/>
              </a:ext>
            </a:extLst>
          </xdr:cNvPr>
          <xdr:cNvCxnSpPr/>
        </xdr:nvCxnSpPr>
        <xdr:spPr>
          <a:xfrm>
            <a:off x="11010900" y="8958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4" name="Straight Arrow Connector 2453">
            <a:extLst>
              <a:ext uri="{FF2B5EF4-FFF2-40B4-BE49-F238E27FC236}">
                <a16:creationId xmlns:a16="http://schemas.microsoft.com/office/drawing/2014/main" id="{F3A20D7D-920E-FDB9-64B0-E9BDFCD80FFC}"/>
              </a:ext>
            </a:extLst>
          </xdr:cNvPr>
          <xdr:cNvCxnSpPr/>
        </xdr:nvCxnSpPr>
        <xdr:spPr>
          <a:xfrm>
            <a:off x="11172825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5" name="Straight Arrow Connector 2454">
            <a:extLst>
              <a:ext uri="{FF2B5EF4-FFF2-40B4-BE49-F238E27FC236}">
                <a16:creationId xmlns:a16="http://schemas.microsoft.com/office/drawing/2014/main" id="{3411EC76-6AC5-FE30-C5AB-2D0B55AFC84C}"/>
              </a:ext>
            </a:extLst>
          </xdr:cNvPr>
          <xdr:cNvCxnSpPr/>
        </xdr:nvCxnSpPr>
        <xdr:spPr>
          <a:xfrm>
            <a:off x="11334752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6" name="Straight Arrow Connector 2455">
            <a:extLst>
              <a:ext uri="{FF2B5EF4-FFF2-40B4-BE49-F238E27FC236}">
                <a16:creationId xmlns:a16="http://schemas.microsoft.com/office/drawing/2014/main" id="{74143486-6C31-0895-7933-A4DDB1E42500}"/>
              </a:ext>
            </a:extLst>
          </xdr:cNvPr>
          <xdr:cNvCxnSpPr/>
        </xdr:nvCxnSpPr>
        <xdr:spPr>
          <a:xfrm>
            <a:off x="11496677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7" name="Straight Connector 2456">
            <a:extLst>
              <a:ext uri="{FF2B5EF4-FFF2-40B4-BE49-F238E27FC236}">
                <a16:creationId xmlns:a16="http://schemas.microsoft.com/office/drawing/2014/main" id="{AE965FA6-791C-0C3C-3FD3-25BF53F343CB}"/>
              </a:ext>
            </a:extLst>
          </xdr:cNvPr>
          <xdr:cNvCxnSpPr/>
        </xdr:nvCxnSpPr>
        <xdr:spPr>
          <a:xfrm>
            <a:off x="10282238" y="8963024"/>
            <a:ext cx="12096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8" name="Straight Connector 2457">
            <a:extLst>
              <a:ext uri="{FF2B5EF4-FFF2-40B4-BE49-F238E27FC236}">
                <a16:creationId xmlns:a16="http://schemas.microsoft.com/office/drawing/2014/main" id="{5F722F2A-D261-AF8E-105D-8B75E32409CE}"/>
              </a:ext>
            </a:extLst>
          </xdr:cNvPr>
          <xdr:cNvCxnSpPr/>
        </xdr:nvCxnSpPr>
        <xdr:spPr>
          <a:xfrm flipH="1" flipV="1">
            <a:off x="10715625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59" name="Straight Arrow Connector 2458">
            <a:extLst>
              <a:ext uri="{FF2B5EF4-FFF2-40B4-BE49-F238E27FC236}">
                <a16:creationId xmlns:a16="http://schemas.microsoft.com/office/drawing/2014/main" id="{FD7F50BA-52EC-84F7-7BDD-59CB6AF6515D}"/>
              </a:ext>
            </a:extLst>
          </xdr:cNvPr>
          <xdr:cNvCxnSpPr/>
        </xdr:nvCxnSpPr>
        <xdr:spPr>
          <a:xfrm flipV="1">
            <a:off x="10282249" y="93297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0" name="Straight Arrow Connector 2459">
            <a:extLst>
              <a:ext uri="{FF2B5EF4-FFF2-40B4-BE49-F238E27FC236}">
                <a16:creationId xmlns:a16="http://schemas.microsoft.com/office/drawing/2014/main" id="{5F696A9C-C0CC-EAA1-E69E-E81AF3BC524B}"/>
              </a:ext>
            </a:extLst>
          </xdr:cNvPr>
          <xdr:cNvCxnSpPr/>
        </xdr:nvCxnSpPr>
        <xdr:spPr>
          <a:xfrm flipV="1">
            <a:off x="11496674" y="933926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1" name="Straight Connector 2460">
            <a:extLst>
              <a:ext uri="{FF2B5EF4-FFF2-40B4-BE49-F238E27FC236}">
                <a16:creationId xmlns:a16="http://schemas.microsoft.com/office/drawing/2014/main" id="{5E0BD0D4-35D5-57BB-6753-47A69CAF8DC0}"/>
              </a:ext>
            </a:extLst>
          </xdr:cNvPr>
          <xdr:cNvCxnSpPr/>
        </xdr:nvCxnSpPr>
        <xdr:spPr>
          <a:xfrm>
            <a:off x="10191750" y="9477374"/>
            <a:ext cx="13763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2" name="Straight Connector 2461">
            <a:extLst>
              <a:ext uri="{FF2B5EF4-FFF2-40B4-BE49-F238E27FC236}">
                <a16:creationId xmlns:a16="http://schemas.microsoft.com/office/drawing/2014/main" id="{68325E01-0496-7490-5130-AE020AC9AC28}"/>
              </a:ext>
            </a:extLst>
          </xdr:cNvPr>
          <xdr:cNvCxnSpPr/>
        </xdr:nvCxnSpPr>
        <xdr:spPr>
          <a:xfrm flipH="1">
            <a:off x="10220336" y="9439274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3" name="Straight Connector 2462">
            <a:extLst>
              <a:ext uri="{FF2B5EF4-FFF2-40B4-BE49-F238E27FC236}">
                <a16:creationId xmlns:a16="http://schemas.microsoft.com/office/drawing/2014/main" id="{F3C8BFC4-B3C7-44D8-7808-8EE0A0CB4BFA}"/>
              </a:ext>
            </a:extLst>
          </xdr:cNvPr>
          <xdr:cNvCxnSpPr/>
        </xdr:nvCxnSpPr>
        <xdr:spPr>
          <a:xfrm flipH="1">
            <a:off x="11439523" y="943451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151</xdr:row>
      <xdr:rowOff>114300</xdr:rowOff>
    </xdr:from>
    <xdr:to>
      <xdr:col>71</xdr:col>
      <xdr:colOff>0</xdr:colOff>
      <xdr:row>153</xdr:row>
      <xdr:rowOff>0</xdr:rowOff>
    </xdr:to>
    <xdr:cxnSp macro="">
      <xdr:nvCxnSpPr>
        <xdr:cNvPr id="2464" name="Straight Connector 2463">
          <a:extLst>
            <a:ext uri="{FF2B5EF4-FFF2-40B4-BE49-F238E27FC236}">
              <a16:creationId xmlns:a16="http://schemas.microsoft.com/office/drawing/2014/main" id="{CA4CB343-2E52-48FD-8954-DA69D59B9E34}"/>
            </a:ext>
          </a:extLst>
        </xdr:cNvPr>
        <xdr:cNvCxnSpPr/>
      </xdr:nvCxnSpPr>
      <xdr:spPr>
        <a:xfrm>
          <a:off x="11496675" y="22936200"/>
          <a:ext cx="0" cy="1714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159</xdr:row>
      <xdr:rowOff>19050</xdr:rowOff>
    </xdr:from>
    <xdr:to>
      <xdr:col>13</xdr:col>
      <xdr:colOff>0</xdr:colOff>
      <xdr:row>169</xdr:row>
      <xdr:rowOff>123825</xdr:rowOff>
    </xdr:to>
    <xdr:cxnSp macro="">
      <xdr:nvCxnSpPr>
        <xdr:cNvPr id="2611" name="Straight Connector 2610">
          <a:extLst>
            <a:ext uri="{FF2B5EF4-FFF2-40B4-BE49-F238E27FC236}">
              <a16:creationId xmlns:a16="http://schemas.microsoft.com/office/drawing/2014/main" id="{46BEA48D-0C2A-4487-8FFC-C53C24AD869F}"/>
            </a:ext>
          </a:extLst>
        </xdr:cNvPr>
        <xdr:cNvCxnSpPr/>
      </xdr:nvCxnSpPr>
      <xdr:spPr>
        <a:xfrm>
          <a:off x="2105025" y="23983950"/>
          <a:ext cx="0" cy="1533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180</xdr:row>
      <xdr:rowOff>76200</xdr:rowOff>
    </xdr:from>
    <xdr:to>
      <xdr:col>13</xdr:col>
      <xdr:colOff>0</xdr:colOff>
      <xdr:row>184</xdr:row>
      <xdr:rowOff>76200</xdr:rowOff>
    </xdr:to>
    <xdr:cxnSp macro="">
      <xdr:nvCxnSpPr>
        <xdr:cNvPr id="2613" name="Straight Connector 2612">
          <a:extLst>
            <a:ext uri="{FF2B5EF4-FFF2-40B4-BE49-F238E27FC236}">
              <a16:creationId xmlns:a16="http://schemas.microsoft.com/office/drawing/2014/main" id="{91632D76-4F84-4682-95E4-D993686E88F4}"/>
            </a:ext>
          </a:extLst>
        </xdr:cNvPr>
        <xdr:cNvCxnSpPr/>
      </xdr:nvCxnSpPr>
      <xdr:spPr>
        <a:xfrm>
          <a:off x="2105025" y="27041475"/>
          <a:ext cx="0" cy="571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0</xdr:colOff>
      <xdr:row>180</xdr:row>
      <xdr:rowOff>95250</xdr:rowOff>
    </xdr:from>
    <xdr:to>
      <xdr:col>71</xdr:col>
      <xdr:colOff>0</xdr:colOff>
      <xdr:row>184</xdr:row>
      <xdr:rowOff>95250</xdr:rowOff>
    </xdr:to>
    <xdr:cxnSp macro="">
      <xdr:nvCxnSpPr>
        <xdr:cNvPr id="2615" name="Straight Connector 2614">
          <a:extLst>
            <a:ext uri="{FF2B5EF4-FFF2-40B4-BE49-F238E27FC236}">
              <a16:creationId xmlns:a16="http://schemas.microsoft.com/office/drawing/2014/main" id="{BA5DF814-7EBC-43EB-8F06-729657559965}"/>
            </a:ext>
          </a:extLst>
        </xdr:cNvPr>
        <xdr:cNvCxnSpPr/>
      </xdr:nvCxnSpPr>
      <xdr:spPr>
        <a:xfrm>
          <a:off x="11496675" y="27060525"/>
          <a:ext cx="0" cy="571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166</xdr:row>
      <xdr:rowOff>133350</xdr:rowOff>
    </xdr:from>
    <xdr:to>
      <xdr:col>20</xdr:col>
      <xdr:colOff>85725</xdr:colOff>
      <xdr:row>173</xdr:row>
      <xdr:rowOff>95250</xdr:rowOff>
    </xdr:to>
    <xdr:cxnSp macro="">
      <xdr:nvCxnSpPr>
        <xdr:cNvPr id="2617" name="Straight Connector 2616">
          <a:extLst>
            <a:ext uri="{FF2B5EF4-FFF2-40B4-BE49-F238E27FC236}">
              <a16:creationId xmlns:a16="http://schemas.microsoft.com/office/drawing/2014/main" id="{84DDA7EA-DFAD-49DE-B05C-D0EF3F267D17}"/>
            </a:ext>
          </a:extLst>
        </xdr:cNvPr>
        <xdr:cNvCxnSpPr/>
      </xdr:nvCxnSpPr>
      <xdr:spPr>
        <a:xfrm>
          <a:off x="3324225" y="25098375"/>
          <a:ext cx="0" cy="962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166</xdr:row>
      <xdr:rowOff>104775</xdr:rowOff>
    </xdr:from>
    <xdr:to>
      <xdr:col>31</xdr:col>
      <xdr:colOff>76200</xdr:colOff>
      <xdr:row>172</xdr:row>
      <xdr:rowOff>0</xdr:rowOff>
    </xdr:to>
    <xdr:cxnSp macro="">
      <xdr:nvCxnSpPr>
        <xdr:cNvPr id="2619" name="Straight Connector 2618">
          <a:extLst>
            <a:ext uri="{FF2B5EF4-FFF2-40B4-BE49-F238E27FC236}">
              <a16:creationId xmlns:a16="http://schemas.microsoft.com/office/drawing/2014/main" id="{F32F5E6A-0E9D-42D2-9884-6F95EF9174E5}"/>
            </a:ext>
          </a:extLst>
        </xdr:cNvPr>
        <xdr:cNvCxnSpPr/>
      </xdr:nvCxnSpPr>
      <xdr:spPr>
        <a:xfrm>
          <a:off x="5095875" y="25069800"/>
          <a:ext cx="0" cy="7524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85725</xdr:colOff>
      <xdr:row>166</xdr:row>
      <xdr:rowOff>114300</xdr:rowOff>
    </xdr:from>
    <xdr:to>
      <xdr:col>36</xdr:col>
      <xdr:colOff>85725</xdr:colOff>
      <xdr:row>173</xdr:row>
      <xdr:rowOff>85725</xdr:rowOff>
    </xdr:to>
    <xdr:cxnSp macro="">
      <xdr:nvCxnSpPr>
        <xdr:cNvPr id="2621" name="Straight Connector 2620">
          <a:extLst>
            <a:ext uri="{FF2B5EF4-FFF2-40B4-BE49-F238E27FC236}">
              <a16:creationId xmlns:a16="http://schemas.microsoft.com/office/drawing/2014/main" id="{4317B8D8-115B-4C82-A1BB-6BC5CC8CF830}"/>
            </a:ext>
          </a:extLst>
        </xdr:cNvPr>
        <xdr:cNvCxnSpPr/>
      </xdr:nvCxnSpPr>
      <xdr:spPr>
        <a:xfrm>
          <a:off x="5915025" y="25079325"/>
          <a:ext cx="0" cy="9715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167</xdr:row>
      <xdr:rowOff>47625</xdr:rowOff>
    </xdr:from>
    <xdr:to>
      <xdr:col>47</xdr:col>
      <xdr:colOff>76200</xdr:colOff>
      <xdr:row>171</xdr:row>
      <xdr:rowOff>76200</xdr:rowOff>
    </xdr:to>
    <xdr:cxnSp macro="">
      <xdr:nvCxnSpPr>
        <xdr:cNvPr id="2623" name="Straight Connector 2622">
          <a:extLst>
            <a:ext uri="{FF2B5EF4-FFF2-40B4-BE49-F238E27FC236}">
              <a16:creationId xmlns:a16="http://schemas.microsoft.com/office/drawing/2014/main" id="{B7FA9805-D61A-4597-9A40-66CC99ACD3E5}"/>
            </a:ext>
          </a:extLst>
        </xdr:cNvPr>
        <xdr:cNvCxnSpPr/>
      </xdr:nvCxnSpPr>
      <xdr:spPr>
        <a:xfrm>
          <a:off x="7686675" y="25155525"/>
          <a:ext cx="0" cy="6000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85725</xdr:colOff>
      <xdr:row>167</xdr:row>
      <xdr:rowOff>9525</xdr:rowOff>
    </xdr:from>
    <xdr:to>
      <xdr:col>52</xdr:col>
      <xdr:colOff>85725</xdr:colOff>
      <xdr:row>173</xdr:row>
      <xdr:rowOff>57150</xdr:rowOff>
    </xdr:to>
    <xdr:cxnSp macro="">
      <xdr:nvCxnSpPr>
        <xdr:cNvPr id="2625" name="Straight Connector 2624">
          <a:extLst>
            <a:ext uri="{FF2B5EF4-FFF2-40B4-BE49-F238E27FC236}">
              <a16:creationId xmlns:a16="http://schemas.microsoft.com/office/drawing/2014/main" id="{40FA579F-2E6F-4FF6-83AC-5C311CAEDF87}"/>
            </a:ext>
          </a:extLst>
        </xdr:cNvPr>
        <xdr:cNvCxnSpPr/>
      </xdr:nvCxnSpPr>
      <xdr:spPr>
        <a:xfrm>
          <a:off x="8505825" y="25117425"/>
          <a:ext cx="0" cy="9048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168</xdr:row>
      <xdr:rowOff>9525</xdr:rowOff>
    </xdr:from>
    <xdr:to>
      <xdr:col>63</xdr:col>
      <xdr:colOff>85725</xdr:colOff>
      <xdr:row>171</xdr:row>
      <xdr:rowOff>104775</xdr:rowOff>
    </xdr:to>
    <xdr:cxnSp macro="">
      <xdr:nvCxnSpPr>
        <xdr:cNvPr id="2627" name="Straight Connector 2626">
          <a:extLst>
            <a:ext uri="{FF2B5EF4-FFF2-40B4-BE49-F238E27FC236}">
              <a16:creationId xmlns:a16="http://schemas.microsoft.com/office/drawing/2014/main" id="{1E66D6B1-E80F-4F96-81AF-C8AAC41EC3F2}"/>
            </a:ext>
          </a:extLst>
        </xdr:cNvPr>
        <xdr:cNvCxnSpPr/>
      </xdr:nvCxnSpPr>
      <xdr:spPr>
        <a:xfrm>
          <a:off x="10287000" y="25260300"/>
          <a:ext cx="0" cy="5238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170</xdr:row>
      <xdr:rowOff>139700</xdr:rowOff>
    </xdr:from>
    <xdr:to>
      <xdr:col>71</xdr:col>
      <xdr:colOff>80969</xdr:colOff>
      <xdr:row>179</xdr:row>
      <xdr:rowOff>95250</xdr:rowOff>
    </xdr:to>
    <xdr:grpSp>
      <xdr:nvGrpSpPr>
        <xdr:cNvPr id="2649" name="Group 2648">
          <a:extLst>
            <a:ext uri="{FF2B5EF4-FFF2-40B4-BE49-F238E27FC236}">
              <a16:creationId xmlns:a16="http://schemas.microsoft.com/office/drawing/2014/main" id="{E015634C-AAC2-F3F2-A552-E01580B21806}"/>
            </a:ext>
          </a:extLst>
        </xdr:cNvPr>
        <xdr:cNvGrpSpPr/>
      </xdr:nvGrpSpPr>
      <xdr:grpSpPr>
        <a:xfrm>
          <a:off x="2024063" y="25676225"/>
          <a:ext cx="9553581" cy="1241425"/>
          <a:chOff x="2024063" y="11474450"/>
          <a:chExt cx="9553581" cy="1241425"/>
        </a:xfrm>
      </xdr:grpSpPr>
      <xdr:sp macro="" textlink="">
        <xdr:nvSpPr>
          <xdr:cNvPr id="2471" name="Isosceles Triangle 2470">
            <a:extLst>
              <a:ext uri="{FF2B5EF4-FFF2-40B4-BE49-F238E27FC236}">
                <a16:creationId xmlns:a16="http://schemas.microsoft.com/office/drawing/2014/main" id="{0CE93CAD-39B6-4F68-81ED-2D280DF4FCA3}"/>
              </a:ext>
            </a:extLst>
          </xdr:cNvPr>
          <xdr:cNvSpPr/>
        </xdr:nvSpPr>
        <xdr:spPr>
          <a:xfrm>
            <a:off x="2024063" y="119110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73" name="Straight Connector 2472">
            <a:extLst>
              <a:ext uri="{FF2B5EF4-FFF2-40B4-BE49-F238E27FC236}">
                <a16:creationId xmlns:a16="http://schemas.microsoft.com/office/drawing/2014/main" id="{21B42D0B-6AB8-4B85-98CC-F53D11B873E3}"/>
              </a:ext>
            </a:extLst>
          </xdr:cNvPr>
          <xdr:cNvCxnSpPr/>
        </xdr:nvCxnSpPr>
        <xdr:spPr>
          <a:xfrm>
            <a:off x="2100262" y="119062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78" name="Oval 2477">
            <a:extLst>
              <a:ext uri="{FF2B5EF4-FFF2-40B4-BE49-F238E27FC236}">
                <a16:creationId xmlns:a16="http://schemas.microsoft.com/office/drawing/2014/main" id="{478C1B35-B113-42E5-B824-7DD9ED8E9987}"/>
              </a:ext>
            </a:extLst>
          </xdr:cNvPr>
          <xdr:cNvSpPr/>
        </xdr:nvSpPr>
        <xdr:spPr>
          <a:xfrm>
            <a:off x="3290867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9" name="Oval 2478">
            <a:extLst>
              <a:ext uri="{FF2B5EF4-FFF2-40B4-BE49-F238E27FC236}">
                <a16:creationId xmlns:a16="http://schemas.microsoft.com/office/drawing/2014/main" id="{FA3CBA75-F402-4F2F-B9C1-166C0EE11DE0}"/>
              </a:ext>
            </a:extLst>
          </xdr:cNvPr>
          <xdr:cNvSpPr/>
        </xdr:nvSpPr>
        <xdr:spPr>
          <a:xfrm>
            <a:off x="5072053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80" name="Oval 2479">
            <a:extLst>
              <a:ext uri="{FF2B5EF4-FFF2-40B4-BE49-F238E27FC236}">
                <a16:creationId xmlns:a16="http://schemas.microsoft.com/office/drawing/2014/main" id="{5C5893CA-2D88-4E29-B2CA-252F9ECA539B}"/>
              </a:ext>
            </a:extLst>
          </xdr:cNvPr>
          <xdr:cNvSpPr/>
        </xdr:nvSpPr>
        <xdr:spPr>
          <a:xfrm>
            <a:off x="7658101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81" name="Oval 2480">
            <a:extLst>
              <a:ext uri="{FF2B5EF4-FFF2-40B4-BE49-F238E27FC236}">
                <a16:creationId xmlns:a16="http://schemas.microsoft.com/office/drawing/2014/main" id="{20AA14C6-C453-4720-83DA-3B5007CBA21C}"/>
              </a:ext>
            </a:extLst>
          </xdr:cNvPr>
          <xdr:cNvSpPr/>
        </xdr:nvSpPr>
        <xdr:spPr>
          <a:xfrm>
            <a:off x="10248918" y="11872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40" name="Oval 2539">
            <a:extLst>
              <a:ext uri="{FF2B5EF4-FFF2-40B4-BE49-F238E27FC236}">
                <a16:creationId xmlns:a16="http://schemas.microsoft.com/office/drawing/2014/main" id="{1A553C52-7C47-4429-9B7C-047A989CE16D}"/>
              </a:ext>
            </a:extLst>
          </xdr:cNvPr>
          <xdr:cNvSpPr/>
        </xdr:nvSpPr>
        <xdr:spPr>
          <a:xfrm>
            <a:off x="5881674" y="118729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42" name="Oval 2541">
            <a:extLst>
              <a:ext uri="{FF2B5EF4-FFF2-40B4-BE49-F238E27FC236}">
                <a16:creationId xmlns:a16="http://schemas.microsoft.com/office/drawing/2014/main" id="{8EE24E52-CEDE-430A-B300-83ACA5A782A6}"/>
              </a:ext>
            </a:extLst>
          </xdr:cNvPr>
          <xdr:cNvSpPr/>
        </xdr:nvSpPr>
        <xdr:spPr>
          <a:xfrm>
            <a:off x="8467725" y="118729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62" name="Freeform: Shape 2561">
            <a:extLst>
              <a:ext uri="{FF2B5EF4-FFF2-40B4-BE49-F238E27FC236}">
                <a16:creationId xmlns:a16="http://schemas.microsoft.com/office/drawing/2014/main" id="{6AEBB4D9-1992-0DC1-ECC1-E2F1F5732CFB}"/>
              </a:ext>
            </a:extLst>
          </xdr:cNvPr>
          <xdr:cNvSpPr/>
        </xdr:nvSpPr>
        <xdr:spPr>
          <a:xfrm>
            <a:off x="2101850" y="11474450"/>
            <a:ext cx="9394825" cy="866775"/>
          </a:xfrm>
          <a:custGeom>
            <a:avLst/>
            <a:gdLst>
              <a:gd name="connsiteX0" fmla="*/ 0 w 9582150"/>
              <a:gd name="connsiteY0" fmla="*/ 438150 h 889000"/>
              <a:gd name="connsiteX1" fmla="*/ 0 w 9582150"/>
              <a:gd name="connsiteY1" fmla="*/ 0 h 889000"/>
              <a:gd name="connsiteX2" fmla="*/ 1492250 w 9582150"/>
              <a:gd name="connsiteY2" fmla="*/ 889000 h 889000"/>
              <a:gd name="connsiteX3" fmla="*/ 1492250 w 9582150"/>
              <a:gd name="connsiteY3" fmla="*/ 12700 h 889000"/>
              <a:gd name="connsiteX4" fmla="*/ 2819400 w 9582150"/>
              <a:gd name="connsiteY4" fmla="*/ 882650 h 889000"/>
              <a:gd name="connsiteX5" fmla="*/ 2819400 w 9582150"/>
              <a:gd name="connsiteY5" fmla="*/ 12700 h 889000"/>
              <a:gd name="connsiteX6" fmla="*/ 4133850 w 9582150"/>
              <a:gd name="connsiteY6" fmla="*/ 889000 h 889000"/>
              <a:gd name="connsiteX7" fmla="*/ 4133850 w 9582150"/>
              <a:gd name="connsiteY7" fmla="*/ 12700 h 889000"/>
              <a:gd name="connsiteX8" fmla="*/ 5461000 w 9582150"/>
              <a:gd name="connsiteY8" fmla="*/ 882650 h 889000"/>
              <a:gd name="connsiteX9" fmla="*/ 5461000 w 9582150"/>
              <a:gd name="connsiteY9" fmla="*/ 12700 h 889000"/>
              <a:gd name="connsiteX10" fmla="*/ 6781800 w 9582150"/>
              <a:gd name="connsiteY10" fmla="*/ 876300 h 889000"/>
              <a:gd name="connsiteX11" fmla="*/ 6781800 w 9582150"/>
              <a:gd name="connsiteY11" fmla="*/ 12700 h 889000"/>
              <a:gd name="connsiteX12" fmla="*/ 8102600 w 9582150"/>
              <a:gd name="connsiteY12" fmla="*/ 876300 h 889000"/>
              <a:gd name="connsiteX13" fmla="*/ 8102600 w 9582150"/>
              <a:gd name="connsiteY13" fmla="*/ 19050 h 889000"/>
              <a:gd name="connsiteX14" fmla="*/ 9582150 w 9582150"/>
              <a:gd name="connsiteY14" fmla="*/ 889000 h 889000"/>
              <a:gd name="connsiteX15" fmla="*/ 9582150 w 9582150"/>
              <a:gd name="connsiteY15" fmla="*/ 438150 h 889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9582150" h="889000">
                <a:moveTo>
                  <a:pt x="0" y="438150"/>
                </a:moveTo>
                <a:lnTo>
                  <a:pt x="0" y="0"/>
                </a:lnTo>
                <a:lnTo>
                  <a:pt x="1492250" y="889000"/>
                </a:lnTo>
                <a:lnTo>
                  <a:pt x="1492250" y="12700"/>
                </a:lnTo>
                <a:lnTo>
                  <a:pt x="2819400" y="882650"/>
                </a:lnTo>
                <a:lnTo>
                  <a:pt x="2819400" y="12700"/>
                </a:lnTo>
                <a:lnTo>
                  <a:pt x="4133850" y="889000"/>
                </a:lnTo>
                <a:lnTo>
                  <a:pt x="4133850" y="12700"/>
                </a:lnTo>
                <a:lnTo>
                  <a:pt x="5461000" y="882650"/>
                </a:lnTo>
                <a:lnTo>
                  <a:pt x="5461000" y="12700"/>
                </a:lnTo>
                <a:lnTo>
                  <a:pt x="6781800" y="876300"/>
                </a:lnTo>
                <a:lnTo>
                  <a:pt x="6781800" y="12700"/>
                </a:lnTo>
                <a:lnTo>
                  <a:pt x="8102600" y="876300"/>
                </a:lnTo>
                <a:lnTo>
                  <a:pt x="8102600" y="19050"/>
                </a:lnTo>
                <a:lnTo>
                  <a:pt x="9582150" y="889000"/>
                </a:lnTo>
                <a:lnTo>
                  <a:pt x="958215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64" name="Straight Connector 2563">
            <a:extLst>
              <a:ext uri="{FF2B5EF4-FFF2-40B4-BE49-F238E27FC236}">
                <a16:creationId xmlns:a16="http://schemas.microsoft.com/office/drawing/2014/main" id="{A02694D8-8429-605D-CAE2-10D71F62D098}"/>
              </a:ext>
            </a:extLst>
          </xdr:cNvPr>
          <xdr:cNvCxnSpPr/>
        </xdr:nvCxnSpPr>
        <xdr:spPr>
          <a:xfrm>
            <a:off x="2025650" y="12620625"/>
            <a:ext cx="95472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6" name="Straight Connector 2565">
            <a:extLst>
              <a:ext uri="{FF2B5EF4-FFF2-40B4-BE49-F238E27FC236}">
                <a16:creationId xmlns:a16="http://schemas.microsoft.com/office/drawing/2014/main" id="{37A41AA8-FE00-E018-07A1-8ED7797EF004}"/>
              </a:ext>
            </a:extLst>
          </xdr:cNvPr>
          <xdr:cNvCxnSpPr/>
        </xdr:nvCxnSpPr>
        <xdr:spPr>
          <a:xfrm>
            <a:off x="2105025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8" name="Straight Connector 2567">
            <a:extLst>
              <a:ext uri="{FF2B5EF4-FFF2-40B4-BE49-F238E27FC236}">
                <a16:creationId xmlns:a16="http://schemas.microsoft.com/office/drawing/2014/main" id="{E28BD370-BE7B-38B3-76D2-DC5AE4444F6C}"/>
              </a:ext>
            </a:extLst>
          </xdr:cNvPr>
          <xdr:cNvCxnSpPr/>
        </xdr:nvCxnSpPr>
        <xdr:spPr>
          <a:xfrm flipH="1">
            <a:off x="2057400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9" name="Straight Connector 2568">
            <a:extLst>
              <a:ext uri="{FF2B5EF4-FFF2-40B4-BE49-F238E27FC236}">
                <a16:creationId xmlns:a16="http://schemas.microsoft.com/office/drawing/2014/main" id="{768258D3-491A-413F-A4D3-E0C154164A55}"/>
              </a:ext>
            </a:extLst>
          </xdr:cNvPr>
          <xdr:cNvCxnSpPr/>
        </xdr:nvCxnSpPr>
        <xdr:spPr>
          <a:xfrm>
            <a:off x="2822575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0" name="Straight Connector 2569">
            <a:extLst>
              <a:ext uri="{FF2B5EF4-FFF2-40B4-BE49-F238E27FC236}">
                <a16:creationId xmlns:a16="http://schemas.microsoft.com/office/drawing/2014/main" id="{C898E596-29E6-451A-80CA-2BC463F5FB49}"/>
              </a:ext>
            </a:extLst>
          </xdr:cNvPr>
          <xdr:cNvCxnSpPr/>
        </xdr:nvCxnSpPr>
        <xdr:spPr>
          <a:xfrm flipH="1">
            <a:off x="2771775" y="12573000"/>
            <a:ext cx="101600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1" name="Straight Connector 2570">
            <a:extLst>
              <a:ext uri="{FF2B5EF4-FFF2-40B4-BE49-F238E27FC236}">
                <a16:creationId xmlns:a16="http://schemas.microsoft.com/office/drawing/2014/main" id="{9E6F8C7F-42B4-4FED-BD61-318453FE962B}"/>
              </a:ext>
            </a:extLst>
          </xdr:cNvPr>
          <xdr:cNvCxnSpPr/>
        </xdr:nvCxnSpPr>
        <xdr:spPr>
          <a:xfrm>
            <a:off x="3562350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2" name="Straight Connector 2571">
            <a:extLst>
              <a:ext uri="{FF2B5EF4-FFF2-40B4-BE49-F238E27FC236}">
                <a16:creationId xmlns:a16="http://schemas.microsoft.com/office/drawing/2014/main" id="{3FE648CC-7023-4453-824D-C45797E382EC}"/>
              </a:ext>
            </a:extLst>
          </xdr:cNvPr>
          <xdr:cNvCxnSpPr/>
        </xdr:nvCxnSpPr>
        <xdr:spPr>
          <a:xfrm flipH="1">
            <a:off x="35147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4" name="Straight Connector 2573">
            <a:extLst>
              <a:ext uri="{FF2B5EF4-FFF2-40B4-BE49-F238E27FC236}">
                <a16:creationId xmlns:a16="http://schemas.microsoft.com/office/drawing/2014/main" id="{E35F5221-9699-4F5D-88D9-4365AAC43445}"/>
              </a:ext>
            </a:extLst>
          </xdr:cNvPr>
          <xdr:cNvCxnSpPr/>
        </xdr:nvCxnSpPr>
        <xdr:spPr>
          <a:xfrm>
            <a:off x="4210050" y="1216977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5" name="Straight Connector 2574">
            <a:extLst>
              <a:ext uri="{FF2B5EF4-FFF2-40B4-BE49-F238E27FC236}">
                <a16:creationId xmlns:a16="http://schemas.microsoft.com/office/drawing/2014/main" id="{C93A8D15-2804-457A-954F-0FB50B30ED02}"/>
              </a:ext>
            </a:extLst>
          </xdr:cNvPr>
          <xdr:cNvCxnSpPr/>
        </xdr:nvCxnSpPr>
        <xdr:spPr>
          <a:xfrm flipH="1">
            <a:off x="41624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6" name="Straight Connector 2575">
            <a:extLst>
              <a:ext uri="{FF2B5EF4-FFF2-40B4-BE49-F238E27FC236}">
                <a16:creationId xmlns:a16="http://schemas.microsoft.com/office/drawing/2014/main" id="{A8C52D93-0C51-47B8-8629-38391A193334}"/>
              </a:ext>
            </a:extLst>
          </xdr:cNvPr>
          <xdr:cNvCxnSpPr/>
        </xdr:nvCxnSpPr>
        <xdr:spPr>
          <a:xfrm>
            <a:off x="4857750" y="1250315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7" name="Straight Connector 2576">
            <a:extLst>
              <a:ext uri="{FF2B5EF4-FFF2-40B4-BE49-F238E27FC236}">
                <a16:creationId xmlns:a16="http://schemas.microsoft.com/office/drawing/2014/main" id="{903FD3D5-3F79-4791-BF76-265218A091D2}"/>
              </a:ext>
            </a:extLst>
          </xdr:cNvPr>
          <xdr:cNvCxnSpPr/>
        </xdr:nvCxnSpPr>
        <xdr:spPr>
          <a:xfrm flipH="1">
            <a:off x="48101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8" name="Straight Connector 2577">
            <a:extLst>
              <a:ext uri="{FF2B5EF4-FFF2-40B4-BE49-F238E27FC236}">
                <a16:creationId xmlns:a16="http://schemas.microsoft.com/office/drawing/2014/main" id="{4779F06A-914B-4515-9B70-82C2C7C1575F}"/>
              </a:ext>
            </a:extLst>
          </xdr:cNvPr>
          <xdr:cNvCxnSpPr/>
        </xdr:nvCxnSpPr>
        <xdr:spPr>
          <a:xfrm>
            <a:off x="5505450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9" name="Straight Connector 2578">
            <a:extLst>
              <a:ext uri="{FF2B5EF4-FFF2-40B4-BE49-F238E27FC236}">
                <a16:creationId xmlns:a16="http://schemas.microsoft.com/office/drawing/2014/main" id="{FC4FC35B-25A1-4265-BB08-E2B8E409815D}"/>
              </a:ext>
            </a:extLst>
          </xdr:cNvPr>
          <xdr:cNvCxnSpPr/>
        </xdr:nvCxnSpPr>
        <xdr:spPr>
          <a:xfrm flipH="1">
            <a:off x="54578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0" name="Straight Connector 2579">
            <a:extLst>
              <a:ext uri="{FF2B5EF4-FFF2-40B4-BE49-F238E27FC236}">
                <a16:creationId xmlns:a16="http://schemas.microsoft.com/office/drawing/2014/main" id="{1DC3FCBA-9680-47B0-AEE3-8F59E608CE04}"/>
              </a:ext>
            </a:extLst>
          </xdr:cNvPr>
          <xdr:cNvCxnSpPr/>
        </xdr:nvCxnSpPr>
        <xdr:spPr>
          <a:xfrm>
            <a:off x="6153150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1" name="Straight Connector 2580">
            <a:extLst>
              <a:ext uri="{FF2B5EF4-FFF2-40B4-BE49-F238E27FC236}">
                <a16:creationId xmlns:a16="http://schemas.microsoft.com/office/drawing/2014/main" id="{E99BCE5C-8DAE-4496-9007-DA53C57AF1E9}"/>
              </a:ext>
            </a:extLst>
          </xdr:cNvPr>
          <xdr:cNvCxnSpPr/>
        </xdr:nvCxnSpPr>
        <xdr:spPr>
          <a:xfrm flipH="1">
            <a:off x="61055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2" name="Straight Connector 2581">
            <a:extLst>
              <a:ext uri="{FF2B5EF4-FFF2-40B4-BE49-F238E27FC236}">
                <a16:creationId xmlns:a16="http://schemas.microsoft.com/office/drawing/2014/main" id="{87528F5D-D99F-432E-B3D9-85B41F7C73D9}"/>
              </a:ext>
            </a:extLst>
          </xdr:cNvPr>
          <xdr:cNvCxnSpPr/>
        </xdr:nvCxnSpPr>
        <xdr:spPr>
          <a:xfrm>
            <a:off x="6800850" y="1216977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3" name="Straight Connector 2582">
            <a:extLst>
              <a:ext uri="{FF2B5EF4-FFF2-40B4-BE49-F238E27FC236}">
                <a16:creationId xmlns:a16="http://schemas.microsoft.com/office/drawing/2014/main" id="{BAD25542-EBBA-4EFA-A0B7-64544CF33758}"/>
              </a:ext>
            </a:extLst>
          </xdr:cNvPr>
          <xdr:cNvCxnSpPr/>
        </xdr:nvCxnSpPr>
        <xdr:spPr>
          <a:xfrm flipH="1">
            <a:off x="67532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4" name="Straight Connector 2583">
            <a:extLst>
              <a:ext uri="{FF2B5EF4-FFF2-40B4-BE49-F238E27FC236}">
                <a16:creationId xmlns:a16="http://schemas.microsoft.com/office/drawing/2014/main" id="{C1D71DFC-453E-4439-85C1-1CED3CD2487A}"/>
              </a:ext>
            </a:extLst>
          </xdr:cNvPr>
          <xdr:cNvCxnSpPr/>
        </xdr:nvCxnSpPr>
        <xdr:spPr>
          <a:xfrm>
            <a:off x="7448550" y="1250315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5" name="Straight Connector 2584">
            <a:extLst>
              <a:ext uri="{FF2B5EF4-FFF2-40B4-BE49-F238E27FC236}">
                <a16:creationId xmlns:a16="http://schemas.microsoft.com/office/drawing/2014/main" id="{28CC54E9-3974-4CA1-89F3-B3E54720D5BE}"/>
              </a:ext>
            </a:extLst>
          </xdr:cNvPr>
          <xdr:cNvCxnSpPr/>
        </xdr:nvCxnSpPr>
        <xdr:spPr>
          <a:xfrm flipH="1">
            <a:off x="74009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6" name="Straight Connector 2585">
            <a:extLst>
              <a:ext uri="{FF2B5EF4-FFF2-40B4-BE49-F238E27FC236}">
                <a16:creationId xmlns:a16="http://schemas.microsoft.com/office/drawing/2014/main" id="{742B7121-1777-4EBC-AE50-EE726C76EA83}"/>
              </a:ext>
            </a:extLst>
          </xdr:cNvPr>
          <xdr:cNvCxnSpPr/>
        </xdr:nvCxnSpPr>
        <xdr:spPr>
          <a:xfrm>
            <a:off x="8743950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7" name="Straight Connector 2586">
            <a:extLst>
              <a:ext uri="{FF2B5EF4-FFF2-40B4-BE49-F238E27FC236}">
                <a16:creationId xmlns:a16="http://schemas.microsoft.com/office/drawing/2014/main" id="{FD480F1B-2004-4859-BD3E-ED5DD501FD97}"/>
              </a:ext>
            </a:extLst>
          </xdr:cNvPr>
          <xdr:cNvCxnSpPr/>
        </xdr:nvCxnSpPr>
        <xdr:spPr>
          <a:xfrm flipH="1">
            <a:off x="86963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8" name="Straight Connector 2587">
            <a:extLst>
              <a:ext uri="{FF2B5EF4-FFF2-40B4-BE49-F238E27FC236}">
                <a16:creationId xmlns:a16="http://schemas.microsoft.com/office/drawing/2014/main" id="{B6D7C941-6F18-40E1-B855-1333386BEC15}"/>
              </a:ext>
            </a:extLst>
          </xdr:cNvPr>
          <xdr:cNvCxnSpPr/>
        </xdr:nvCxnSpPr>
        <xdr:spPr>
          <a:xfrm>
            <a:off x="10039350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9" name="Straight Connector 2588">
            <a:extLst>
              <a:ext uri="{FF2B5EF4-FFF2-40B4-BE49-F238E27FC236}">
                <a16:creationId xmlns:a16="http://schemas.microsoft.com/office/drawing/2014/main" id="{DCC45850-D229-48DD-BE36-44C23CA7E54E}"/>
              </a:ext>
            </a:extLst>
          </xdr:cNvPr>
          <xdr:cNvCxnSpPr/>
        </xdr:nvCxnSpPr>
        <xdr:spPr>
          <a:xfrm flipH="1">
            <a:off x="99917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0" name="Straight Connector 2589">
            <a:extLst>
              <a:ext uri="{FF2B5EF4-FFF2-40B4-BE49-F238E27FC236}">
                <a16:creationId xmlns:a16="http://schemas.microsoft.com/office/drawing/2014/main" id="{C6AE9BFB-C9B4-48C9-AF3E-0943253BECCE}"/>
              </a:ext>
            </a:extLst>
          </xdr:cNvPr>
          <xdr:cNvCxnSpPr/>
        </xdr:nvCxnSpPr>
        <xdr:spPr>
          <a:xfrm>
            <a:off x="11496675" y="12496800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1" name="Straight Connector 2590">
            <a:extLst>
              <a:ext uri="{FF2B5EF4-FFF2-40B4-BE49-F238E27FC236}">
                <a16:creationId xmlns:a16="http://schemas.microsoft.com/office/drawing/2014/main" id="{E89797AF-B262-4CEC-A5A5-19414479FAE2}"/>
              </a:ext>
            </a:extLst>
          </xdr:cNvPr>
          <xdr:cNvCxnSpPr/>
        </xdr:nvCxnSpPr>
        <xdr:spPr>
          <a:xfrm flipH="1">
            <a:off x="11449050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2" name="Straight Connector 2591">
            <a:extLst>
              <a:ext uri="{FF2B5EF4-FFF2-40B4-BE49-F238E27FC236}">
                <a16:creationId xmlns:a16="http://schemas.microsoft.com/office/drawing/2014/main" id="{F9544894-0640-4AAB-B0CF-463A6B43E800}"/>
              </a:ext>
            </a:extLst>
          </xdr:cNvPr>
          <xdr:cNvCxnSpPr/>
        </xdr:nvCxnSpPr>
        <xdr:spPr>
          <a:xfrm>
            <a:off x="8096250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3" name="Straight Connector 2592">
            <a:extLst>
              <a:ext uri="{FF2B5EF4-FFF2-40B4-BE49-F238E27FC236}">
                <a16:creationId xmlns:a16="http://schemas.microsoft.com/office/drawing/2014/main" id="{919FE57B-F02A-4D19-97B6-77E75CDB7DDD}"/>
              </a:ext>
            </a:extLst>
          </xdr:cNvPr>
          <xdr:cNvCxnSpPr/>
        </xdr:nvCxnSpPr>
        <xdr:spPr>
          <a:xfrm flipH="1">
            <a:off x="8048625" y="1257300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4" name="Straight Connector 2593">
            <a:extLst>
              <a:ext uri="{FF2B5EF4-FFF2-40B4-BE49-F238E27FC236}">
                <a16:creationId xmlns:a16="http://schemas.microsoft.com/office/drawing/2014/main" id="{1DC005FC-E9E2-4B51-A384-857DFC4DD364}"/>
              </a:ext>
            </a:extLst>
          </xdr:cNvPr>
          <xdr:cNvCxnSpPr/>
        </xdr:nvCxnSpPr>
        <xdr:spPr>
          <a:xfrm>
            <a:off x="9391650" y="1216977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5" name="Straight Connector 2594">
            <a:extLst>
              <a:ext uri="{FF2B5EF4-FFF2-40B4-BE49-F238E27FC236}">
                <a16:creationId xmlns:a16="http://schemas.microsoft.com/office/drawing/2014/main" id="{A7AB9BE0-CFC2-44D3-A669-540EC363373A}"/>
              </a:ext>
            </a:extLst>
          </xdr:cNvPr>
          <xdr:cNvCxnSpPr/>
        </xdr:nvCxnSpPr>
        <xdr:spPr>
          <a:xfrm flipH="1">
            <a:off x="9344025" y="12579350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6" name="Straight Connector 2595">
            <a:extLst>
              <a:ext uri="{FF2B5EF4-FFF2-40B4-BE49-F238E27FC236}">
                <a16:creationId xmlns:a16="http://schemas.microsoft.com/office/drawing/2014/main" id="{73ACB20B-36C3-4AC7-BF2D-AC5EB451FB1E}"/>
              </a:ext>
            </a:extLst>
          </xdr:cNvPr>
          <xdr:cNvCxnSpPr/>
        </xdr:nvCxnSpPr>
        <xdr:spPr>
          <a:xfrm>
            <a:off x="10737850" y="12163425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97" name="Straight Connector 2596">
            <a:extLst>
              <a:ext uri="{FF2B5EF4-FFF2-40B4-BE49-F238E27FC236}">
                <a16:creationId xmlns:a16="http://schemas.microsoft.com/office/drawing/2014/main" id="{B900F243-DA31-40FB-AEF4-F35AE4396774}"/>
              </a:ext>
            </a:extLst>
          </xdr:cNvPr>
          <xdr:cNvCxnSpPr/>
        </xdr:nvCxnSpPr>
        <xdr:spPr>
          <a:xfrm flipH="1">
            <a:off x="10687050" y="12573000"/>
            <a:ext cx="101600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9" name="Straight Connector 2628">
            <a:extLst>
              <a:ext uri="{FF2B5EF4-FFF2-40B4-BE49-F238E27FC236}">
                <a16:creationId xmlns:a16="http://schemas.microsoft.com/office/drawing/2014/main" id="{C85E27DF-35BF-42C9-B6A6-3352843C2526}"/>
              </a:ext>
            </a:extLst>
          </xdr:cNvPr>
          <xdr:cNvCxnSpPr/>
        </xdr:nvCxnSpPr>
        <xdr:spPr>
          <a:xfrm>
            <a:off x="3328987" y="11930061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0" name="Straight Connector 2629">
            <a:extLst>
              <a:ext uri="{FF2B5EF4-FFF2-40B4-BE49-F238E27FC236}">
                <a16:creationId xmlns:a16="http://schemas.microsoft.com/office/drawing/2014/main" id="{E7B4D8F1-044E-4798-BA78-6D96F1346B63}"/>
              </a:ext>
            </a:extLst>
          </xdr:cNvPr>
          <xdr:cNvCxnSpPr/>
        </xdr:nvCxnSpPr>
        <xdr:spPr>
          <a:xfrm flipV="1">
            <a:off x="3143250" y="12049125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2" name="Straight Connector 2631">
            <a:extLst>
              <a:ext uri="{FF2B5EF4-FFF2-40B4-BE49-F238E27FC236}">
                <a16:creationId xmlns:a16="http://schemas.microsoft.com/office/drawing/2014/main" id="{2DE76E77-86D0-4E6C-8694-8D37DDD44ECA}"/>
              </a:ext>
            </a:extLst>
          </xdr:cNvPr>
          <xdr:cNvCxnSpPr/>
        </xdr:nvCxnSpPr>
        <xdr:spPr>
          <a:xfrm>
            <a:off x="5919787" y="11949112"/>
            <a:ext cx="0" cy="238126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3" name="Straight Connector 2632">
            <a:extLst>
              <a:ext uri="{FF2B5EF4-FFF2-40B4-BE49-F238E27FC236}">
                <a16:creationId xmlns:a16="http://schemas.microsoft.com/office/drawing/2014/main" id="{824ABF69-F338-41BC-A19F-78D332AB1C7A}"/>
              </a:ext>
            </a:extLst>
          </xdr:cNvPr>
          <xdr:cNvCxnSpPr/>
        </xdr:nvCxnSpPr>
        <xdr:spPr>
          <a:xfrm flipV="1">
            <a:off x="5734050" y="12068176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5" name="Straight Connector 2634">
            <a:extLst>
              <a:ext uri="{FF2B5EF4-FFF2-40B4-BE49-F238E27FC236}">
                <a16:creationId xmlns:a16="http://schemas.microsoft.com/office/drawing/2014/main" id="{DACFFC68-09A7-4B36-B40E-0FA71EE538CE}"/>
              </a:ext>
            </a:extLst>
          </xdr:cNvPr>
          <xdr:cNvCxnSpPr/>
        </xdr:nvCxnSpPr>
        <xdr:spPr>
          <a:xfrm>
            <a:off x="5105400" y="11639550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7" name="Straight Connector 2636">
            <a:extLst>
              <a:ext uri="{FF2B5EF4-FFF2-40B4-BE49-F238E27FC236}">
                <a16:creationId xmlns:a16="http://schemas.microsoft.com/office/drawing/2014/main" id="{98ECB531-25B0-4229-8D38-A89F5BE00A5A}"/>
              </a:ext>
            </a:extLst>
          </xdr:cNvPr>
          <xdr:cNvCxnSpPr/>
        </xdr:nvCxnSpPr>
        <xdr:spPr>
          <a:xfrm flipV="1">
            <a:off x="5105400" y="11620500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8" name="Straight Connector 2637">
            <a:extLst>
              <a:ext uri="{FF2B5EF4-FFF2-40B4-BE49-F238E27FC236}">
                <a16:creationId xmlns:a16="http://schemas.microsoft.com/office/drawing/2014/main" id="{E8664B2D-E84B-4566-A600-3558A8B78CE0}"/>
              </a:ext>
            </a:extLst>
          </xdr:cNvPr>
          <xdr:cNvCxnSpPr/>
        </xdr:nvCxnSpPr>
        <xdr:spPr>
          <a:xfrm>
            <a:off x="7691437" y="11630025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9" name="Straight Connector 2638">
            <a:extLst>
              <a:ext uri="{FF2B5EF4-FFF2-40B4-BE49-F238E27FC236}">
                <a16:creationId xmlns:a16="http://schemas.microsoft.com/office/drawing/2014/main" id="{E718BD70-3935-4F94-8216-72BBD8C27805}"/>
              </a:ext>
            </a:extLst>
          </xdr:cNvPr>
          <xdr:cNvCxnSpPr/>
        </xdr:nvCxnSpPr>
        <xdr:spPr>
          <a:xfrm flipV="1">
            <a:off x="7691437" y="11610975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0" name="Straight Connector 2639">
            <a:extLst>
              <a:ext uri="{FF2B5EF4-FFF2-40B4-BE49-F238E27FC236}">
                <a16:creationId xmlns:a16="http://schemas.microsoft.com/office/drawing/2014/main" id="{7F8909D1-0B99-4CEA-8A60-E9D72720CCEC}"/>
              </a:ext>
            </a:extLst>
          </xdr:cNvPr>
          <xdr:cNvCxnSpPr/>
        </xdr:nvCxnSpPr>
        <xdr:spPr>
          <a:xfrm>
            <a:off x="8505824" y="11939587"/>
            <a:ext cx="0" cy="238126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1" name="Straight Connector 2640">
            <a:extLst>
              <a:ext uri="{FF2B5EF4-FFF2-40B4-BE49-F238E27FC236}">
                <a16:creationId xmlns:a16="http://schemas.microsoft.com/office/drawing/2014/main" id="{675CF7B7-A96C-4F3D-B751-311428EC6B36}"/>
              </a:ext>
            </a:extLst>
          </xdr:cNvPr>
          <xdr:cNvCxnSpPr/>
        </xdr:nvCxnSpPr>
        <xdr:spPr>
          <a:xfrm flipV="1">
            <a:off x="8320087" y="12058651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2" name="Straight Connector 2641">
            <a:extLst>
              <a:ext uri="{FF2B5EF4-FFF2-40B4-BE49-F238E27FC236}">
                <a16:creationId xmlns:a16="http://schemas.microsoft.com/office/drawing/2014/main" id="{46178B21-4C56-40B6-9F67-78B8ACAEADC1}"/>
              </a:ext>
            </a:extLst>
          </xdr:cNvPr>
          <xdr:cNvCxnSpPr/>
        </xdr:nvCxnSpPr>
        <xdr:spPr>
          <a:xfrm>
            <a:off x="10282238" y="11625262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3" name="Straight Connector 2642">
            <a:extLst>
              <a:ext uri="{FF2B5EF4-FFF2-40B4-BE49-F238E27FC236}">
                <a16:creationId xmlns:a16="http://schemas.microsoft.com/office/drawing/2014/main" id="{732D6409-779A-42D5-BCDE-B98D20F297FD}"/>
              </a:ext>
            </a:extLst>
          </xdr:cNvPr>
          <xdr:cNvCxnSpPr/>
        </xdr:nvCxnSpPr>
        <xdr:spPr>
          <a:xfrm flipV="1">
            <a:off x="10282238" y="11606212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72" name="Isosceles Triangle 2471">
            <a:extLst>
              <a:ext uri="{FF2B5EF4-FFF2-40B4-BE49-F238E27FC236}">
                <a16:creationId xmlns:a16="http://schemas.microsoft.com/office/drawing/2014/main" id="{185A9091-2B24-4291-A371-8A63E9DE9B95}"/>
              </a:ext>
            </a:extLst>
          </xdr:cNvPr>
          <xdr:cNvSpPr/>
        </xdr:nvSpPr>
        <xdr:spPr>
          <a:xfrm>
            <a:off x="3486139" y="119157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4" name="Isosceles Triangle 2473">
            <a:extLst>
              <a:ext uri="{FF2B5EF4-FFF2-40B4-BE49-F238E27FC236}">
                <a16:creationId xmlns:a16="http://schemas.microsoft.com/office/drawing/2014/main" id="{1843AEB8-BA5C-4F0F-8ECB-F7B8623D4E5C}"/>
              </a:ext>
            </a:extLst>
          </xdr:cNvPr>
          <xdr:cNvSpPr/>
        </xdr:nvSpPr>
        <xdr:spPr>
          <a:xfrm>
            <a:off x="4781532" y="119157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41" name="Isosceles Triangle 2540">
            <a:extLst>
              <a:ext uri="{FF2B5EF4-FFF2-40B4-BE49-F238E27FC236}">
                <a16:creationId xmlns:a16="http://schemas.microsoft.com/office/drawing/2014/main" id="{2AD3610B-5194-483F-A343-A0CB8F345A21}"/>
              </a:ext>
            </a:extLst>
          </xdr:cNvPr>
          <xdr:cNvSpPr/>
        </xdr:nvSpPr>
        <xdr:spPr>
          <a:xfrm>
            <a:off x="6076931" y="11920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5" name="Isosceles Triangle 2474">
            <a:extLst>
              <a:ext uri="{FF2B5EF4-FFF2-40B4-BE49-F238E27FC236}">
                <a16:creationId xmlns:a16="http://schemas.microsoft.com/office/drawing/2014/main" id="{AAE8C07A-86E5-470E-A2C1-7F421B058A10}"/>
              </a:ext>
            </a:extLst>
          </xdr:cNvPr>
          <xdr:cNvSpPr/>
        </xdr:nvSpPr>
        <xdr:spPr>
          <a:xfrm>
            <a:off x="7372345" y="119110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46" name="Isosceles Triangle 2545">
            <a:extLst>
              <a:ext uri="{FF2B5EF4-FFF2-40B4-BE49-F238E27FC236}">
                <a16:creationId xmlns:a16="http://schemas.microsoft.com/office/drawing/2014/main" id="{D0F627FF-9FA2-450F-81F1-7FFCA55CCACE}"/>
              </a:ext>
            </a:extLst>
          </xdr:cNvPr>
          <xdr:cNvSpPr/>
        </xdr:nvSpPr>
        <xdr:spPr>
          <a:xfrm>
            <a:off x="8667750" y="119205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43" name="Isosceles Triangle 2542">
            <a:extLst>
              <a:ext uri="{FF2B5EF4-FFF2-40B4-BE49-F238E27FC236}">
                <a16:creationId xmlns:a16="http://schemas.microsoft.com/office/drawing/2014/main" id="{C885F38F-82B0-40DE-87A1-752A08881025}"/>
              </a:ext>
            </a:extLst>
          </xdr:cNvPr>
          <xdr:cNvSpPr/>
        </xdr:nvSpPr>
        <xdr:spPr>
          <a:xfrm>
            <a:off x="9963150" y="119205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7" name="Isosceles Triangle 2476">
            <a:extLst>
              <a:ext uri="{FF2B5EF4-FFF2-40B4-BE49-F238E27FC236}">
                <a16:creationId xmlns:a16="http://schemas.microsoft.com/office/drawing/2014/main" id="{CAB36E91-43FD-4400-86AB-B9E664AC8C83}"/>
              </a:ext>
            </a:extLst>
          </xdr:cNvPr>
          <xdr:cNvSpPr/>
        </xdr:nvSpPr>
        <xdr:spPr>
          <a:xfrm>
            <a:off x="11415719" y="119110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4</xdr:row>
      <xdr:rowOff>9523</xdr:rowOff>
    </xdr:from>
    <xdr:to>
      <xdr:col>72</xdr:col>
      <xdr:colOff>133350</xdr:colOff>
      <xdr:row>47</xdr:row>
      <xdr:rowOff>80963</xdr:rowOff>
    </xdr:to>
    <xdr:grpSp>
      <xdr:nvGrpSpPr>
        <xdr:cNvPr id="3177" name="Group 3176">
          <a:extLst>
            <a:ext uri="{FF2B5EF4-FFF2-40B4-BE49-F238E27FC236}">
              <a16:creationId xmlns:a16="http://schemas.microsoft.com/office/drawing/2014/main" id="{E0997E46-5390-938D-5230-D3E1863D86A4}"/>
            </a:ext>
          </a:extLst>
        </xdr:cNvPr>
        <xdr:cNvGrpSpPr/>
      </xdr:nvGrpSpPr>
      <xdr:grpSpPr>
        <a:xfrm>
          <a:off x="411700" y="1200148"/>
          <a:ext cx="11380250" cy="6215065"/>
          <a:chOff x="411700" y="1200148"/>
          <a:chExt cx="11380250" cy="6215065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48DD112A-C45E-3031-81D7-36D3A3542D10}"/>
              </a:ext>
            </a:extLst>
          </xdr:cNvPr>
          <xdr:cNvGrpSpPr/>
        </xdr:nvGrpSpPr>
        <xdr:grpSpPr>
          <a:xfrm>
            <a:off x="411700" y="1315028"/>
            <a:ext cx="1440860" cy="5358430"/>
            <a:chOff x="2678650" y="4696403"/>
            <a:chExt cx="1440860" cy="5358430"/>
          </a:xfrm>
        </xdr:grpSpPr>
        <xdr:sp macro="" textlink="">
          <xdr:nvSpPr>
            <xdr:cNvPr id="2467" name="Isosceles Triangle 2466">
              <a:extLst>
                <a:ext uri="{FF2B5EF4-FFF2-40B4-BE49-F238E27FC236}">
                  <a16:creationId xmlns:a16="http://schemas.microsoft.com/office/drawing/2014/main" id="{F7024ED1-02BA-993E-CFAC-12DED1223E7E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476" name="Straight Connector 2475">
              <a:extLst>
                <a:ext uri="{FF2B5EF4-FFF2-40B4-BE49-F238E27FC236}">
                  <a16:creationId xmlns:a16="http://schemas.microsoft.com/office/drawing/2014/main" id="{AF9B1DEA-3DC3-11E3-FFC0-97ED0E5E9F4E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482" name="Straight Connector 2481">
              <a:extLst>
                <a:ext uri="{FF2B5EF4-FFF2-40B4-BE49-F238E27FC236}">
                  <a16:creationId xmlns:a16="http://schemas.microsoft.com/office/drawing/2014/main" id="{52A9AC99-4CD0-4DFE-514D-014834F690C0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483" name="Straight Connector 2482">
              <a:extLst>
                <a:ext uri="{FF2B5EF4-FFF2-40B4-BE49-F238E27FC236}">
                  <a16:creationId xmlns:a16="http://schemas.microsoft.com/office/drawing/2014/main" id="{8F16E38F-D2AC-814D-2138-958B4FAC73DA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484" name="Straight Connector 2483">
              <a:extLst>
                <a:ext uri="{FF2B5EF4-FFF2-40B4-BE49-F238E27FC236}">
                  <a16:creationId xmlns:a16="http://schemas.microsoft.com/office/drawing/2014/main" id="{FC2EB8E1-0451-E07C-B644-AD156CA75478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485" name="Straight Connector 2484">
              <a:extLst>
                <a:ext uri="{FF2B5EF4-FFF2-40B4-BE49-F238E27FC236}">
                  <a16:creationId xmlns:a16="http://schemas.microsoft.com/office/drawing/2014/main" id="{F37C664D-52BF-605F-E992-9EDDE95D7BE5}"/>
                </a:ext>
              </a:extLst>
            </xdr:cNvPr>
            <xdr:cNvCxnSpPr>
              <a:endCxn id="2467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486" name="Straight Connector 2485">
              <a:extLst>
                <a:ext uri="{FF2B5EF4-FFF2-40B4-BE49-F238E27FC236}">
                  <a16:creationId xmlns:a16="http://schemas.microsoft.com/office/drawing/2014/main" id="{F8F0ECF5-7D93-648F-E606-846DDA86EC20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487" name="Straight Connector 2486">
              <a:extLst>
                <a:ext uri="{FF2B5EF4-FFF2-40B4-BE49-F238E27FC236}">
                  <a16:creationId xmlns:a16="http://schemas.microsoft.com/office/drawing/2014/main" id="{DD04ED4C-3D56-CC04-4032-DD173B2ECA54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488" name="Straight Connector 2487">
              <a:extLst>
                <a:ext uri="{FF2B5EF4-FFF2-40B4-BE49-F238E27FC236}">
                  <a16:creationId xmlns:a16="http://schemas.microsoft.com/office/drawing/2014/main" id="{180B3EE7-F66D-BB55-D7DE-9FFD119D5C51}"/>
                </a:ext>
              </a:extLst>
            </xdr:cNvPr>
            <xdr:cNvCxnSpPr>
              <a:endCxn id="2467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489" name="Straight Connector 2488">
              <a:extLst>
                <a:ext uri="{FF2B5EF4-FFF2-40B4-BE49-F238E27FC236}">
                  <a16:creationId xmlns:a16="http://schemas.microsoft.com/office/drawing/2014/main" id="{0D1A4CDC-C96D-BCC4-4E7C-BFB8C2D8EFCF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2490" name="Freeform: Shape 2489">
              <a:extLst>
                <a:ext uri="{FF2B5EF4-FFF2-40B4-BE49-F238E27FC236}">
                  <a16:creationId xmlns:a16="http://schemas.microsoft.com/office/drawing/2014/main" id="{964FE547-5658-22DD-F31C-A77BDBDD2EEC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91" name="Freeform: Shape 2490">
              <a:extLst>
                <a:ext uri="{FF2B5EF4-FFF2-40B4-BE49-F238E27FC236}">
                  <a16:creationId xmlns:a16="http://schemas.microsoft.com/office/drawing/2014/main" id="{B508BD97-9CB1-7151-D929-60D5894CF89E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92" name="Freeform: Shape 2491">
              <a:extLst>
                <a:ext uri="{FF2B5EF4-FFF2-40B4-BE49-F238E27FC236}">
                  <a16:creationId xmlns:a16="http://schemas.microsoft.com/office/drawing/2014/main" id="{35655343-A7A5-BB20-8289-F4243784C66F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93" name="Freeform: Shape 2492">
              <a:extLst>
                <a:ext uri="{FF2B5EF4-FFF2-40B4-BE49-F238E27FC236}">
                  <a16:creationId xmlns:a16="http://schemas.microsoft.com/office/drawing/2014/main" id="{6C951E95-B45A-3B2E-F0CA-92C5933CC7B3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94" name="Freeform: Shape 2493">
              <a:extLst>
                <a:ext uri="{FF2B5EF4-FFF2-40B4-BE49-F238E27FC236}">
                  <a16:creationId xmlns:a16="http://schemas.microsoft.com/office/drawing/2014/main" id="{9DB46D8D-43D2-A9D5-5CC6-B4830C67ABE9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95" name="Freeform: Shape 2494">
              <a:extLst>
                <a:ext uri="{FF2B5EF4-FFF2-40B4-BE49-F238E27FC236}">
                  <a16:creationId xmlns:a16="http://schemas.microsoft.com/office/drawing/2014/main" id="{15974495-2DCE-0589-8B5A-D18EA7F463E9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96" name="Freeform: Shape 2495">
              <a:extLst>
                <a:ext uri="{FF2B5EF4-FFF2-40B4-BE49-F238E27FC236}">
                  <a16:creationId xmlns:a16="http://schemas.microsoft.com/office/drawing/2014/main" id="{8B06D4F8-B047-E6B5-FE26-067E57E295F7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497" name="Freeform: Shape 2496">
              <a:extLst>
                <a:ext uri="{FF2B5EF4-FFF2-40B4-BE49-F238E27FC236}">
                  <a16:creationId xmlns:a16="http://schemas.microsoft.com/office/drawing/2014/main" id="{003B0719-55A9-49A9-9CBC-6FBA70CA8FBD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644A9E85-BCD0-6439-71E2-DACD5B6C740B}"/>
              </a:ext>
            </a:extLst>
          </xdr:cNvPr>
          <xdr:cNvSpPr/>
        </xdr:nvSpPr>
        <xdr:spPr>
          <a:xfrm rot="16200000">
            <a:off x="4044430" y="-860948"/>
            <a:ext cx="5553078" cy="96752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B3204105-1BBE-7859-085F-96A46590DD99}"/>
              </a:ext>
            </a:extLst>
          </xdr:cNvPr>
          <xdr:cNvSpPr/>
        </xdr:nvSpPr>
        <xdr:spPr>
          <a:xfrm rot="16200000">
            <a:off x="4298235" y="-559518"/>
            <a:ext cx="5000625" cy="907240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1B0024B3-31E8-721C-67B5-7010AE8AE046}"/>
              </a:ext>
            </a:extLst>
          </xdr:cNvPr>
          <xdr:cNvCxnSpPr/>
        </xdr:nvCxnSpPr>
        <xdr:spPr>
          <a:xfrm>
            <a:off x="2262344" y="5619265"/>
            <a:ext cx="90819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45F02E21-7ED7-41D1-A524-061ADFAE96B3}"/>
              </a:ext>
            </a:extLst>
          </xdr:cNvPr>
          <xdr:cNvCxnSpPr/>
        </xdr:nvCxnSpPr>
        <xdr:spPr>
          <a:xfrm>
            <a:off x="2262344" y="4758536"/>
            <a:ext cx="90628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703A11F7-FA5A-9A0E-18AB-1D162B69ECCA}"/>
              </a:ext>
            </a:extLst>
          </xdr:cNvPr>
          <xdr:cNvCxnSpPr/>
        </xdr:nvCxnSpPr>
        <xdr:spPr>
          <a:xfrm>
            <a:off x="2266843" y="4032645"/>
            <a:ext cx="90679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F6D3D22A-E177-C019-7A78-2A56D4EFEF63}"/>
              </a:ext>
            </a:extLst>
          </xdr:cNvPr>
          <xdr:cNvCxnSpPr/>
        </xdr:nvCxnSpPr>
        <xdr:spPr>
          <a:xfrm>
            <a:off x="2266844" y="3188883"/>
            <a:ext cx="90679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AF0D2423-75C9-4792-159B-4CFDB6B022D5}"/>
              </a:ext>
            </a:extLst>
          </xdr:cNvPr>
          <xdr:cNvCxnSpPr/>
        </xdr:nvCxnSpPr>
        <xdr:spPr>
          <a:xfrm>
            <a:off x="2262343" y="2337680"/>
            <a:ext cx="90724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95DF9243-CB39-416E-D1F9-093AF25148D2}"/>
              </a:ext>
            </a:extLst>
          </xdr:cNvPr>
          <xdr:cNvCxnSpPr/>
        </xdr:nvCxnSpPr>
        <xdr:spPr>
          <a:xfrm flipV="1">
            <a:off x="3566309" y="14763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37AF01DB-D6CE-A319-FBFC-FAEF2502C12D}"/>
              </a:ext>
            </a:extLst>
          </xdr:cNvPr>
          <xdr:cNvCxnSpPr/>
        </xdr:nvCxnSpPr>
        <xdr:spPr>
          <a:xfrm flipV="1">
            <a:off x="48552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6BAEB5B4-DF54-52F3-AB8B-87323EF3C2B5}"/>
              </a:ext>
            </a:extLst>
          </xdr:cNvPr>
          <xdr:cNvCxnSpPr/>
        </xdr:nvCxnSpPr>
        <xdr:spPr>
          <a:xfrm flipV="1">
            <a:off x="3548063" y="5610225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AC7757C5-6946-FCF1-84A5-AB833F438252}"/>
              </a:ext>
            </a:extLst>
          </xdr:cNvPr>
          <xdr:cNvCxnSpPr/>
        </xdr:nvCxnSpPr>
        <xdr:spPr>
          <a:xfrm>
            <a:off x="3548063" y="5619751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4" name="Straight Connector 183">
            <a:extLst>
              <a:ext uri="{FF2B5EF4-FFF2-40B4-BE49-F238E27FC236}">
                <a16:creationId xmlns:a16="http://schemas.microsoft.com/office/drawing/2014/main" id="{9312713A-6657-5E7F-1C3E-F3B4E762942B}"/>
              </a:ext>
            </a:extLst>
          </xdr:cNvPr>
          <xdr:cNvCxnSpPr/>
        </xdr:nvCxnSpPr>
        <xdr:spPr>
          <a:xfrm flipV="1">
            <a:off x="3552825" y="4757738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A6C762F7-334F-7811-7B23-A5607CEFD260}"/>
              </a:ext>
            </a:extLst>
          </xdr:cNvPr>
          <xdr:cNvCxnSpPr/>
        </xdr:nvCxnSpPr>
        <xdr:spPr>
          <a:xfrm>
            <a:off x="3552826" y="4762500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5383E5B8-ECB0-2FFD-1094-D915107DD20D}"/>
              </a:ext>
            </a:extLst>
          </xdr:cNvPr>
          <xdr:cNvCxnSpPr/>
        </xdr:nvCxnSpPr>
        <xdr:spPr>
          <a:xfrm flipV="1">
            <a:off x="3548066" y="4038600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7B4F374B-1999-691B-BA57-F2DD7A33C719}"/>
              </a:ext>
            </a:extLst>
          </xdr:cNvPr>
          <xdr:cNvCxnSpPr/>
        </xdr:nvCxnSpPr>
        <xdr:spPr>
          <a:xfrm>
            <a:off x="3548066" y="4033840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30BA31EA-E49D-C083-3855-34C22FD4803E}"/>
              </a:ext>
            </a:extLst>
          </xdr:cNvPr>
          <xdr:cNvCxnSpPr/>
        </xdr:nvCxnSpPr>
        <xdr:spPr>
          <a:xfrm flipV="1">
            <a:off x="3552825" y="3186113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F6A9F36C-6AA7-6A44-6B8F-1908D565854A}"/>
              </a:ext>
            </a:extLst>
          </xdr:cNvPr>
          <xdr:cNvCxnSpPr/>
        </xdr:nvCxnSpPr>
        <xdr:spPr>
          <a:xfrm>
            <a:off x="3552829" y="3195641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9" name="Straight Connector 228">
            <a:extLst>
              <a:ext uri="{FF2B5EF4-FFF2-40B4-BE49-F238E27FC236}">
                <a16:creationId xmlns:a16="http://schemas.microsoft.com/office/drawing/2014/main" id="{A11CF926-8984-DAF9-48AF-DB204AB62293}"/>
              </a:ext>
            </a:extLst>
          </xdr:cNvPr>
          <xdr:cNvCxnSpPr/>
        </xdr:nvCxnSpPr>
        <xdr:spPr>
          <a:xfrm flipV="1">
            <a:off x="3557587" y="2333625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D08DB1F7-DA2D-FFE5-19F5-EEEF150487D9}"/>
              </a:ext>
            </a:extLst>
          </xdr:cNvPr>
          <xdr:cNvCxnSpPr/>
        </xdr:nvCxnSpPr>
        <xdr:spPr>
          <a:xfrm>
            <a:off x="3543303" y="2338391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5642D13C-48F2-8266-894B-BE3B20778309}"/>
              </a:ext>
            </a:extLst>
          </xdr:cNvPr>
          <xdr:cNvCxnSpPr/>
        </xdr:nvCxnSpPr>
        <xdr:spPr>
          <a:xfrm flipV="1">
            <a:off x="3548063" y="1476375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1CAB4F6D-EBCA-03AE-F619-DA282EE7EE97}"/>
              </a:ext>
            </a:extLst>
          </xdr:cNvPr>
          <xdr:cNvCxnSpPr/>
        </xdr:nvCxnSpPr>
        <xdr:spPr>
          <a:xfrm>
            <a:off x="3548056" y="1476375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45FE95E5-43C4-9C8D-09BE-5EFBE0A88FE0}"/>
              </a:ext>
            </a:extLst>
          </xdr:cNvPr>
          <xdr:cNvCxnSpPr/>
        </xdr:nvCxnSpPr>
        <xdr:spPr>
          <a:xfrm>
            <a:off x="2262343" y="3943358"/>
            <a:ext cx="90724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4" name="Straight Connector 233">
            <a:extLst>
              <a:ext uri="{FF2B5EF4-FFF2-40B4-BE49-F238E27FC236}">
                <a16:creationId xmlns:a16="http://schemas.microsoft.com/office/drawing/2014/main" id="{02649A40-C455-14D9-CA84-F49CBA9AF027}"/>
              </a:ext>
            </a:extLst>
          </xdr:cNvPr>
          <xdr:cNvCxnSpPr/>
        </xdr:nvCxnSpPr>
        <xdr:spPr>
          <a:xfrm>
            <a:off x="2105025" y="68961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5" name="Straight Connector 234">
            <a:extLst>
              <a:ext uri="{FF2B5EF4-FFF2-40B4-BE49-F238E27FC236}">
                <a16:creationId xmlns:a16="http://schemas.microsoft.com/office/drawing/2014/main" id="{142DB37A-F10E-E274-BDBF-E6393111D20D}"/>
              </a:ext>
            </a:extLst>
          </xdr:cNvPr>
          <xdr:cNvCxnSpPr/>
        </xdr:nvCxnSpPr>
        <xdr:spPr>
          <a:xfrm>
            <a:off x="2019300" y="7048500"/>
            <a:ext cx="9582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6" name="Oval 235">
            <a:extLst>
              <a:ext uri="{FF2B5EF4-FFF2-40B4-BE49-F238E27FC236}">
                <a16:creationId xmlns:a16="http://schemas.microsoft.com/office/drawing/2014/main" id="{C82E27E9-3B10-A276-645C-F6237A68CA7C}"/>
              </a:ext>
            </a:extLst>
          </xdr:cNvPr>
          <xdr:cNvSpPr/>
        </xdr:nvSpPr>
        <xdr:spPr>
          <a:xfrm>
            <a:off x="377666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7" name="Oval 236">
            <a:extLst>
              <a:ext uri="{FF2B5EF4-FFF2-40B4-BE49-F238E27FC236}">
                <a16:creationId xmlns:a16="http://schemas.microsoft.com/office/drawing/2014/main" id="{B9008DDB-8D9D-92C0-F0B5-2A2EA69B056E}"/>
              </a:ext>
            </a:extLst>
          </xdr:cNvPr>
          <xdr:cNvSpPr/>
        </xdr:nvSpPr>
        <xdr:spPr>
          <a:xfrm>
            <a:off x="379094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8" name="Oval 237">
            <a:extLst>
              <a:ext uri="{FF2B5EF4-FFF2-40B4-BE49-F238E27FC236}">
                <a16:creationId xmlns:a16="http://schemas.microsoft.com/office/drawing/2014/main" id="{30A44203-7D77-6C4E-5758-8655B0A5880E}"/>
              </a:ext>
            </a:extLst>
          </xdr:cNvPr>
          <xdr:cNvSpPr/>
        </xdr:nvSpPr>
        <xdr:spPr>
          <a:xfrm>
            <a:off x="378142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" name="Oval 249">
            <a:extLst>
              <a:ext uri="{FF2B5EF4-FFF2-40B4-BE49-F238E27FC236}">
                <a16:creationId xmlns:a16="http://schemas.microsoft.com/office/drawing/2014/main" id="{983265E4-D511-39C5-0BAE-D5B923D27AC1}"/>
              </a:ext>
            </a:extLst>
          </xdr:cNvPr>
          <xdr:cNvSpPr/>
        </xdr:nvSpPr>
        <xdr:spPr>
          <a:xfrm>
            <a:off x="378142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3" name="Oval 252">
            <a:extLst>
              <a:ext uri="{FF2B5EF4-FFF2-40B4-BE49-F238E27FC236}">
                <a16:creationId xmlns:a16="http://schemas.microsoft.com/office/drawing/2014/main" id="{D135FBB4-E345-9697-55F8-F0D8C331E7E3}"/>
              </a:ext>
            </a:extLst>
          </xdr:cNvPr>
          <xdr:cNvSpPr/>
        </xdr:nvSpPr>
        <xdr:spPr>
          <a:xfrm>
            <a:off x="378142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" name="Oval 254">
            <a:extLst>
              <a:ext uri="{FF2B5EF4-FFF2-40B4-BE49-F238E27FC236}">
                <a16:creationId xmlns:a16="http://schemas.microsoft.com/office/drawing/2014/main" id="{075349E6-B4F6-0EA0-7C41-A10F818E9A00}"/>
              </a:ext>
            </a:extLst>
          </xdr:cNvPr>
          <xdr:cNvSpPr/>
        </xdr:nvSpPr>
        <xdr:spPr>
          <a:xfrm>
            <a:off x="378618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8" name="Oval 257">
            <a:extLst>
              <a:ext uri="{FF2B5EF4-FFF2-40B4-BE49-F238E27FC236}">
                <a16:creationId xmlns:a16="http://schemas.microsoft.com/office/drawing/2014/main" id="{8D9A5E31-4B37-6178-3178-3C1A59656A41}"/>
              </a:ext>
            </a:extLst>
          </xdr:cNvPr>
          <xdr:cNvSpPr/>
        </xdr:nvSpPr>
        <xdr:spPr>
          <a:xfrm>
            <a:off x="507205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5" name="Oval 264">
            <a:extLst>
              <a:ext uri="{FF2B5EF4-FFF2-40B4-BE49-F238E27FC236}">
                <a16:creationId xmlns:a16="http://schemas.microsoft.com/office/drawing/2014/main" id="{F70FFCFE-73FF-E40D-B7DA-01A4F88AE576}"/>
              </a:ext>
            </a:extLst>
          </xdr:cNvPr>
          <xdr:cNvSpPr/>
        </xdr:nvSpPr>
        <xdr:spPr>
          <a:xfrm>
            <a:off x="508633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9" name="Oval 388">
            <a:extLst>
              <a:ext uri="{FF2B5EF4-FFF2-40B4-BE49-F238E27FC236}">
                <a16:creationId xmlns:a16="http://schemas.microsoft.com/office/drawing/2014/main" id="{BF907A05-425A-447C-F085-3A7EBCC932CC}"/>
              </a:ext>
            </a:extLst>
          </xdr:cNvPr>
          <xdr:cNvSpPr/>
        </xdr:nvSpPr>
        <xdr:spPr>
          <a:xfrm>
            <a:off x="507681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0" name="Oval 389">
            <a:extLst>
              <a:ext uri="{FF2B5EF4-FFF2-40B4-BE49-F238E27FC236}">
                <a16:creationId xmlns:a16="http://schemas.microsoft.com/office/drawing/2014/main" id="{BD09C556-488E-6F26-DB26-9D70AAD39DE2}"/>
              </a:ext>
            </a:extLst>
          </xdr:cNvPr>
          <xdr:cNvSpPr/>
        </xdr:nvSpPr>
        <xdr:spPr>
          <a:xfrm>
            <a:off x="507681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1" name="Oval 390">
            <a:extLst>
              <a:ext uri="{FF2B5EF4-FFF2-40B4-BE49-F238E27FC236}">
                <a16:creationId xmlns:a16="http://schemas.microsoft.com/office/drawing/2014/main" id="{3E0543FC-D326-8F64-7F46-BD39EBD1A3AA}"/>
              </a:ext>
            </a:extLst>
          </xdr:cNvPr>
          <xdr:cNvSpPr/>
        </xdr:nvSpPr>
        <xdr:spPr>
          <a:xfrm>
            <a:off x="507681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2" name="Oval 391">
            <a:extLst>
              <a:ext uri="{FF2B5EF4-FFF2-40B4-BE49-F238E27FC236}">
                <a16:creationId xmlns:a16="http://schemas.microsoft.com/office/drawing/2014/main" id="{433D0E11-AB5A-789D-D1EB-5CF52576979E}"/>
              </a:ext>
            </a:extLst>
          </xdr:cNvPr>
          <xdr:cNvSpPr/>
        </xdr:nvSpPr>
        <xdr:spPr>
          <a:xfrm>
            <a:off x="508157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E53172A3-ACBE-F81A-B66E-0B243E6475A7}"/>
              </a:ext>
            </a:extLst>
          </xdr:cNvPr>
          <xdr:cNvCxnSpPr/>
        </xdr:nvCxnSpPr>
        <xdr:spPr>
          <a:xfrm flipV="1">
            <a:off x="6157109" y="147637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5" name="Straight Connector 414">
            <a:extLst>
              <a:ext uri="{FF2B5EF4-FFF2-40B4-BE49-F238E27FC236}">
                <a16:creationId xmlns:a16="http://schemas.microsoft.com/office/drawing/2014/main" id="{D5BDBC2B-F684-CEE4-E6E9-BE0D8DAE189C}"/>
              </a:ext>
            </a:extLst>
          </xdr:cNvPr>
          <xdr:cNvCxnSpPr/>
        </xdr:nvCxnSpPr>
        <xdr:spPr>
          <a:xfrm flipV="1">
            <a:off x="74460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474" name="Oval 473">
            <a:extLst>
              <a:ext uri="{FF2B5EF4-FFF2-40B4-BE49-F238E27FC236}">
                <a16:creationId xmlns:a16="http://schemas.microsoft.com/office/drawing/2014/main" id="{1E878A09-857B-D6D2-EA03-5868A53C6261}"/>
              </a:ext>
            </a:extLst>
          </xdr:cNvPr>
          <xdr:cNvSpPr/>
        </xdr:nvSpPr>
        <xdr:spPr>
          <a:xfrm>
            <a:off x="6357937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5" name="Oval 474">
            <a:extLst>
              <a:ext uri="{FF2B5EF4-FFF2-40B4-BE49-F238E27FC236}">
                <a16:creationId xmlns:a16="http://schemas.microsoft.com/office/drawing/2014/main" id="{A8A111DA-772E-9003-48C6-C56126F71BE1}"/>
              </a:ext>
            </a:extLst>
          </xdr:cNvPr>
          <xdr:cNvSpPr/>
        </xdr:nvSpPr>
        <xdr:spPr>
          <a:xfrm>
            <a:off x="6372224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6" name="Oval 475">
            <a:extLst>
              <a:ext uri="{FF2B5EF4-FFF2-40B4-BE49-F238E27FC236}">
                <a16:creationId xmlns:a16="http://schemas.microsoft.com/office/drawing/2014/main" id="{7844230A-A26D-CED3-FEF2-33437A41D4D0}"/>
              </a:ext>
            </a:extLst>
          </xdr:cNvPr>
          <xdr:cNvSpPr/>
        </xdr:nvSpPr>
        <xdr:spPr>
          <a:xfrm>
            <a:off x="6362700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9" name="Oval 478">
            <a:extLst>
              <a:ext uri="{FF2B5EF4-FFF2-40B4-BE49-F238E27FC236}">
                <a16:creationId xmlns:a16="http://schemas.microsoft.com/office/drawing/2014/main" id="{259F53AA-630C-6C17-AA95-1311EA6DF806}"/>
              </a:ext>
            </a:extLst>
          </xdr:cNvPr>
          <xdr:cNvSpPr/>
        </xdr:nvSpPr>
        <xdr:spPr>
          <a:xfrm>
            <a:off x="6362700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81" name="Oval 480">
            <a:extLst>
              <a:ext uri="{FF2B5EF4-FFF2-40B4-BE49-F238E27FC236}">
                <a16:creationId xmlns:a16="http://schemas.microsoft.com/office/drawing/2014/main" id="{81E78BA2-BE18-55DA-E9C3-69467A7C653A}"/>
              </a:ext>
            </a:extLst>
          </xdr:cNvPr>
          <xdr:cNvSpPr/>
        </xdr:nvSpPr>
        <xdr:spPr>
          <a:xfrm>
            <a:off x="6362700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3" name="Oval 512">
            <a:extLst>
              <a:ext uri="{FF2B5EF4-FFF2-40B4-BE49-F238E27FC236}">
                <a16:creationId xmlns:a16="http://schemas.microsoft.com/office/drawing/2014/main" id="{6A6FE130-22F6-E297-FB6A-3939A0504C78}"/>
              </a:ext>
            </a:extLst>
          </xdr:cNvPr>
          <xdr:cNvSpPr/>
        </xdr:nvSpPr>
        <xdr:spPr>
          <a:xfrm>
            <a:off x="6367462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51" name="Oval 650">
            <a:extLst>
              <a:ext uri="{FF2B5EF4-FFF2-40B4-BE49-F238E27FC236}">
                <a16:creationId xmlns:a16="http://schemas.microsoft.com/office/drawing/2014/main" id="{F92108D7-9B82-B8D3-3136-2C7FDBD96C85}"/>
              </a:ext>
            </a:extLst>
          </xdr:cNvPr>
          <xdr:cNvSpPr/>
        </xdr:nvSpPr>
        <xdr:spPr>
          <a:xfrm>
            <a:off x="7662862" y="23002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56" name="Oval 655">
            <a:extLst>
              <a:ext uri="{FF2B5EF4-FFF2-40B4-BE49-F238E27FC236}">
                <a16:creationId xmlns:a16="http://schemas.microsoft.com/office/drawing/2014/main" id="{C799E013-A2F9-8575-D164-6F30623295E0}"/>
              </a:ext>
            </a:extLst>
          </xdr:cNvPr>
          <xdr:cNvSpPr/>
        </xdr:nvSpPr>
        <xdr:spPr>
          <a:xfrm>
            <a:off x="7677149" y="31575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66" name="Oval 665">
            <a:extLst>
              <a:ext uri="{FF2B5EF4-FFF2-40B4-BE49-F238E27FC236}">
                <a16:creationId xmlns:a16="http://schemas.microsoft.com/office/drawing/2014/main" id="{DFCC14D1-DFDF-739E-6421-6C470B4EAC75}"/>
              </a:ext>
            </a:extLst>
          </xdr:cNvPr>
          <xdr:cNvSpPr/>
        </xdr:nvSpPr>
        <xdr:spPr>
          <a:xfrm>
            <a:off x="7667625" y="39957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5" name="Oval 684">
            <a:extLst>
              <a:ext uri="{FF2B5EF4-FFF2-40B4-BE49-F238E27FC236}">
                <a16:creationId xmlns:a16="http://schemas.microsoft.com/office/drawing/2014/main" id="{619BEA61-6750-211E-815D-526607467C5D}"/>
              </a:ext>
            </a:extLst>
          </xdr:cNvPr>
          <xdr:cNvSpPr/>
        </xdr:nvSpPr>
        <xdr:spPr>
          <a:xfrm>
            <a:off x="7667625" y="39052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7" name="Oval 686">
            <a:extLst>
              <a:ext uri="{FF2B5EF4-FFF2-40B4-BE49-F238E27FC236}">
                <a16:creationId xmlns:a16="http://schemas.microsoft.com/office/drawing/2014/main" id="{12A345C8-D099-8A21-309C-529F33B634B6}"/>
              </a:ext>
            </a:extLst>
          </xdr:cNvPr>
          <xdr:cNvSpPr/>
        </xdr:nvSpPr>
        <xdr:spPr>
          <a:xfrm>
            <a:off x="7667625" y="47244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2" name="Oval 741">
            <a:extLst>
              <a:ext uri="{FF2B5EF4-FFF2-40B4-BE49-F238E27FC236}">
                <a16:creationId xmlns:a16="http://schemas.microsoft.com/office/drawing/2014/main" id="{3D13EB12-D74A-968C-0B11-D1EAC49D2DC6}"/>
              </a:ext>
            </a:extLst>
          </xdr:cNvPr>
          <xdr:cNvSpPr/>
        </xdr:nvSpPr>
        <xdr:spPr>
          <a:xfrm>
            <a:off x="7672387" y="558641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51" name="Straight Connector 850">
            <a:extLst>
              <a:ext uri="{FF2B5EF4-FFF2-40B4-BE49-F238E27FC236}">
                <a16:creationId xmlns:a16="http://schemas.microsoft.com/office/drawing/2014/main" id="{4B55984F-CDEF-54F4-4824-DDE9645C75C1}"/>
              </a:ext>
            </a:extLst>
          </xdr:cNvPr>
          <xdr:cNvCxnSpPr/>
        </xdr:nvCxnSpPr>
        <xdr:spPr>
          <a:xfrm flipH="1">
            <a:off x="206216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9" name="Straight Connector 1138">
            <a:extLst>
              <a:ext uri="{FF2B5EF4-FFF2-40B4-BE49-F238E27FC236}">
                <a16:creationId xmlns:a16="http://schemas.microsoft.com/office/drawing/2014/main" id="{139D6152-45DE-4AD9-4A60-E55D124F9B26}"/>
              </a:ext>
            </a:extLst>
          </xdr:cNvPr>
          <xdr:cNvCxnSpPr/>
        </xdr:nvCxnSpPr>
        <xdr:spPr>
          <a:xfrm>
            <a:off x="3562352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2" name="Straight Connector 1141">
            <a:extLst>
              <a:ext uri="{FF2B5EF4-FFF2-40B4-BE49-F238E27FC236}">
                <a16:creationId xmlns:a16="http://schemas.microsoft.com/office/drawing/2014/main" id="{BF448138-46C8-4D1E-0E1D-E4A5CD010044}"/>
              </a:ext>
            </a:extLst>
          </xdr:cNvPr>
          <xdr:cNvCxnSpPr/>
        </xdr:nvCxnSpPr>
        <xdr:spPr>
          <a:xfrm flipH="1">
            <a:off x="3519489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3" name="Straight Connector 1142">
            <a:extLst>
              <a:ext uri="{FF2B5EF4-FFF2-40B4-BE49-F238E27FC236}">
                <a16:creationId xmlns:a16="http://schemas.microsoft.com/office/drawing/2014/main" id="{22BD3816-324F-68D6-DDE6-B437C2DC455B}"/>
              </a:ext>
            </a:extLst>
          </xdr:cNvPr>
          <xdr:cNvCxnSpPr/>
        </xdr:nvCxnSpPr>
        <xdr:spPr>
          <a:xfrm>
            <a:off x="4857730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4" name="Straight Connector 1143">
            <a:extLst>
              <a:ext uri="{FF2B5EF4-FFF2-40B4-BE49-F238E27FC236}">
                <a16:creationId xmlns:a16="http://schemas.microsoft.com/office/drawing/2014/main" id="{9F51908C-8C44-4A61-4BD2-6CE3435582D2}"/>
              </a:ext>
            </a:extLst>
          </xdr:cNvPr>
          <xdr:cNvCxnSpPr/>
        </xdr:nvCxnSpPr>
        <xdr:spPr>
          <a:xfrm flipH="1">
            <a:off x="4814867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5" name="Straight Connector 1144">
            <a:extLst>
              <a:ext uri="{FF2B5EF4-FFF2-40B4-BE49-F238E27FC236}">
                <a16:creationId xmlns:a16="http://schemas.microsoft.com/office/drawing/2014/main" id="{89CC512B-0CA9-91A7-4846-1EC9AE08ECC3}"/>
              </a:ext>
            </a:extLst>
          </xdr:cNvPr>
          <xdr:cNvCxnSpPr/>
        </xdr:nvCxnSpPr>
        <xdr:spPr>
          <a:xfrm>
            <a:off x="6153132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6" name="Straight Connector 1145">
            <a:extLst>
              <a:ext uri="{FF2B5EF4-FFF2-40B4-BE49-F238E27FC236}">
                <a16:creationId xmlns:a16="http://schemas.microsoft.com/office/drawing/2014/main" id="{91AF99D2-F5B1-A03D-04BE-923F59D3DF1D}"/>
              </a:ext>
            </a:extLst>
          </xdr:cNvPr>
          <xdr:cNvCxnSpPr/>
        </xdr:nvCxnSpPr>
        <xdr:spPr>
          <a:xfrm flipH="1">
            <a:off x="6110269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7" name="Straight Connector 1146">
            <a:extLst>
              <a:ext uri="{FF2B5EF4-FFF2-40B4-BE49-F238E27FC236}">
                <a16:creationId xmlns:a16="http://schemas.microsoft.com/office/drawing/2014/main" id="{99577889-B5F5-EE9C-77DA-3AA28AC21641}"/>
              </a:ext>
            </a:extLst>
          </xdr:cNvPr>
          <xdr:cNvCxnSpPr/>
        </xdr:nvCxnSpPr>
        <xdr:spPr>
          <a:xfrm>
            <a:off x="8743945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8" name="Straight Connector 1147">
            <a:extLst>
              <a:ext uri="{FF2B5EF4-FFF2-40B4-BE49-F238E27FC236}">
                <a16:creationId xmlns:a16="http://schemas.microsoft.com/office/drawing/2014/main" id="{EC504233-0E4E-2423-24E5-BF3E7EE4052D}"/>
              </a:ext>
            </a:extLst>
          </xdr:cNvPr>
          <xdr:cNvCxnSpPr/>
        </xdr:nvCxnSpPr>
        <xdr:spPr>
          <a:xfrm flipH="1">
            <a:off x="870108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0" name="Straight Connector 1149">
            <a:extLst>
              <a:ext uri="{FF2B5EF4-FFF2-40B4-BE49-F238E27FC236}">
                <a16:creationId xmlns:a16="http://schemas.microsoft.com/office/drawing/2014/main" id="{E51ACC6D-57FE-DFE8-D511-50103217E7D4}"/>
              </a:ext>
            </a:extLst>
          </xdr:cNvPr>
          <xdr:cNvCxnSpPr/>
        </xdr:nvCxnSpPr>
        <xdr:spPr>
          <a:xfrm>
            <a:off x="11496675" y="689610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7" name="Straight Connector 1706">
            <a:extLst>
              <a:ext uri="{FF2B5EF4-FFF2-40B4-BE49-F238E27FC236}">
                <a16:creationId xmlns:a16="http://schemas.microsoft.com/office/drawing/2014/main" id="{155D643B-626B-F727-9910-46315B32C61B}"/>
              </a:ext>
            </a:extLst>
          </xdr:cNvPr>
          <xdr:cNvCxnSpPr/>
        </xdr:nvCxnSpPr>
        <xdr:spPr>
          <a:xfrm flipH="1">
            <a:off x="1145381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8" name="Straight Connector 1707">
            <a:extLst>
              <a:ext uri="{FF2B5EF4-FFF2-40B4-BE49-F238E27FC236}">
                <a16:creationId xmlns:a16="http://schemas.microsoft.com/office/drawing/2014/main" id="{8AECF210-203B-395C-B299-D6C45E1D2842}"/>
              </a:ext>
            </a:extLst>
          </xdr:cNvPr>
          <xdr:cNvCxnSpPr/>
        </xdr:nvCxnSpPr>
        <xdr:spPr>
          <a:xfrm>
            <a:off x="2019300" y="7334249"/>
            <a:ext cx="95726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9" name="Straight Connector 1708">
            <a:extLst>
              <a:ext uri="{FF2B5EF4-FFF2-40B4-BE49-F238E27FC236}">
                <a16:creationId xmlns:a16="http://schemas.microsoft.com/office/drawing/2014/main" id="{FA0E7DE6-33AB-7F3F-9F7C-4518F537AE27}"/>
              </a:ext>
            </a:extLst>
          </xdr:cNvPr>
          <xdr:cNvCxnSpPr/>
        </xdr:nvCxnSpPr>
        <xdr:spPr>
          <a:xfrm flipH="1">
            <a:off x="2062162" y="72866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1" name="Straight Connector 1710">
            <a:extLst>
              <a:ext uri="{FF2B5EF4-FFF2-40B4-BE49-F238E27FC236}">
                <a16:creationId xmlns:a16="http://schemas.microsoft.com/office/drawing/2014/main" id="{4A2D7DFA-325E-7AB9-E0EA-523C803C9647}"/>
              </a:ext>
            </a:extLst>
          </xdr:cNvPr>
          <xdr:cNvCxnSpPr/>
        </xdr:nvCxnSpPr>
        <xdr:spPr>
          <a:xfrm flipH="1">
            <a:off x="11449050" y="729138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6" name="Straight Connector 1715">
            <a:extLst>
              <a:ext uri="{FF2B5EF4-FFF2-40B4-BE49-F238E27FC236}">
                <a16:creationId xmlns:a16="http://schemas.microsoft.com/office/drawing/2014/main" id="{5D125FA9-5D5A-B00C-6AEE-675CDA75B14A}"/>
              </a:ext>
            </a:extLst>
          </xdr:cNvPr>
          <xdr:cNvCxnSpPr/>
        </xdr:nvCxnSpPr>
        <xdr:spPr>
          <a:xfrm>
            <a:off x="485775" y="3524250"/>
            <a:ext cx="112680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7" name="Straight Connector 1716">
            <a:extLst>
              <a:ext uri="{FF2B5EF4-FFF2-40B4-BE49-F238E27FC236}">
                <a16:creationId xmlns:a16="http://schemas.microsoft.com/office/drawing/2014/main" id="{FB7000F2-ED31-C7B8-BA95-AE63197DA0B1}"/>
              </a:ext>
            </a:extLst>
          </xdr:cNvPr>
          <xdr:cNvCxnSpPr/>
        </xdr:nvCxnSpPr>
        <xdr:spPr>
          <a:xfrm>
            <a:off x="485775" y="3562350"/>
            <a:ext cx="112776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8" name="Straight Connector 1717">
            <a:extLst>
              <a:ext uri="{FF2B5EF4-FFF2-40B4-BE49-F238E27FC236}">
                <a16:creationId xmlns:a16="http://schemas.microsoft.com/office/drawing/2014/main" id="{41AEBDBC-83F0-CDDC-A876-D95D452530CA}"/>
              </a:ext>
            </a:extLst>
          </xdr:cNvPr>
          <xdr:cNvCxnSpPr/>
        </xdr:nvCxnSpPr>
        <xdr:spPr>
          <a:xfrm>
            <a:off x="485775" y="4371975"/>
            <a:ext cx="113061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2" name="Straight Connector 1761">
            <a:extLst>
              <a:ext uri="{FF2B5EF4-FFF2-40B4-BE49-F238E27FC236}">
                <a16:creationId xmlns:a16="http://schemas.microsoft.com/office/drawing/2014/main" id="{621C172B-A5B2-FA64-D2C1-A8A77D0D3B66}"/>
              </a:ext>
            </a:extLst>
          </xdr:cNvPr>
          <xdr:cNvCxnSpPr/>
        </xdr:nvCxnSpPr>
        <xdr:spPr>
          <a:xfrm>
            <a:off x="485775" y="4410075"/>
            <a:ext cx="11296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9" name="Straight Connector 1798">
            <a:extLst>
              <a:ext uri="{FF2B5EF4-FFF2-40B4-BE49-F238E27FC236}">
                <a16:creationId xmlns:a16="http://schemas.microsoft.com/office/drawing/2014/main" id="{AB22CDC3-7FF2-86D4-210C-031E14B1B177}"/>
              </a:ext>
            </a:extLst>
          </xdr:cNvPr>
          <xdr:cNvCxnSpPr/>
        </xdr:nvCxnSpPr>
        <xdr:spPr>
          <a:xfrm flipV="1">
            <a:off x="87414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1800" name="Oval 1799">
            <a:extLst>
              <a:ext uri="{FF2B5EF4-FFF2-40B4-BE49-F238E27FC236}">
                <a16:creationId xmlns:a16="http://schemas.microsoft.com/office/drawing/2014/main" id="{1A34A916-8CDA-F34D-F0AF-790EB85AE5F0}"/>
              </a:ext>
            </a:extLst>
          </xdr:cNvPr>
          <xdr:cNvSpPr/>
        </xdr:nvSpPr>
        <xdr:spPr>
          <a:xfrm>
            <a:off x="8963025" y="22955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02" name="Oval 1801">
            <a:extLst>
              <a:ext uri="{FF2B5EF4-FFF2-40B4-BE49-F238E27FC236}">
                <a16:creationId xmlns:a16="http://schemas.microsoft.com/office/drawing/2014/main" id="{99C35D7B-9D85-FAF4-2E20-9B4ED880B91F}"/>
              </a:ext>
            </a:extLst>
          </xdr:cNvPr>
          <xdr:cNvSpPr/>
        </xdr:nvSpPr>
        <xdr:spPr>
          <a:xfrm>
            <a:off x="8977312" y="31527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03" name="Oval 1802">
            <a:extLst>
              <a:ext uri="{FF2B5EF4-FFF2-40B4-BE49-F238E27FC236}">
                <a16:creationId xmlns:a16="http://schemas.microsoft.com/office/drawing/2014/main" id="{C73EB914-BFEF-5712-CEBD-6F85FBDAE3E4}"/>
              </a:ext>
            </a:extLst>
          </xdr:cNvPr>
          <xdr:cNvSpPr/>
        </xdr:nvSpPr>
        <xdr:spPr>
          <a:xfrm>
            <a:off x="8967788" y="39909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04" name="Oval 1803">
            <a:extLst>
              <a:ext uri="{FF2B5EF4-FFF2-40B4-BE49-F238E27FC236}">
                <a16:creationId xmlns:a16="http://schemas.microsoft.com/office/drawing/2014/main" id="{42B2081D-B6C3-3F6B-5FED-A9312B086E97}"/>
              </a:ext>
            </a:extLst>
          </xdr:cNvPr>
          <xdr:cNvSpPr/>
        </xdr:nvSpPr>
        <xdr:spPr>
          <a:xfrm>
            <a:off x="8967788" y="39004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14" name="Oval 1813">
            <a:extLst>
              <a:ext uri="{FF2B5EF4-FFF2-40B4-BE49-F238E27FC236}">
                <a16:creationId xmlns:a16="http://schemas.microsoft.com/office/drawing/2014/main" id="{32E98B85-2073-1460-6B69-03A79EB5D37C}"/>
              </a:ext>
            </a:extLst>
          </xdr:cNvPr>
          <xdr:cNvSpPr/>
        </xdr:nvSpPr>
        <xdr:spPr>
          <a:xfrm>
            <a:off x="8967788" y="4719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60" name="Oval 1859">
            <a:extLst>
              <a:ext uri="{FF2B5EF4-FFF2-40B4-BE49-F238E27FC236}">
                <a16:creationId xmlns:a16="http://schemas.microsoft.com/office/drawing/2014/main" id="{3C93D3FF-0273-38F9-D63B-C4F5485AF42C}"/>
              </a:ext>
            </a:extLst>
          </xdr:cNvPr>
          <xdr:cNvSpPr/>
        </xdr:nvSpPr>
        <xdr:spPr>
          <a:xfrm>
            <a:off x="8972550" y="55816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957" name="Straight Connector 1956">
            <a:extLst>
              <a:ext uri="{FF2B5EF4-FFF2-40B4-BE49-F238E27FC236}">
                <a16:creationId xmlns:a16="http://schemas.microsoft.com/office/drawing/2014/main" id="{5571060C-7744-EC37-58A6-DB2F522FEB11}"/>
              </a:ext>
            </a:extLst>
          </xdr:cNvPr>
          <xdr:cNvCxnSpPr/>
        </xdr:nvCxnSpPr>
        <xdr:spPr>
          <a:xfrm>
            <a:off x="7448535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8" name="Straight Connector 1957">
            <a:extLst>
              <a:ext uri="{FF2B5EF4-FFF2-40B4-BE49-F238E27FC236}">
                <a16:creationId xmlns:a16="http://schemas.microsoft.com/office/drawing/2014/main" id="{3A4526C4-6AD3-1CA8-3020-47BCD30F1757}"/>
              </a:ext>
            </a:extLst>
          </xdr:cNvPr>
          <xdr:cNvCxnSpPr/>
        </xdr:nvCxnSpPr>
        <xdr:spPr>
          <a:xfrm flipH="1">
            <a:off x="740567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9" name="Straight Connector 1958">
            <a:extLst>
              <a:ext uri="{FF2B5EF4-FFF2-40B4-BE49-F238E27FC236}">
                <a16:creationId xmlns:a16="http://schemas.microsoft.com/office/drawing/2014/main" id="{FD026AB4-3109-8DD0-9343-A5990AF5A728}"/>
              </a:ext>
            </a:extLst>
          </xdr:cNvPr>
          <xdr:cNvCxnSpPr/>
        </xdr:nvCxnSpPr>
        <xdr:spPr>
          <a:xfrm flipV="1">
            <a:off x="10036801" y="147637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024" name="Oval 2023">
            <a:extLst>
              <a:ext uri="{FF2B5EF4-FFF2-40B4-BE49-F238E27FC236}">
                <a16:creationId xmlns:a16="http://schemas.microsoft.com/office/drawing/2014/main" id="{A100E9F3-4A1F-8717-532C-9EC96739C6A0}"/>
              </a:ext>
            </a:extLst>
          </xdr:cNvPr>
          <xdr:cNvSpPr/>
        </xdr:nvSpPr>
        <xdr:spPr>
          <a:xfrm>
            <a:off x="10258425" y="23050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52" name="Oval 2251">
            <a:extLst>
              <a:ext uri="{FF2B5EF4-FFF2-40B4-BE49-F238E27FC236}">
                <a16:creationId xmlns:a16="http://schemas.microsoft.com/office/drawing/2014/main" id="{D96C0CDA-14FB-9FCF-B37F-310911723FC0}"/>
              </a:ext>
            </a:extLst>
          </xdr:cNvPr>
          <xdr:cNvSpPr/>
        </xdr:nvSpPr>
        <xdr:spPr>
          <a:xfrm>
            <a:off x="10272712" y="31623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91" name="Oval 2290">
            <a:extLst>
              <a:ext uri="{FF2B5EF4-FFF2-40B4-BE49-F238E27FC236}">
                <a16:creationId xmlns:a16="http://schemas.microsoft.com/office/drawing/2014/main" id="{8A44EFFB-F1C6-19D2-68CB-7B69F5FE2F4F}"/>
              </a:ext>
            </a:extLst>
          </xdr:cNvPr>
          <xdr:cNvSpPr/>
        </xdr:nvSpPr>
        <xdr:spPr>
          <a:xfrm>
            <a:off x="10263188" y="40005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92" name="Oval 2291">
            <a:extLst>
              <a:ext uri="{FF2B5EF4-FFF2-40B4-BE49-F238E27FC236}">
                <a16:creationId xmlns:a16="http://schemas.microsoft.com/office/drawing/2014/main" id="{6831FA25-0A1E-7D38-B945-D45F2F13D835}"/>
              </a:ext>
            </a:extLst>
          </xdr:cNvPr>
          <xdr:cNvSpPr/>
        </xdr:nvSpPr>
        <xdr:spPr>
          <a:xfrm>
            <a:off x="10263188" y="39100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93" name="Oval 2292">
            <a:extLst>
              <a:ext uri="{FF2B5EF4-FFF2-40B4-BE49-F238E27FC236}">
                <a16:creationId xmlns:a16="http://schemas.microsoft.com/office/drawing/2014/main" id="{5254CECE-2B18-DFBD-61BC-A5E886BC79DC}"/>
              </a:ext>
            </a:extLst>
          </xdr:cNvPr>
          <xdr:cNvSpPr/>
        </xdr:nvSpPr>
        <xdr:spPr>
          <a:xfrm>
            <a:off x="10263188" y="47291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1" name="Oval 2420">
            <a:extLst>
              <a:ext uri="{FF2B5EF4-FFF2-40B4-BE49-F238E27FC236}">
                <a16:creationId xmlns:a16="http://schemas.microsoft.com/office/drawing/2014/main" id="{5F0AE1CC-7327-E0D5-91F3-7C0917A26EAD}"/>
              </a:ext>
            </a:extLst>
          </xdr:cNvPr>
          <xdr:cNvSpPr/>
        </xdr:nvSpPr>
        <xdr:spPr>
          <a:xfrm>
            <a:off x="10267950" y="55911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22" name="Straight Connector 2421">
            <a:extLst>
              <a:ext uri="{FF2B5EF4-FFF2-40B4-BE49-F238E27FC236}">
                <a16:creationId xmlns:a16="http://schemas.microsoft.com/office/drawing/2014/main" id="{D9B44D0A-1B82-A514-E8D5-2384C85350A2}"/>
              </a:ext>
            </a:extLst>
          </xdr:cNvPr>
          <xdr:cNvCxnSpPr/>
        </xdr:nvCxnSpPr>
        <xdr:spPr>
          <a:xfrm flipV="1">
            <a:off x="6157910" y="5610225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23" name="Straight Connector 2422">
            <a:extLst>
              <a:ext uri="{FF2B5EF4-FFF2-40B4-BE49-F238E27FC236}">
                <a16:creationId xmlns:a16="http://schemas.microsoft.com/office/drawing/2014/main" id="{EE4B1430-3F8A-EC6B-9FD8-2BCDEE752D91}"/>
              </a:ext>
            </a:extLst>
          </xdr:cNvPr>
          <xdr:cNvCxnSpPr/>
        </xdr:nvCxnSpPr>
        <xdr:spPr>
          <a:xfrm>
            <a:off x="6157910" y="5619751"/>
            <a:ext cx="1295403" cy="8620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24" name="Straight Connector 2423">
            <a:extLst>
              <a:ext uri="{FF2B5EF4-FFF2-40B4-BE49-F238E27FC236}">
                <a16:creationId xmlns:a16="http://schemas.microsoft.com/office/drawing/2014/main" id="{6A699607-5DFF-A658-8CB0-545E03C090F7}"/>
              </a:ext>
            </a:extLst>
          </xdr:cNvPr>
          <xdr:cNvCxnSpPr/>
        </xdr:nvCxnSpPr>
        <xdr:spPr>
          <a:xfrm flipV="1">
            <a:off x="6162672" y="4757738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25" name="Straight Connector 2424">
            <a:extLst>
              <a:ext uri="{FF2B5EF4-FFF2-40B4-BE49-F238E27FC236}">
                <a16:creationId xmlns:a16="http://schemas.microsoft.com/office/drawing/2014/main" id="{E011A866-E41B-2716-7815-1347A4BDE2F6}"/>
              </a:ext>
            </a:extLst>
          </xdr:cNvPr>
          <xdr:cNvCxnSpPr/>
        </xdr:nvCxnSpPr>
        <xdr:spPr>
          <a:xfrm>
            <a:off x="6162673" y="4762500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26" name="Straight Connector 2425">
            <a:extLst>
              <a:ext uri="{FF2B5EF4-FFF2-40B4-BE49-F238E27FC236}">
                <a16:creationId xmlns:a16="http://schemas.microsoft.com/office/drawing/2014/main" id="{668FBE10-D9CF-3B8F-CFFF-23228B556A59}"/>
              </a:ext>
            </a:extLst>
          </xdr:cNvPr>
          <xdr:cNvCxnSpPr/>
        </xdr:nvCxnSpPr>
        <xdr:spPr>
          <a:xfrm flipV="1">
            <a:off x="6157913" y="4038600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27" name="Straight Connector 2426">
            <a:extLst>
              <a:ext uri="{FF2B5EF4-FFF2-40B4-BE49-F238E27FC236}">
                <a16:creationId xmlns:a16="http://schemas.microsoft.com/office/drawing/2014/main" id="{EF9389D4-3EE7-62D5-361C-404370866B93}"/>
              </a:ext>
            </a:extLst>
          </xdr:cNvPr>
          <xdr:cNvCxnSpPr/>
        </xdr:nvCxnSpPr>
        <xdr:spPr>
          <a:xfrm>
            <a:off x="6157913" y="4033840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28" name="Straight Connector 2427">
            <a:extLst>
              <a:ext uri="{FF2B5EF4-FFF2-40B4-BE49-F238E27FC236}">
                <a16:creationId xmlns:a16="http://schemas.microsoft.com/office/drawing/2014/main" id="{6E145E81-883C-C113-6A99-C6ED82078CB9}"/>
              </a:ext>
            </a:extLst>
          </xdr:cNvPr>
          <xdr:cNvCxnSpPr/>
        </xdr:nvCxnSpPr>
        <xdr:spPr>
          <a:xfrm flipV="1">
            <a:off x="6162672" y="3186113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29" name="Straight Connector 2428">
            <a:extLst>
              <a:ext uri="{FF2B5EF4-FFF2-40B4-BE49-F238E27FC236}">
                <a16:creationId xmlns:a16="http://schemas.microsoft.com/office/drawing/2014/main" id="{2B24C04D-FFBE-D617-7DEB-7DDADA1E355A}"/>
              </a:ext>
            </a:extLst>
          </xdr:cNvPr>
          <xdr:cNvCxnSpPr/>
        </xdr:nvCxnSpPr>
        <xdr:spPr>
          <a:xfrm>
            <a:off x="6162676" y="3195641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0" name="Straight Connector 2429">
            <a:extLst>
              <a:ext uri="{FF2B5EF4-FFF2-40B4-BE49-F238E27FC236}">
                <a16:creationId xmlns:a16="http://schemas.microsoft.com/office/drawing/2014/main" id="{03F5A720-BADC-AD4A-373D-DA932A7ACA04}"/>
              </a:ext>
            </a:extLst>
          </xdr:cNvPr>
          <xdr:cNvCxnSpPr/>
        </xdr:nvCxnSpPr>
        <xdr:spPr>
          <a:xfrm flipV="1">
            <a:off x="6167434" y="2333625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1" name="Straight Connector 2430">
            <a:extLst>
              <a:ext uri="{FF2B5EF4-FFF2-40B4-BE49-F238E27FC236}">
                <a16:creationId xmlns:a16="http://schemas.microsoft.com/office/drawing/2014/main" id="{05D7D96D-20D0-16E4-A8FE-B8E5557EF2E0}"/>
              </a:ext>
            </a:extLst>
          </xdr:cNvPr>
          <xdr:cNvCxnSpPr/>
        </xdr:nvCxnSpPr>
        <xdr:spPr>
          <a:xfrm>
            <a:off x="6153150" y="2338391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2" name="Straight Connector 2431">
            <a:extLst>
              <a:ext uri="{FF2B5EF4-FFF2-40B4-BE49-F238E27FC236}">
                <a16:creationId xmlns:a16="http://schemas.microsoft.com/office/drawing/2014/main" id="{A196A678-D344-DD6F-3BBC-B478F74B79B1}"/>
              </a:ext>
            </a:extLst>
          </xdr:cNvPr>
          <xdr:cNvCxnSpPr/>
        </xdr:nvCxnSpPr>
        <xdr:spPr>
          <a:xfrm flipV="1">
            <a:off x="6157910" y="1476375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3" name="Straight Connector 2432">
            <a:extLst>
              <a:ext uri="{FF2B5EF4-FFF2-40B4-BE49-F238E27FC236}">
                <a16:creationId xmlns:a16="http://schemas.microsoft.com/office/drawing/2014/main" id="{1EED0030-0660-4A5B-26EC-27F24E4A2803}"/>
              </a:ext>
            </a:extLst>
          </xdr:cNvPr>
          <xdr:cNvCxnSpPr/>
        </xdr:nvCxnSpPr>
        <xdr:spPr>
          <a:xfrm>
            <a:off x="6157903" y="1476375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4" name="Straight Connector 2433">
            <a:extLst>
              <a:ext uri="{FF2B5EF4-FFF2-40B4-BE49-F238E27FC236}">
                <a16:creationId xmlns:a16="http://schemas.microsoft.com/office/drawing/2014/main" id="{57A38485-E20A-CFCC-65CF-0F73C6C6F94F}"/>
              </a:ext>
            </a:extLst>
          </xdr:cNvPr>
          <xdr:cNvCxnSpPr/>
        </xdr:nvCxnSpPr>
        <xdr:spPr>
          <a:xfrm flipV="1">
            <a:off x="8748710" y="5610225"/>
            <a:ext cx="1309687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5" name="Straight Connector 2434">
            <a:extLst>
              <a:ext uri="{FF2B5EF4-FFF2-40B4-BE49-F238E27FC236}">
                <a16:creationId xmlns:a16="http://schemas.microsoft.com/office/drawing/2014/main" id="{0121268F-FF6C-EFEE-C0F8-25797CDAE148}"/>
              </a:ext>
            </a:extLst>
          </xdr:cNvPr>
          <xdr:cNvCxnSpPr/>
        </xdr:nvCxnSpPr>
        <xdr:spPr>
          <a:xfrm>
            <a:off x="8748710" y="5619751"/>
            <a:ext cx="1290640" cy="8620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6" name="Straight Connector 2435">
            <a:extLst>
              <a:ext uri="{FF2B5EF4-FFF2-40B4-BE49-F238E27FC236}">
                <a16:creationId xmlns:a16="http://schemas.microsoft.com/office/drawing/2014/main" id="{5663643E-A773-CAD7-5945-1E2422EBAE60}"/>
              </a:ext>
            </a:extLst>
          </xdr:cNvPr>
          <xdr:cNvCxnSpPr/>
        </xdr:nvCxnSpPr>
        <xdr:spPr>
          <a:xfrm flipV="1">
            <a:off x="8753472" y="4757738"/>
            <a:ext cx="13049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7" name="Straight Connector 2436">
            <a:extLst>
              <a:ext uri="{FF2B5EF4-FFF2-40B4-BE49-F238E27FC236}">
                <a16:creationId xmlns:a16="http://schemas.microsoft.com/office/drawing/2014/main" id="{7AED8D4B-0BBF-E023-B194-24C9A5951045}"/>
              </a:ext>
            </a:extLst>
          </xdr:cNvPr>
          <xdr:cNvCxnSpPr/>
        </xdr:nvCxnSpPr>
        <xdr:spPr>
          <a:xfrm>
            <a:off x="8753473" y="4762500"/>
            <a:ext cx="1304924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8" name="Straight Connector 2437">
            <a:extLst>
              <a:ext uri="{FF2B5EF4-FFF2-40B4-BE49-F238E27FC236}">
                <a16:creationId xmlns:a16="http://schemas.microsoft.com/office/drawing/2014/main" id="{669F90A2-4ED2-E71E-AE74-0EF2CC0F8673}"/>
              </a:ext>
            </a:extLst>
          </xdr:cNvPr>
          <xdr:cNvCxnSpPr/>
        </xdr:nvCxnSpPr>
        <xdr:spPr>
          <a:xfrm flipV="1">
            <a:off x="8748713" y="4038600"/>
            <a:ext cx="1304922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9" name="Straight Connector 2438">
            <a:extLst>
              <a:ext uri="{FF2B5EF4-FFF2-40B4-BE49-F238E27FC236}">
                <a16:creationId xmlns:a16="http://schemas.microsoft.com/office/drawing/2014/main" id="{4EEF3DBF-FF21-EC7A-B4C0-24E3E53F74DF}"/>
              </a:ext>
            </a:extLst>
          </xdr:cNvPr>
          <xdr:cNvCxnSpPr/>
        </xdr:nvCxnSpPr>
        <xdr:spPr>
          <a:xfrm>
            <a:off x="8748713" y="4033840"/>
            <a:ext cx="1304922" cy="7334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40" name="Straight Connector 2439">
            <a:extLst>
              <a:ext uri="{FF2B5EF4-FFF2-40B4-BE49-F238E27FC236}">
                <a16:creationId xmlns:a16="http://schemas.microsoft.com/office/drawing/2014/main" id="{2C9003A8-1B70-8BA1-43DE-AA48F5FF2BDA}"/>
              </a:ext>
            </a:extLst>
          </xdr:cNvPr>
          <xdr:cNvCxnSpPr/>
        </xdr:nvCxnSpPr>
        <xdr:spPr>
          <a:xfrm flipV="1">
            <a:off x="8753472" y="3186113"/>
            <a:ext cx="1304925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41" name="Straight Connector 2440">
            <a:extLst>
              <a:ext uri="{FF2B5EF4-FFF2-40B4-BE49-F238E27FC236}">
                <a16:creationId xmlns:a16="http://schemas.microsoft.com/office/drawing/2014/main" id="{2029C567-F452-5FC0-8098-52A085F1D5D8}"/>
              </a:ext>
            </a:extLst>
          </xdr:cNvPr>
          <xdr:cNvCxnSpPr/>
        </xdr:nvCxnSpPr>
        <xdr:spPr>
          <a:xfrm>
            <a:off x="8753476" y="3195641"/>
            <a:ext cx="1304921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42" name="Straight Connector 2441">
            <a:extLst>
              <a:ext uri="{FF2B5EF4-FFF2-40B4-BE49-F238E27FC236}">
                <a16:creationId xmlns:a16="http://schemas.microsoft.com/office/drawing/2014/main" id="{5B9468BE-7325-B24A-A0F8-C10D7368EC7E}"/>
              </a:ext>
            </a:extLst>
          </xdr:cNvPr>
          <xdr:cNvCxnSpPr/>
        </xdr:nvCxnSpPr>
        <xdr:spPr>
          <a:xfrm flipV="1">
            <a:off x="8758234" y="2333625"/>
            <a:ext cx="1295401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43" name="Straight Connector 2442">
            <a:extLst>
              <a:ext uri="{FF2B5EF4-FFF2-40B4-BE49-F238E27FC236}">
                <a16:creationId xmlns:a16="http://schemas.microsoft.com/office/drawing/2014/main" id="{E4992794-0604-FFDD-A10E-D6C0096CA1FB}"/>
              </a:ext>
            </a:extLst>
          </xdr:cNvPr>
          <xdr:cNvCxnSpPr/>
        </xdr:nvCxnSpPr>
        <xdr:spPr>
          <a:xfrm>
            <a:off x="8743950" y="2338391"/>
            <a:ext cx="13192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47" name="Straight Connector 2446">
            <a:extLst>
              <a:ext uri="{FF2B5EF4-FFF2-40B4-BE49-F238E27FC236}">
                <a16:creationId xmlns:a16="http://schemas.microsoft.com/office/drawing/2014/main" id="{7A2722F5-4498-9815-CDFC-1056A92CB877}"/>
              </a:ext>
            </a:extLst>
          </xdr:cNvPr>
          <xdr:cNvCxnSpPr/>
        </xdr:nvCxnSpPr>
        <xdr:spPr>
          <a:xfrm flipV="1">
            <a:off x="8748710" y="1476375"/>
            <a:ext cx="1304925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48" name="Straight Connector 2447">
            <a:extLst>
              <a:ext uri="{FF2B5EF4-FFF2-40B4-BE49-F238E27FC236}">
                <a16:creationId xmlns:a16="http://schemas.microsoft.com/office/drawing/2014/main" id="{5C6A2D86-C37D-6E1C-EBB4-F73753D50E23}"/>
              </a:ext>
            </a:extLst>
          </xdr:cNvPr>
          <xdr:cNvCxnSpPr/>
        </xdr:nvCxnSpPr>
        <xdr:spPr>
          <a:xfrm>
            <a:off x="8748703" y="1476375"/>
            <a:ext cx="1304932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65" name="Straight Connector 2464">
            <a:extLst>
              <a:ext uri="{FF2B5EF4-FFF2-40B4-BE49-F238E27FC236}">
                <a16:creationId xmlns:a16="http://schemas.microsoft.com/office/drawing/2014/main" id="{B9030CB3-9118-C0C1-2EC1-3F4A1B6E9E5A}"/>
              </a:ext>
            </a:extLst>
          </xdr:cNvPr>
          <xdr:cNvCxnSpPr/>
        </xdr:nvCxnSpPr>
        <xdr:spPr>
          <a:xfrm>
            <a:off x="10039345" y="689610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66" name="Straight Connector 2465">
            <a:extLst>
              <a:ext uri="{FF2B5EF4-FFF2-40B4-BE49-F238E27FC236}">
                <a16:creationId xmlns:a16="http://schemas.microsoft.com/office/drawing/2014/main" id="{DBD701FB-AF23-5F05-C45D-EB2EC737977B}"/>
              </a:ext>
            </a:extLst>
          </xdr:cNvPr>
          <xdr:cNvCxnSpPr/>
        </xdr:nvCxnSpPr>
        <xdr:spPr>
          <a:xfrm flipH="1">
            <a:off x="9996482" y="70008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65</xdr:row>
      <xdr:rowOff>4763</xdr:rowOff>
    </xdr:from>
    <xdr:to>
      <xdr:col>71</xdr:col>
      <xdr:colOff>0</xdr:colOff>
      <xdr:row>79</xdr:row>
      <xdr:rowOff>47625</xdr:rowOff>
    </xdr:to>
    <xdr:cxnSp macro="">
      <xdr:nvCxnSpPr>
        <xdr:cNvPr id="2498" name="Straight Connector 2497">
          <a:extLst>
            <a:ext uri="{FF2B5EF4-FFF2-40B4-BE49-F238E27FC236}">
              <a16:creationId xmlns:a16="http://schemas.microsoft.com/office/drawing/2014/main" id="{07CA09FB-B508-4697-B2AF-7DE04E63835C}"/>
            </a:ext>
          </a:extLst>
        </xdr:cNvPr>
        <xdr:cNvCxnSpPr/>
      </xdr:nvCxnSpPr>
      <xdr:spPr>
        <a:xfrm>
          <a:off x="11496675" y="9910763"/>
          <a:ext cx="0" cy="204311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48</xdr:row>
      <xdr:rowOff>123825</xdr:rowOff>
    </xdr:from>
    <xdr:to>
      <xdr:col>71</xdr:col>
      <xdr:colOff>80969</xdr:colOff>
      <xdr:row>56</xdr:row>
      <xdr:rowOff>90488</xdr:rowOff>
    </xdr:to>
    <xdr:grpSp>
      <xdr:nvGrpSpPr>
        <xdr:cNvPr id="3176" name="Group 3175">
          <a:extLst>
            <a:ext uri="{FF2B5EF4-FFF2-40B4-BE49-F238E27FC236}">
              <a16:creationId xmlns:a16="http://schemas.microsoft.com/office/drawing/2014/main" id="{A16325B5-869B-9FBF-FD96-72C09364B190}"/>
            </a:ext>
          </a:extLst>
        </xdr:cNvPr>
        <xdr:cNvGrpSpPr/>
      </xdr:nvGrpSpPr>
      <xdr:grpSpPr>
        <a:xfrm>
          <a:off x="2014537" y="7600950"/>
          <a:ext cx="9563107" cy="1109663"/>
          <a:chOff x="2014537" y="7600950"/>
          <a:chExt cx="9563107" cy="1109663"/>
        </a:xfrm>
      </xdr:grpSpPr>
      <xdr:sp macro="" textlink="">
        <xdr:nvSpPr>
          <xdr:cNvPr id="2500" name="Isosceles Triangle 2499">
            <a:extLst>
              <a:ext uri="{FF2B5EF4-FFF2-40B4-BE49-F238E27FC236}">
                <a16:creationId xmlns:a16="http://schemas.microsoft.com/office/drawing/2014/main" id="{93818235-9372-02D3-174B-74D66DDCA571}"/>
              </a:ext>
            </a:extLst>
          </xdr:cNvPr>
          <xdr:cNvSpPr/>
        </xdr:nvSpPr>
        <xdr:spPr>
          <a:xfrm>
            <a:off x="2024063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1" name="Isosceles Triangle 2500">
            <a:extLst>
              <a:ext uri="{FF2B5EF4-FFF2-40B4-BE49-F238E27FC236}">
                <a16:creationId xmlns:a16="http://schemas.microsoft.com/office/drawing/2014/main" id="{3DA4ED36-35E0-630F-9626-049BDF716DE7}"/>
              </a:ext>
            </a:extLst>
          </xdr:cNvPr>
          <xdr:cNvSpPr/>
        </xdr:nvSpPr>
        <xdr:spPr>
          <a:xfrm>
            <a:off x="3486139" y="79152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02" name="Straight Connector 2501">
            <a:extLst>
              <a:ext uri="{FF2B5EF4-FFF2-40B4-BE49-F238E27FC236}">
                <a16:creationId xmlns:a16="http://schemas.microsoft.com/office/drawing/2014/main" id="{0E0DEA6C-5AE3-90AB-B69A-3EE288DFFC36}"/>
              </a:ext>
            </a:extLst>
          </xdr:cNvPr>
          <xdr:cNvCxnSpPr/>
        </xdr:nvCxnSpPr>
        <xdr:spPr>
          <a:xfrm>
            <a:off x="2100262" y="79057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03" name="Isosceles Triangle 2502">
            <a:extLst>
              <a:ext uri="{FF2B5EF4-FFF2-40B4-BE49-F238E27FC236}">
                <a16:creationId xmlns:a16="http://schemas.microsoft.com/office/drawing/2014/main" id="{46332AED-FEB6-AC09-7834-44DC5208C988}"/>
              </a:ext>
            </a:extLst>
          </xdr:cNvPr>
          <xdr:cNvSpPr/>
        </xdr:nvSpPr>
        <xdr:spPr>
          <a:xfrm>
            <a:off x="4781532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4" name="Isosceles Triangle 2503">
            <a:extLst>
              <a:ext uri="{FF2B5EF4-FFF2-40B4-BE49-F238E27FC236}">
                <a16:creationId xmlns:a16="http://schemas.microsoft.com/office/drawing/2014/main" id="{CEC3631E-FADB-04F4-DFEE-7CC9A076542D}"/>
              </a:ext>
            </a:extLst>
          </xdr:cNvPr>
          <xdr:cNvSpPr/>
        </xdr:nvSpPr>
        <xdr:spPr>
          <a:xfrm>
            <a:off x="7372345" y="7910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5" name="Isosceles Triangle 2504">
            <a:extLst>
              <a:ext uri="{FF2B5EF4-FFF2-40B4-BE49-F238E27FC236}">
                <a16:creationId xmlns:a16="http://schemas.microsoft.com/office/drawing/2014/main" id="{21968095-8374-830E-01A8-8A5F8B5FE642}"/>
              </a:ext>
            </a:extLst>
          </xdr:cNvPr>
          <xdr:cNvSpPr/>
        </xdr:nvSpPr>
        <xdr:spPr>
          <a:xfrm>
            <a:off x="8667738" y="7915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6" name="Isosceles Triangle 2505">
            <a:extLst>
              <a:ext uri="{FF2B5EF4-FFF2-40B4-BE49-F238E27FC236}">
                <a16:creationId xmlns:a16="http://schemas.microsoft.com/office/drawing/2014/main" id="{721FEEA3-E5B4-4FBC-B154-F1BE8B225CF6}"/>
              </a:ext>
            </a:extLst>
          </xdr:cNvPr>
          <xdr:cNvSpPr/>
        </xdr:nvSpPr>
        <xdr:spPr>
          <a:xfrm>
            <a:off x="11415719" y="79200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7" name="Oval 2506">
            <a:extLst>
              <a:ext uri="{FF2B5EF4-FFF2-40B4-BE49-F238E27FC236}">
                <a16:creationId xmlns:a16="http://schemas.microsoft.com/office/drawing/2014/main" id="{8BF454B2-F471-CC89-BB5F-888228A8C718}"/>
              </a:ext>
            </a:extLst>
          </xdr:cNvPr>
          <xdr:cNvSpPr/>
        </xdr:nvSpPr>
        <xdr:spPr>
          <a:xfrm>
            <a:off x="3771889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8" name="Oval 2507">
            <a:extLst>
              <a:ext uri="{FF2B5EF4-FFF2-40B4-BE49-F238E27FC236}">
                <a16:creationId xmlns:a16="http://schemas.microsoft.com/office/drawing/2014/main" id="{BB93CAB3-513E-DF3E-E8A8-86E52189DAE5}"/>
              </a:ext>
            </a:extLst>
          </xdr:cNvPr>
          <xdr:cNvSpPr/>
        </xdr:nvSpPr>
        <xdr:spPr>
          <a:xfrm>
            <a:off x="5072053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9" name="Oval 2508">
            <a:extLst>
              <a:ext uri="{FF2B5EF4-FFF2-40B4-BE49-F238E27FC236}">
                <a16:creationId xmlns:a16="http://schemas.microsoft.com/office/drawing/2014/main" id="{6955128C-8353-EE3B-BEC9-62FB32F9FF18}"/>
              </a:ext>
            </a:extLst>
          </xdr:cNvPr>
          <xdr:cNvSpPr/>
        </xdr:nvSpPr>
        <xdr:spPr>
          <a:xfrm>
            <a:off x="7658101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10" name="Oval 2509">
            <a:extLst>
              <a:ext uri="{FF2B5EF4-FFF2-40B4-BE49-F238E27FC236}">
                <a16:creationId xmlns:a16="http://schemas.microsoft.com/office/drawing/2014/main" id="{46211C16-B6F1-A295-E2B1-BC9EA586E6B9}"/>
              </a:ext>
            </a:extLst>
          </xdr:cNvPr>
          <xdr:cNvSpPr/>
        </xdr:nvSpPr>
        <xdr:spPr>
          <a:xfrm>
            <a:off x="10248918" y="7872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11" name="Straight Arrow Connector 2510">
            <a:extLst>
              <a:ext uri="{FF2B5EF4-FFF2-40B4-BE49-F238E27FC236}">
                <a16:creationId xmlns:a16="http://schemas.microsoft.com/office/drawing/2014/main" id="{EE9EB110-2A1F-D6F1-121D-F9056CF31B81}"/>
              </a:ext>
            </a:extLst>
          </xdr:cNvPr>
          <xdr:cNvCxnSpPr/>
        </xdr:nvCxnSpPr>
        <xdr:spPr>
          <a:xfrm>
            <a:off x="21050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2" name="Straight Arrow Connector 2511">
            <a:extLst>
              <a:ext uri="{FF2B5EF4-FFF2-40B4-BE49-F238E27FC236}">
                <a16:creationId xmlns:a16="http://schemas.microsoft.com/office/drawing/2014/main" id="{9AEE96FE-D33C-7308-F06D-9927DB81CE2D}"/>
              </a:ext>
            </a:extLst>
          </xdr:cNvPr>
          <xdr:cNvCxnSpPr/>
        </xdr:nvCxnSpPr>
        <xdr:spPr>
          <a:xfrm>
            <a:off x="22669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3" name="Straight Arrow Connector 2512">
            <a:extLst>
              <a:ext uri="{FF2B5EF4-FFF2-40B4-BE49-F238E27FC236}">
                <a16:creationId xmlns:a16="http://schemas.microsoft.com/office/drawing/2014/main" id="{569D48C5-AF79-3088-A509-B425F7158319}"/>
              </a:ext>
            </a:extLst>
          </xdr:cNvPr>
          <xdr:cNvCxnSpPr/>
        </xdr:nvCxnSpPr>
        <xdr:spPr>
          <a:xfrm>
            <a:off x="24288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4" name="Straight Arrow Connector 2513">
            <a:extLst>
              <a:ext uri="{FF2B5EF4-FFF2-40B4-BE49-F238E27FC236}">
                <a16:creationId xmlns:a16="http://schemas.microsoft.com/office/drawing/2014/main" id="{48D28B56-72A3-6192-885E-778FBB024D88}"/>
              </a:ext>
            </a:extLst>
          </xdr:cNvPr>
          <xdr:cNvCxnSpPr/>
        </xdr:nvCxnSpPr>
        <xdr:spPr>
          <a:xfrm>
            <a:off x="25907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5" name="Straight Arrow Connector 2514">
            <a:extLst>
              <a:ext uri="{FF2B5EF4-FFF2-40B4-BE49-F238E27FC236}">
                <a16:creationId xmlns:a16="http://schemas.microsoft.com/office/drawing/2014/main" id="{5F95ACB4-7C2A-C8C3-A9C1-B886109307FC}"/>
              </a:ext>
            </a:extLst>
          </xdr:cNvPr>
          <xdr:cNvCxnSpPr/>
        </xdr:nvCxnSpPr>
        <xdr:spPr>
          <a:xfrm>
            <a:off x="27527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6" name="Straight Arrow Connector 2515">
            <a:extLst>
              <a:ext uri="{FF2B5EF4-FFF2-40B4-BE49-F238E27FC236}">
                <a16:creationId xmlns:a16="http://schemas.microsoft.com/office/drawing/2014/main" id="{EBAEACCF-EF20-E719-1FCD-C8BC8099D288}"/>
              </a:ext>
            </a:extLst>
          </xdr:cNvPr>
          <xdr:cNvCxnSpPr/>
        </xdr:nvCxnSpPr>
        <xdr:spPr>
          <a:xfrm>
            <a:off x="29146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7" name="Straight Arrow Connector 2516">
            <a:extLst>
              <a:ext uri="{FF2B5EF4-FFF2-40B4-BE49-F238E27FC236}">
                <a16:creationId xmlns:a16="http://schemas.microsoft.com/office/drawing/2014/main" id="{13864A03-B43C-5B35-8CE5-EBC98B31FC74}"/>
              </a:ext>
            </a:extLst>
          </xdr:cNvPr>
          <xdr:cNvCxnSpPr/>
        </xdr:nvCxnSpPr>
        <xdr:spPr>
          <a:xfrm>
            <a:off x="30765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8" name="Straight Arrow Connector 2517">
            <a:extLst>
              <a:ext uri="{FF2B5EF4-FFF2-40B4-BE49-F238E27FC236}">
                <a16:creationId xmlns:a16="http://schemas.microsoft.com/office/drawing/2014/main" id="{DC771F08-4DAA-09CA-9DA7-B9A3CE126121}"/>
              </a:ext>
            </a:extLst>
          </xdr:cNvPr>
          <xdr:cNvCxnSpPr/>
        </xdr:nvCxnSpPr>
        <xdr:spPr>
          <a:xfrm>
            <a:off x="32384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19" name="Straight Arrow Connector 2518">
            <a:extLst>
              <a:ext uri="{FF2B5EF4-FFF2-40B4-BE49-F238E27FC236}">
                <a16:creationId xmlns:a16="http://schemas.microsoft.com/office/drawing/2014/main" id="{8DCC0E50-C705-40D2-E048-C196127EC79E}"/>
              </a:ext>
            </a:extLst>
          </xdr:cNvPr>
          <xdr:cNvCxnSpPr/>
        </xdr:nvCxnSpPr>
        <xdr:spPr>
          <a:xfrm>
            <a:off x="3400424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0" name="Straight Arrow Connector 2519">
            <a:extLst>
              <a:ext uri="{FF2B5EF4-FFF2-40B4-BE49-F238E27FC236}">
                <a16:creationId xmlns:a16="http://schemas.microsoft.com/office/drawing/2014/main" id="{60A82AB2-5251-3402-5526-BE7BF13575DD}"/>
              </a:ext>
            </a:extLst>
          </xdr:cNvPr>
          <xdr:cNvCxnSpPr/>
        </xdr:nvCxnSpPr>
        <xdr:spPr>
          <a:xfrm>
            <a:off x="3562349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1" name="Straight Arrow Connector 2520">
            <a:extLst>
              <a:ext uri="{FF2B5EF4-FFF2-40B4-BE49-F238E27FC236}">
                <a16:creationId xmlns:a16="http://schemas.microsoft.com/office/drawing/2014/main" id="{9F332A88-BFC2-2D91-0A66-38E37C8D9ACD}"/>
              </a:ext>
            </a:extLst>
          </xdr:cNvPr>
          <xdr:cNvCxnSpPr/>
        </xdr:nvCxnSpPr>
        <xdr:spPr>
          <a:xfrm>
            <a:off x="3724273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2" name="Straight Arrow Connector 2521">
            <a:extLst>
              <a:ext uri="{FF2B5EF4-FFF2-40B4-BE49-F238E27FC236}">
                <a16:creationId xmlns:a16="http://schemas.microsoft.com/office/drawing/2014/main" id="{0AF3BF53-2A0E-DAA6-3A22-B3676F73F84B}"/>
              </a:ext>
            </a:extLst>
          </xdr:cNvPr>
          <xdr:cNvCxnSpPr/>
        </xdr:nvCxnSpPr>
        <xdr:spPr>
          <a:xfrm>
            <a:off x="3886198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3" name="Straight Arrow Connector 2522">
            <a:extLst>
              <a:ext uri="{FF2B5EF4-FFF2-40B4-BE49-F238E27FC236}">
                <a16:creationId xmlns:a16="http://schemas.microsoft.com/office/drawing/2014/main" id="{7623E2E6-C13A-97FC-1244-367AC605866B}"/>
              </a:ext>
            </a:extLst>
          </xdr:cNvPr>
          <xdr:cNvCxnSpPr/>
        </xdr:nvCxnSpPr>
        <xdr:spPr>
          <a:xfrm>
            <a:off x="4048123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4" name="Straight Arrow Connector 2523">
            <a:extLst>
              <a:ext uri="{FF2B5EF4-FFF2-40B4-BE49-F238E27FC236}">
                <a16:creationId xmlns:a16="http://schemas.microsoft.com/office/drawing/2014/main" id="{4AD7186E-A532-2B9A-C003-240DDD42C2DA}"/>
              </a:ext>
            </a:extLst>
          </xdr:cNvPr>
          <xdr:cNvCxnSpPr/>
        </xdr:nvCxnSpPr>
        <xdr:spPr>
          <a:xfrm>
            <a:off x="4210048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5" name="Straight Arrow Connector 2524">
            <a:extLst>
              <a:ext uri="{FF2B5EF4-FFF2-40B4-BE49-F238E27FC236}">
                <a16:creationId xmlns:a16="http://schemas.microsoft.com/office/drawing/2014/main" id="{5AF18B67-9B3B-872B-8D14-C5D1EDD1E659}"/>
              </a:ext>
            </a:extLst>
          </xdr:cNvPr>
          <xdr:cNvCxnSpPr/>
        </xdr:nvCxnSpPr>
        <xdr:spPr>
          <a:xfrm>
            <a:off x="4371972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6" name="Straight Arrow Connector 2525">
            <a:extLst>
              <a:ext uri="{FF2B5EF4-FFF2-40B4-BE49-F238E27FC236}">
                <a16:creationId xmlns:a16="http://schemas.microsoft.com/office/drawing/2014/main" id="{8E7FC696-771B-4688-AF62-D99E44769DA1}"/>
              </a:ext>
            </a:extLst>
          </xdr:cNvPr>
          <xdr:cNvCxnSpPr/>
        </xdr:nvCxnSpPr>
        <xdr:spPr>
          <a:xfrm>
            <a:off x="4533897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7" name="Straight Arrow Connector 2526">
            <a:extLst>
              <a:ext uri="{FF2B5EF4-FFF2-40B4-BE49-F238E27FC236}">
                <a16:creationId xmlns:a16="http://schemas.microsoft.com/office/drawing/2014/main" id="{611EB6B0-8243-5F51-D414-35A137F61B3C}"/>
              </a:ext>
            </a:extLst>
          </xdr:cNvPr>
          <xdr:cNvCxnSpPr/>
        </xdr:nvCxnSpPr>
        <xdr:spPr>
          <a:xfrm>
            <a:off x="46958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8" name="Straight Arrow Connector 2527">
            <a:extLst>
              <a:ext uri="{FF2B5EF4-FFF2-40B4-BE49-F238E27FC236}">
                <a16:creationId xmlns:a16="http://schemas.microsoft.com/office/drawing/2014/main" id="{DA115B8C-F736-3C89-5A75-7EED238354EB}"/>
              </a:ext>
            </a:extLst>
          </xdr:cNvPr>
          <xdr:cNvCxnSpPr/>
        </xdr:nvCxnSpPr>
        <xdr:spPr>
          <a:xfrm>
            <a:off x="48577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9" name="Straight Arrow Connector 2528">
            <a:extLst>
              <a:ext uri="{FF2B5EF4-FFF2-40B4-BE49-F238E27FC236}">
                <a16:creationId xmlns:a16="http://schemas.microsoft.com/office/drawing/2014/main" id="{5EF2C690-3B46-D629-DC48-3BE7C86F4024}"/>
              </a:ext>
            </a:extLst>
          </xdr:cNvPr>
          <xdr:cNvCxnSpPr/>
        </xdr:nvCxnSpPr>
        <xdr:spPr>
          <a:xfrm>
            <a:off x="50196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0" name="Straight Arrow Connector 2529">
            <a:extLst>
              <a:ext uri="{FF2B5EF4-FFF2-40B4-BE49-F238E27FC236}">
                <a16:creationId xmlns:a16="http://schemas.microsoft.com/office/drawing/2014/main" id="{08A28987-207D-EB52-9314-4001C751BD24}"/>
              </a:ext>
            </a:extLst>
          </xdr:cNvPr>
          <xdr:cNvCxnSpPr/>
        </xdr:nvCxnSpPr>
        <xdr:spPr>
          <a:xfrm>
            <a:off x="51815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1" name="Straight Arrow Connector 2530">
            <a:extLst>
              <a:ext uri="{FF2B5EF4-FFF2-40B4-BE49-F238E27FC236}">
                <a16:creationId xmlns:a16="http://schemas.microsoft.com/office/drawing/2014/main" id="{B9740067-879B-2358-2913-A21752E3A246}"/>
              </a:ext>
            </a:extLst>
          </xdr:cNvPr>
          <xdr:cNvCxnSpPr/>
        </xdr:nvCxnSpPr>
        <xdr:spPr>
          <a:xfrm>
            <a:off x="53435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2" name="Straight Arrow Connector 2531">
            <a:extLst>
              <a:ext uri="{FF2B5EF4-FFF2-40B4-BE49-F238E27FC236}">
                <a16:creationId xmlns:a16="http://schemas.microsoft.com/office/drawing/2014/main" id="{4713362D-B24D-16AA-4A19-F761B827495D}"/>
              </a:ext>
            </a:extLst>
          </xdr:cNvPr>
          <xdr:cNvCxnSpPr/>
        </xdr:nvCxnSpPr>
        <xdr:spPr>
          <a:xfrm>
            <a:off x="55054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3" name="Straight Arrow Connector 2532">
            <a:extLst>
              <a:ext uri="{FF2B5EF4-FFF2-40B4-BE49-F238E27FC236}">
                <a16:creationId xmlns:a16="http://schemas.microsoft.com/office/drawing/2014/main" id="{6D08FFAA-C5B0-4233-6E6A-C4F57A1C512F}"/>
              </a:ext>
            </a:extLst>
          </xdr:cNvPr>
          <xdr:cNvCxnSpPr/>
        </xdr:nvCxnSpPr>
        <xdr:spPr>
          <a:xfrm>
            <a:off x="56673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4" name="Straight Arrow Connector 2533">
            <a:extLst>
              <a:ext uri="{FF2B5EF4-FFF2-40B4-BE49-F238E27FC236}">
                <a16:creationId xmlns:a16="http://schemas.microsoft.com/office/drawing/2014/main" id="{EAAE1D35-168E-614F-080E-DA063AFEDA04}"/>
              </a:ext>
            </a:extLst>
          </xdr:cNvPr>
          <xdr:cNvCxnSpPr/>
        </xdr:nvCxnSpPr>
        <xdr:spPr>
          <a:xfrm>
            <a:off x="58292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5" name="Straight Arrow Connector 2534">
            <a:extLst>
              <a:ext uri="{FF2B5EF4-FFF2-40B4-BE49-F238E27FC236}">
                <a16:creationId xmlns:a16="http://schemas.microsoft.com/office/drawing/2014/main" id="{3B184693-0336-A1AD-AC90-F721EBCF9B3D}"/>
              </a:ext>
            </a:extLst>
          </xdr:cNvPr>
          <xdr:cNvCxnSpPr/>
        </xdr:nvCxnSpPr>
        <xdr:spPr>
          <a:xfrm>
            <a:off x="59912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6" name="Straight Arrow Connector 2535">
            <a:extLst>
              <a:ext uri="{FF2B5EF4-FFF2-40B4-BE49-F238E27FC236}">
                <a16:creationId xmlns:a16="http://schemas.microsoft.com/office/drawing/2014/main" id="{92781506-8BBB-2ED4-76A3-8AE835BE82DF}"/>
              </a:ext>
            </a:extLst>
          </xdr:cNvPr>
          <xdr:cNvCxnSpPr/>
        </xdr:nvCxnSpPr>
        <xdr:spPr>
          <a:xfrm>
            <a:off x="61531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7" name="Straight Arrow Connector 2536">
            <a:extLst>
              <a:ext uri="{FF2B5EF4-FFF2-40B4-BE49-F238E27FC236}">
                <a16:creationId xmlns:a16="http://schemas.microsoft.com/office/drawing/2014/main" id="{E9402062-7DBA-5844-8E5C-A1F4D4157C8C}"/>
              </a:ext>
            </a:extLst>
          </xdr:cNvPr>
          <xdr:cNvCxnSpPr/>
        </xdr:nvCxnSpPr>
        <xdr:spPr>
          <a:xfrm>
            <a:off x="63150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8" name="Straight Arrow Connector 2537">
            <a:extLst>
              <a:ext uri="{FF2B5EF4-FFF2-40B4-BE49-F238E27FC236}">
                <a16:creationId xmlns:a16="http://schemas.microsoft.com/office/drawing/2014/main" id="{6394064F-D343-9753-3867-CEF8E299CE41}"/>
              </a:ext>
            </a:extLst>
          </xdr:cNvPr>
          <xdr:cNvCxnSpPr/>
        </xdr:nvCxnSpPr>
        <xdr:spPr>
          <a:xfrm>
            <a:off x="64769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39" name="Straight Arrow Connector 2538">
            <a:extLst>
              <a:ext uri="{FF2B5EF4-FFF2-40B4-BE49-F238E27FC236}">
                <a16:creationId xmlns:a16="http://schemas.microsoft.com/office/drawing/2014/main" id="{CA13CA39-C4C8-BB08-0E3D-FCC3F3D8E36F}"/>
              </a:ext>
            </a:extLst>
          </xdr:cNvPr>
          <xdr:cNvCxnSpPr/>
        </xdr:nvCxnSpPr>
        <xdr:spPr>
          <a:xfrm>
            <a:off x="66389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44" name="Straight Arrow Connector 2543">
            <a:extLst>
              <a:ext uri="{FF2B5EF4-FFF2-40B4-BE49-F238E27FC236}">
                <a16:creationId xmlns:a16="http://schemas.microsoft.com/office/drawing/2014/main" id="{89201256-AEF5-3A84-897B-95E2C0C5B2C9}"/>
              </a:ext>
            </a:extLst>
          </xdr:cNvPr>
          <xdr:cNvCxnSpPr/>
        </xdr:nvCxnSpPr>
        <xdr:spPr>
          <a:xfrm>
            <a:off x="68008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3" name="Straight Arrow Connector 2562">
            <a:extLst>
              <a:ext uri="{FF2B5EF4-FFF2-40B4-BE49-F238E27FC236}">
                <a16:creationId xmlns:a16="http://schemas.microsoft.com/office/drawing/2014/main" id="{DE380F88-D765-6B3E-4DEC-82378E30FC5E}"/>
              </a:ext>
            </a:extLst>
          </xdr:cNvPr>
          <xdr:cNvCxnSpPr/>
        </xdr:nvCxnSpPr>
        <xdr:spPr>
          <a:xfrm>
            <a:off x="69627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5" name="Straight Arrow Connector 2564">
            <a:extLst>
              <a:ext uri="{FF2B5EF4-FFF2-40B4-BE49-F238E27FC236}">
                <a16:creationId xmlns:a16="http://schemas.microsoft.com/office/drawing/2014/main" id="{02DD9277-2031-B7D6-B0B4-03A0A7752E5E}"/>
              </a:ext>
            </a:extLst>
          </xdr:cNvPr>
          <xdr:cNvCxnSpPr/>
        </xdr:nvCxnSpPr>
        <xdr:spPr>
          <a:xfrm>
            <a:off x="7124696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7" name="Straight Arrow Connector 2566">
            <a:extLst>
              <a:ext uri="{FF2B5EF4-FFF2-40B4-BE49-F238E27FC236}">
                <a16:creationId xmlns:a16="http://schemas.microsoft.com/office/drawing/2014/main" id="{BCA1E315-8A33-160A-BE83-6B627E5F7D68}"/>
              </a:ext>
            </a:extLst>
          </xdr:cNvPr>
          <xdr:cNvCxnSpPr/>
        </xdr:nvCxnSpPr>
        <xdr:spPr>
          <a:xfrm>
            <a:off x="72866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73" name="Straight Arrow Connector 2572">
            <a:extLst>
              <a:ext uri="{FF2B5EF4-FFF2-40B4-BE49-F238E27FC236}">
                <a16:creationId xmlns:a16="http://schemas.microsoft.com/office/drawing/2014/main" id="{58E6724C-7463-2C6B-1BD2-F7E821F7DE3E}"/>
              </a:ext>
            </a:extLst>
          </xdr:cNvPr>
          <xdr:cNvCxnSpPr/>
        </xdr:nvCxnSpPr>
        <xdr:spPr>
          <a:xfrm>
            <a:off x="74485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2" name="Straight Arrow Connector 2611">
            <a:extLst>
              <a:ext uri="{FF2B5EF4-FFF2-40B4-BE49-F238E27FC236}">
                <a16:creationId xmlns:a16="http://schemas.microsoft.com/office/drawing/2014/main" id="{AEA2F1DC-01D4-F2D9-2F11-D330559B7FE5}"/>
              </a:ext>
            </a:extLst>
          </xdr:cNvPr>
          <xdr:cNvCxnSpPr/>
        </xdr:nvCxnSpPr>
        <xdr:spPr>
          <a:xfrm>
            <a:off x="76104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4" name="Straight Arrow Connector 2613">
            <a:extLst>
              <a:ext uri="{FF2B5EF4-FFF2-40B4-BE49-F238E27FC236}">
                <a16:creationId xmlns:a16="http://schemas.microsoft.com/office/drawing/2014/main" id="{17033C16-3B16-6BAA-6ABE-4A3D65E32B37}"/>
              </a:ext>
            </a:extLst>
          </xdr:cNvPr>
          <xdr:cNvCxnSpPr/>
        </xdr:nvCxnSpPr>
        <xdr:spPr>
          <a:xfrm>
            <a:off x="77723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6" name="Straight Arrow Connector 2615">
            <a:extLst>
              <a:ext uri="{FF2B5EF4-FFF2-40B4-BE49-F238E27FC236}">
                <a16:creationId xmlns:a16="http://schemas.microsoft.com/office/drawing/2014/main" id="{8DB523E3-8637-9019-1F29-5E62B72002F8}"/>
              </a:ext>
            </a:extLst>
          </xdr:cNvPr>
          <xdr:cNvCxnSpPr/>
        </xdr:nvCxnSpPr>
        <xdr:spPr>
          <a:xfrm>
            <a:off x="79343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18" name="Straight Arrow Connector 2617">
            <a:extLst>
              <a:ext uri="{FF2B5EF4-FFF2-40B4-BE49-F238E27FC236}">
                <a16:creationId xmlns:a16="http://schemas.microsoft.com/office/drawing/2014/main" id="{94C6F1D1-6650-B59C-99DB-F1882ABF8E9F}"/>
              </a:ext>
            </a:extLst>
          </xdr:cNvPr>
          <xdr:cNvCxnSpPr/>
        </xdr:nvCxnSpPr>
        <xdr:spPr>
          <a:xfrm>
            <a:off x="80962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0" name="Straight Arrow Connector 2619">
            <a:extLst>
              <a:ext uri="{FF2B5EF4-FFF2-40B4-BE49-F238E27FC236}">
                <a16:creationId xmlns:a16="http://schemas.microsoft.com/office/drawing/2014/main" id="{842D54B0-D9E4-984E-9B14-51499BED9861}"/>
              </a:ext>
            </a:extLst>
          </xdr:cNvPr>
          <xdr:cNvCxnSpPr/>
        </xdr:nvCxnSpPr>
        <xdr:spPr>
          <a:xfrm>
            <a:off x="82581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2" name="Straight Arrow Connector 2621">
            <a:extLst>
              <a:ext uri="{FF2B5EF4-FFF2-40B4-BE49-F238E27FC236}">
                <a16:creationId xmlns:a16="http://schemas.microsoft.com/office/drawing/2014/main" id="{84A09A7E-D96F-A2EB-7A4E-5216E6302D1A}"/>
              </a:ext>
            </a:extLst>
          </xdr:cNvPr>
          <xdr:cNvCxnSpPr/>
        </xdr:nvCxnSpPr>
        <xdr:spPr>
          <a:xfrm>
            <a:off x="84200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4" name="Straight Arrow Connector 2623">
            <a:extLst>
              <a:ext uri="{FF2B5EF4-FFF2-40B4-BE49-F238E27FC236}">
                <a16:creationId xmlns:a16="http://schemas.microsoft.com/office/drawing/2014/main" id="{75D2D38A-AA05-92BD-8E2E-B0BACFD800BE}"/>
              </a:ext>
            </a:extLst>
          </xdr:cNvPr>
          <xdr:cNvCxnSpPr/>
        </xdr:nvCxnSpPr>
        <xdr:spPr>
          <a:xfrm>
            <a:off x="8582023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6" name="Straight Arrow Connector 2625">
            <a:extLst>
              <a:ext uri="{FF2B5EF4-FFF2-40B4-BE49-F238E27FC236}">
                <a16:creationId xmlns:a16="http://schemas.microsoft.com/office/drawing/2014/main" id="{9AA91405-82C6-D8AE-EC6F-790AB8362AD3}"/>
              </a:ext>
            </a:extLst>
          </xdr:cNvPr>
          <xdr:cNvCxnSpPr/>
        </xdr:nvCxnSpPr>
        <xdr:spPr>
          <a:xfrm>
            <a:off x="8743948" y="768191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8" name="Straight Arrow Connector 2627">
            <a:extLst>
              <a:ext uri="{FF2B5EF4-FFF2-40B4-BE49-F238E27FC236}">
                <a16:creationId xmlns:a16="http://schemas.microsoft.com/office/drawing/2014/main" id="{7D228C58-36E2-A93C-1101-25105D139A4B}"/>
              </a:ext>
            </a:extLst>
          </xdr:cNvPr>
          <xdr:cNvCxnSpPr/>
        </xdr:nvCxnSpPr>
        <xdr:spPr>
          <a:xfrm>
            <a:off x="8905872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1" name="Straight Arrow Connector 2630">
            <a:extLst>
              <a:ext uri="{FF2B5EF4-FFF2-40B4-BE49-F238E27FC236}">
                <a16:creationId xmlns:a16="http://schemas.microsoft.com/office/drawing/2014/main" id="{CF128A94-C337-A8A8-0FD8-38291DA08FAB}"/>
              </a:ext>
            </a:extLst>
          </xdr:cNvPr>
          <xdr:cNvCxnSpPr/>
        </xdr:nvCxnSpPr>
        <xdr:spPr>
          <a:xfrm>
            <a:off x="9067797" y="768191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4" name="Straight Arrow Connector 2633">
            <a:extLst>
              <a:ext uri="{FF2B5EF4-FFF2-40B4-BE49-F238E27FC236}">
                <a16:creationId xmlns:a16="http://schemas.microsoft.com/office/drawing/2014/main" id="{D58652FD-B24E-DF88-C763-3CC8E33552A0}"/>
              </a:ext>
            </a:extLst>
          </xdr:cNvPr>
          <xdr:cNvCxnSpPr/>
        </xdr:nvCxnSpPr>
        <xdr:spPr>
          <a:xfrm>
            <a:off x="9229722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6" name="Straight Arrow Connector 2635">
            <a:extLst>
              <a:ext uri="{FF2B5EF4-FFF2-40B4-BE49-F238E27FC236}">
                <a16:creationId xmlns:a16="http://schemas.microsoft.com/office/drawing/2014/main" id="{DFED7E96-BA47-FB82-618D-67683440F0C2}"/>
              </a:ext>
            </a:extLst>
          </xdr:cNvPr>
          <xdr:cNvCxnSpPr/>
        </xdr:nvCxnSpPr>
        <xdr:spPr>
          <a:xfrm>
            <a:off x="9391647" y="768191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4" name="Straight Arrow Connector 2643">
            <a:extLst>
              <a:ext uri="{FF2B5EF4-FFF2-40B4-BE49-F238E27FC236}">
                <a16:creationId xmlns:a16="http://schemas.microsoft.com/office/drawing/2014/main" id="{DB296BBA-F829-0A9A-B950-EFBC35528E40}"/>
              </a:ext>
            </a:extLst>
          </xdr:cNvPr>
          <xdr:cNvCxnSpPr/>
        </xdr:nvCxnSpPr>
        <xdr:spPr>
          <a:xfrm>
            <a:off x="9553571" y="767714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5" name="Straight Arrow Connector 2644">
            <a:extLst>
              <a:ext uri="{FF2B5EF4-FFF2-40B4-BE49-F238E27FC236}">
                <a16:creationId xmlns:a16="http://schemas.microsoft.com/office/drawing/2014/main" id="{DFF028A8-A9BC-EA7C-7AA5-066CD828C3CA}"/>
              </a:ext>
            </a:extLst>
          </xdr:cNvPr>
          <xdr:cNvCxnSpPr/>
        </xdr:nvCxnSpPr>
        <xdr:spPr>
          <a:xfrm>
            <a:off x="9715496" y="768190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6" name="Straight Arrow Connector 2645">
            <a:extLst>
              <a:ext uri="{FF2B5EF4-FFF2-40B4-BE49-F238E27FC236}">
                <a16:creationId xmlns:a16="http://schemas.microsoft.com/office/drawing/2014/main" id="{48CB976B-045C-EFC7-F979-F8FB1CF5877C}"/>
              </a:ext>
            </a:extLst>
          </xdr:cNvPr>
          <xdr:cNvCxnSpPr/>
        </xdr:nvCxnSpPr>
        <xdr:spPr>
          <a:xfrm>
            <a:off x="98774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48" name="Straight Arrow Connector 2647">
            <a:extLst>
              <a:ext uri="{FF2B5EF4-FFF2-40B4-BE49-F238E27FC236}">
                <a16:creationId xmlns:a16="http://schemas.microsoft.com/office/drawing/2014/main" id="{E1773109-842B-03F4-F227-D4EFDE66F07C}"/>
              </a:ext>
            </a:extLst>
          </xdr:cNvPr>
          <xdr:cNvCxnSpPr/>
        </xdr:nvCxnSpPr>
        <xdr:spPr>
          <a:xfrm>
            <a:off x="100393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0" name="Straight Arrow Connector 2649">
            <a:extLst>
              <a:ext uri="{FF2B5EF4-FFF2-40B4-BE49-F238E27FC236}">
                <a16:creationId xmlns:a16="http://schemas.microsoft.com/office/drawing/2014/main" id="{27FF9B0E-F552-6D45-2AD3-36FB65ABE9A1}"/>
              </a:ext>
            </a:extLst>
          </xdr:cNvPr>
          <xdr:cNvCxnSpPr/>
        </xdr:nvCxnSpPr>
        <xdr:spPr>
          <a:xfrm>
            <a:off x="10201272" y="76723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1" name="Straight Arrow Connector 2650">
            <a:extLst>
              <a:ext uri="{FF2B5EF4-FFF2-40B4-BE49-F238E27FC236}">
                <a16:creationId xmlns:a16="http://schemas.microsoft.com/office/drawing/2014/main" id="{0AB1A707-3C7B-2E2E-40D3-AE22CD0B5E19}"/>
              </a:ext>
            </a:extLst>
          </xdr:cNvPr>
          <xdr:cNvCxnSpPr/>
        </xdr:nvCxnSpPr>
        <xdr:spPr>
          <a:xfrm>
            <a:off x="10363197" y="767714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2" name="Straight Arrow Connector 2651">
            <a:extLst>
              <a:ext uri="{FF2B5EF4-FFF2-40B4-BE49-F238E27FC236}">
                <a16:creationId xmlns:a16="http://schemas.microsoft.com/office/drawing/2014/main" id="{F73144FC-4568-218A-84E9-D0433AD4DC2F}"/>
              </a:ext>
            </a:extLst>
          </xdr:cNvPr>
          <xdr:cNvCxnSpPr/>
        </xdr:nvCxnSpPr>
        <xdr:spPr>
          <a:xfrm>
            <a:off x="10525122" y="76723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3" name="Straight Arrow Connector 2652">
            <a:extLst>
              <a:ext uri="{FF2B5EF4-FFF2-40B4-BE49-F238E27FC236}">
                <a16:creationId xmlns:a16="http://schemas.microsoft.com/office/drawing/2014/main" id="{BDF5FEF8-5837-48FE-4F0D-B8D94111A721}"/>
              </a:ext>
            </a:extLst>
          </xdr:cNvPr>
          <xdr:cNvCxnSpPr/>
        </xdr:nvCxnSpPr>
        <xdr:spPr>
          <a:xfrm>
            <a:off x="10687047" y="767714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4" name="Straight Arrow Connector 2653">
            <a:extLst>
              <a:ext uri="{FF2B5EF4-FFF2-40B4-BE49-F238E27FC236}">
                <a16:creationId xmlns:a16="http://schemas.microsoft.com/office/drawing/2014/main" id="{2ED7C5B5-9473-A6BD-5C10-9A9D15A6E196}"/>
              </a:ext>
            </a:extLst>
          </xdr:cNvPr>
          <xdr:cNvCxnSpPr/>
        </xdr:nvCxnSpPr>
        <xdr:spPr>
          <a:xfrm>
            <a:off x="10848971" y="7672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5" name="Straight Arrow Connector 2654">
            <a:extLst>
              <a:ext uri="{FF2B5EF4-FFF2-40B4-BE49-F238E27FC236}">
                <a16:creationId xmlns:a16="http://schemas.microsoft.com/office/drawing/2014/main" id="{4C389CC3-D36D-3DD8-0A28-B101C9E19A51}"/>
              </a:ext>
            </a:extLst>
          </xdr:cNvPr>
          <xdr:cNvCxnSpPr/>
        </xdr:nvCxnSpPr>
        <xdr:spPr>
          <a:xfrm>
            <a:off x="11010896" y="767714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6" name="Straight Arrow Connector 2655">
            <a:extLst>
              <a:ext uri="{FF2B5EF4-FFF2-40B4-BE49-F238E27FC236}">
                <a16:creationId xmlns:a16="http://schemas.microsoft.com/office/drawing/2014/main" id="{74DCAEDB-38C8-6442-C2CE-DEA7749ACACF}"/>
              </a:ext>
            </a:extLst>
          </xdr:cNvPr>
          <xdr:cNvCxnSpPr/>
        </xdr:nvCxnSpPr>
        <xdr:spPr>
          <a:xfrm>
            <a:off x="11172823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7" name="Straight Arrow Connector 2656">
            <a:extLst>
              <a:ext uri="{FF2B5EF4-FFF2-40B4-BE49-F238E27FC236}">
                <a16:creationId xmlns:a16="http://schemas.microsoft.com/office/drawing/2014/main" id="{20A81D3F-E875-1D20-5995-2F7A453E1F8F}"/>
              </a:ext>
            </a:extLst>
          </xdr:cNvPr>
          <xdr:cNvCxnSpPr/>
        </xdr:nvCxnSpPr>
        <xdr:spPr>
          <a:xfrm>
            <a:off x="11334748" y="767715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8" name="Straight Connector 2657">
            <a:extLst>
              <a:ext uri="{FF2B5EF4-FFF2-40B4-BE49-F238E27FC236}">
                <a16:creationId xmlns:a16="http://schemas.microsoft.com/office/drawing/2014/main" id="{BB40C50B-849C-7C18-5DB5-F5A812043F79}"/>
              </a:ext>
            </a:extLst>
          </xdr:cNvPr>
          <xdr:cNvCxnSpPr/>
        </xdr:nvCxnSpPr>
        <xdr:spPr>
          <a:xfrm>
            <a:off x="2109788" y="7672387"/>
            <a:ext cx="93916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59" name="Straight Connector 2658">
            <a:extLst>
              <a:ext uri="{FF2B5EF4-FFF2-40B4-BE49-F238E27FC236}">
                <a16:creationId xmlns:a16="http://schemas.microsoft.com/office/drawing/2014/main" id="{72319A65-8B06-DDB4-7AB9-D9B70BDBE1FA}"/>
              </a:ext>
            </a:extLst>
          </xdr:cNvPr>
          <xdr:cNvCxnSpPr/>
        </xdr:nvCxnSpPr>
        <xdr:spPr>
          <a:xfrm>
            <a:off x="2105025" y="818197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0" name="Straight Connector 2659">
            <a:extLst>
              <a:ext uri="{FF2B5EF4-FFF2-40B4-BE49-F238E27FC236}">
                <a16:creationId xmlns:a16="http://schemas.microsoft.com/office/drawing/2014/main" id="{080C417A-B32D-FF2A-13E9-11BB18DF0A9C}"/>
              </a:ext>
            </a:extLst>
          </xdr:cNvPr>
          <xdr:cNvCxnSpPr/>
        </xdr:nvCxnSpPr>
        <xdr:spPr>
          <a:xfrm>
            <a:off x="2019300" y="8334375"/>
            <a:ext cx="95535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1" name="Straight Connector 2660">
            <a:extLst>
              <a:ext uri="{FF2B5EF4-FFF2-40B4-BE49-F238E27FC236}">
                <a16:creationId xmlns:a16="http://schemas.microsoft.com/office/drawing/2014/main" id="{28075C97-FFD9-16AD-1C43-1C06AA81BE8B}"/>
              </a:ext>
            </a:extLst>
          </xdr:cNvPr>
          <xdr:cNvCxnSpPr/>
        </xdr:nvCxnSpPr>
        <xdr:spPr>
          <a:xfrm flipH="1">
            <a:off x="2062162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2" name="Straight Connector 2661">
            <a:extLst>
              <a:ext uri="{FF2B5EF4-FFF2-40B4-BE49-F238E27FC236}">
                <a16:creationId xmlns:a16="http://schemas.microsoft.com/office/drawing/2014/main" id="{8BD8863E-F32A-9A33-12AE-73C5696EC7E7}"/>
              </a:ext>
            </a:extLst>
          </xdr:cNvPr>
          <xdr:cNvCxnSpPr/>
        </xdr:nvCxnSpPr>
        <xdr:spPr>
          <a:xfrm>
            <a:off x="5105396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3" name="Straight Connector 2662">
            <a:extLst>
              <a:ext uri="{FF2B5EF4-FFF2-40B4-BE49-F238E27FC236}">
                <a16:creationId xmlns:a16="http://schemas.microsoft.com/office/drawing/2014/main" id="{9644F277-C5D0-9205-5E17-B1FBB1234F39}"/>
              </a:ext>
            </a:extLst>
          </xdr:cNvPr>
          <xdr:cNvCxnSpPr/>
        </xdr:nvCxnSpPr>
        <xdr:spPr>
          <a:xfrm flipH="1">
            <a:off x="5062533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4" name="Straight Connector 2663">
            <a:extLst>
              <a:ext uri="{FF2B5EF4-FFF2-40B4-BE49-F238E27FC236}">
                <a16:creationId xmlns:a16="http://schemas.microsoft.com/office/drawing/2014/main" id="{73446ACC-A21D-E169-1043-1FF81E5579DF}"/>
              </a:ext>
            </a:extLst>
          </xdr:cNvPr>
          <xdr:cNvCxnSpPr/>
        </xdr:nvCxnSpPr>
        <xdr:spPr>
          <a:xfrm>
            <a:off x="485774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5" name="Straight Connector 2664">
            <a:extLst>
              <a:ext uri="{FF2B5EF4-FFF2-40B4-BE49-F238E27FC236}">
                <a16:creationId xmlns:a16="http://schemas.microsoft.com/office/drawing/2014/main" id="{ED10AAD8-CF5D-19D5-9D60-21C662A08CF3}"/>
              </a:ext>
            </a:extLst>
          </xdr:cNvPr>
          <xdr:cNvCxnSpPr/>
        </xdr:nvCxnSpPr>
        <xdr:spPr>
          <a:xfrm flipH="1">
            <a:off x="4814884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6" name="Straight Connector 2665">
            <a:extLst>
              <a:ext uri="{FF2B5EF4-FFF2-40B4-BE49-F238E27FC236}">
                <a16:creationId xmlns:a16="http://schemas.microsoft.com/office/drawing/2014/main" id="{293831D4-8357-F040-A71E-315314A16194}"/>
              </a:ext>
            </a:extLst>
          </xdr:cNvPr>
          <xdr:cNvCxnSpPr/>
        </xdr:nvCxnSpPr>
        <xdr:spPr>
          <a:xfrm>
            <a:off x="6153149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7" name="Straight Connector 2666">
            <a:extLst>
              <a:ext uri="{FF2B5EF4-FFF2-40B4-BE49-F238E27FC236}">
                <a16:creationId xmlns:a16="http://schemas.microsoft.com/office/drawing/2014/main" id="{0418A9F4-35C2-B85C-2FFD-620512B1DEDD}"/>
              </a:ext>
            </a:extLst>
          </xdr:cNvPr>
          <xdr:cNvCxnSpPr/>
        </xdr:nvCxnSpPr>
        <xdr:spPr>
          <a:xfrm flipH="1">
            <a:off x="6110286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8" name="Straight Connector 2667">
            <a:extLst>
              <a:ext uri="{FF2B5EF4-FFF2-40B4-BE49-F238E27FC236}">
                <a16:creationId xmlns:a16="http://schemas.microsoft.com/office/drawing/2014/main" id="{92907031-36E9-C412-19E8-B382817DCD83}"/>
              </a:ext>
            </a:extLst>
          </xdr:cNvPr>
          <xdr:cNvCxnSpPr/>
        </xdr:nvCxnSpPr>
        <xdr:spPr>
          <a:xfrm>
            <a:off x="6400799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9" name="Straight Connector 2668">
            <a:extLst>
              <a:ext uri="{FF2B5EF4-FFF2-40B4-BE49-F238E27FC236}">
                <a16:creationId xmlns:a16="http://schemas.microsoft.com/office/drawing/2014/main" id="{83DDD9E3-8DC7-D1B1-5504-76F6A2D7DD87}"/>
              </a:ext>
            </a:extLst>
          </xdr:cNvPr>
          <xdr:cNvCxnSpPr/>
        </xdr:nvCxnSpPr>
        <xdr:spPr>
          <a:xfrm flipH="1">
            <a:off x="6357936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0" name="Straight Connector 2669">
            <a:extLst>
              <a:ext uri="{FF2B5EF4-FFF2-40B4-BE49-F238E27FC236}">
                <a16:creationId xmlns:a16="http://schemas.microsoft.com/office/drawing/2014/main" id="{87416690-781F-14D2-F15F-6538F9C45938}"/>
              </a:ext>
            </a:extLst>
          </xdr:cNvPr>
          <xdr:cNvCxnSpPr/>
        </xdr:nvCxnSpPr>
        <xdr:spPr>
          <a:xfrm>
            <a:off x="7448547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1" name="Straight Connector 2670">
            <a:extLst>
              <a:ext uri="{FF2B5EF4-FFF2-40B4-BE49-F238E27FC236}">
                <a16:creationId xmlns:a16="http://schemas.microsoft.com/office/drawing/2014/main" id="{53197B36-3D3B-5BA6-070F-5D1B0B88210F}"/>
              </a:ext>
            </a:extLst>
          </xdr:cNvPr>
          <xdr:cNvCxnSpPr/>
        </xdr:nvCxnSpPr>
        <xdr:spPr>
          <a:xfrm flipH="1">
            <a:off x="7405684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2" name="Straight Connector 2671">
            <a:extLst>
              <a:ext uri="{FF2B5EF4-FFF2-40B4-BE49-F238E27FC236}">
                <a16:creationId xmlns:a16="http://schemas.microsoft.com/office/drawing/2014/main" id="{F9775CEE-3970-1199-72B3-5271D30DC0F3}"/>
              </a:ext>
            </a:extLst>
          </xdr:cNvPr>
          <xdr:cNvCxnSpPr/>
        </xdr:nvCxnSpPr>
        <xdr:spPr>
          <a:xfrm>
            <a:off x="7686668" y="818197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3" name="Straight Connector 2672">
            <a:extLst>
              <a:ext uri="{FF2B5EF4-FFF2-40B4-BE49-F238E27FC236}">
                <a16:creationId xmlns:a16="http://schemas.microsoft.com/office/drawing/2014/main" id="{1452CB94-384E-B728-9F74-05B2548E3840}"/>
              </a:ext>
            </a:extLst>
          </xdr:cNvPr>
          <xdr:cNvCxnSpPr/>
        </xdr:nvCxnSpPr>
        <xdr:spPr>
          <a:xfrm flipH="1">
            <a:off x="7643805" y="828674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4" name="Straight Connector 2673">
            <a:extLst>
              <a:ext uri="{FF2B5EF4-FFF2-40B4-BE49-F238E27FC236}">
                <a16:creationId xmlns:a16="http://schemas.microsoft.com/office/drawing/2014/main" id="{C8E3AD0D-9131-05C9-516E-833CB603C9D5}"/>
              </a:ext>
            </a:extLst>
          </xdr:cNvPr>
          <xdr:cNvCxnSpPr/>
        </xdr:nvCxnSpPr>
        <xdr:spPr>
          <a:xfrm>
            <a:off x="10039349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5" name="Straight Connector 2674">
            <a:extLst>
              <a:ext uri="{FF2B5EF4-FFF2-40B4-BE49-F238E27FC236}">
                <a16:creationId xmlns:a16="http://schemas.microsoft.com/office/drawing/2014/main" id="{FDDC0C06-007B-5EC4-1168-ED4829CA761A}"/>
              </a:ext>
            </a:extLst>
          </xdr:cNvPr>
          <xdr:cNvCxnSpPr/>
        </xdr:nvCxnSpPr>
        <xdr:spPr>
          <a:xfrm flipH="1">
            <a:off x="9996490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6" name="Straight Connector 2675">
            <a:extLst>
              <a:ext uri="{FF2B5EF4-FFF2-40B4-BE49-F238E27FC236}">
                <a16:creationId xmlns:a16="http://schemas.microsoft.com/office/drawing/2014/main" id="{84B71647-2A66-6D58-C6E8-1B1A2221C7AB}"/>
              </a:ext>
            </a:extLst>
          </xdr:cNvPr>
          <xdr:cNvCxnSpPr/>
        </xdr:nvCxnSpPr>
        <xdr:spPr>
          <a:xfrm>
            <a:off x="10272716" y="8181973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7" name="Straight Connector 2676">
            <a:extLst>
              <a:ext uri="{FF2B5EF4-FFF2-40B4-BE49-F238E27FC236}">
                <a16:creationId xmlns:a16="http://schemas.microsoft.com/office/drawing/2014/main" id="{5E9CEC20-84CE-0569-149D-25930160335F}"/>
              </a:ext>
            </a:extLst>
          </xdr:cNvPr>
          <xdr:cNvCxnSpPr/>
        </xdr:nvCxnSpPr>
        <xdr:spPr>
          <a:xfrm flipH="1">
            <a:off x="10229853" y="8286748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8" name="Straight Connector 2677">
            <a:extLst>
              <a:ext uri="{FF2B5EF4-FFF2-40B4-BE49-F238E27FC236}">
                <a16:creationId xmlns:a16="http://schemas.microsoft.com/office/drawing/2014/main" id="{9441485E-5A45-0427-B6F5-8AE7C2F4F122}"/>
              </a:ext>
            </a:extLst>
          </xdr:cNvPr>
          <xdr:cNvCxnSpPr/>
        </xdr:nvCxnSpPr>
        <xdr:spPr>
          <a:xfrm>
            <a:off x="11496678" y="818673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79" name="Straight Connector 2678">
            <a:extLst>
              <a:ext uri="{FF2B5EF4-FFF2-40B4-BE49-F238E27FC236}">
                <a16:creationId xmlns:a16="http://schemas.microsoft.com/office/drawing/2014/main" id="{0ED83530-7E62-B695-59CA-A85E31BF65B4}"/>
              </a:ext>
            </a:extLst>
          </xdr:cNvPr>
          <xdr:cNvCxnSpPr/>
        </xdr:nvCxnSpPr>
        <xdr:spPr>
          <a:xfrm flipH="1">
            <a:off x="11453815" y="829151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0" name="Straight Connector 2679">
            <a:extLst>
              <a:ext uri="{FF2B5EF4-FFF2-40B4-BE49-F238E27FC236}">
                <a16:creationId xmlns:a16="http://schemas.microsoft.com/office/drawing/2014/main" id="{AE4AEA66-C604-0691-DC19-ADF80636EBF9}"/>
              </a:ext>
            </a:extLst>
          </xdr:cNvPr>
          <xdr:cNvCxnSpPr/>
        </xdr:nvCxnSpPr>
        <xdr:spPr>
          <a:xfrm>
            <a:off x="2014537" y="8620125"/>
            <a:ext cx="954405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1" name="Straight Connector 2680">
            <a:extLst>
              <a:ext uri="{FF2B5EF4-FFF2-40B4-BE49-F238E27FC236}">
                <a16:creationId xmlns:a16="http://schemas.microsoft.com/office/drawing/2014/main" id="{33E4D1E4-EE23-DAD3-965B-ADD7A94B8199}"/>
              </a:ext>
            </a:extLst>
          </xdr:cNvPr>
          <xdr:cNvCxnSpPr/>
        </xdr:nvCxnSpPr>
        <xdr:spPr>
          <a:xfrm flipH="1">
            <a:off x="2057399" y="85725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2" name="Straight Connector 2681">
            <a:extLst>
              <a:ext uri="{FF2B5EF4-FFF2-40B4-BE49-F238E27FC236}">
                <a16:creationId xmlns:a16="http://schemas.microsoft.com/office/drawing/2014/main" id="{739DC4A8-E56B-0BCF-636D-6638A4716DBD}"/>
              </a:ext>
            </a:extLst>
          </xdr:cNvPr>
          <xdr:cNvCxnSpPr/>
        </xdr:nvCxnSpPr>
        <xdr:spPr>
          <a:xfrm flipH="1">
            <a:off x="11449056" y="857726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3" name="Straight Connector 2682">
            <a:extLst>
              <a:ext uri="{FF2B5EF4-FFF2-40B4-BE49-F238E27FC236}">
                <a16:creationId xmlns:a16="http://schemas.microsoft.com/office/drawing/2014/main" id="{962DF202-61DA-DF34-ABD4-4577100392C3}"/>
              </a:ext>
            </a:extLst>
          </xdr:cNvPr>
          <xdr:cNvCxnSpPr/>
        </xdr:nvCxnSpPr>
        <xdr:spPr>
          <a:xfrm flipH="1" flipV="1">
            <a:off x="6353175" y="760095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84" name="Oval 2683">
            <a:extLst>
              <a:ext uri="{FF2B5EF4-FFF2-40B4-BE49-F238E27FC236}">
                <a16:creationId xmlns:a16="http://schemas.microsoft.com/office/drawing/2014/main" id="{71A2CE37-0388-FFA3-743A-ABC0A6AE44B0}"/>
              </a:ext>
            </a:extLst>
          </xdr:cNvPr>
          <xdr:cNvSpPr/>
        </xdr:nvSpPr>
        <xdr:spPr>
          <a:xfrm>
            <a:off x="6367460" y="78724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85" name="Isosceles Triangle 2684">
            <a:extLst>
              <a:ext uri="{FF2B5EF4-FFF2-40B4-BE49-F238E27FC236}">
                <a16:creationId xmlns:a16="http://schemas.microsoft.com/office/drawing/2014/main" id="{FE7A0429-8246-40D9-AEBE-F70F26934467}"/>
              </a:ext>
            </a:extLst>
          </xdr:cNvPr>
          <xdr:cNvSpPr/>
        </xdr:nvSpPr>
        <xdr:spPr>
          <a:xfrm>
            <a:off x="6076931" y="7920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86" name="Straight Connector 2685">
            <a:extLst>
              <a:ext uri="{FF2B5EF4-FFF2-40B4-BE49-F238E27FC236}">
                <a16:creationId xmlns:a16="http://schemas.microsoft.com/office/drawing/2014/main" id="{99978DDD-EEBA-508C-1038-2DD68FFB9872}"/>
              </a:ext>
            </a:extLst>
          </xdr:cNvPr>
          <xdr:cNvCxnSpPr/>
        </xdr:nvCxnSpPr>
        <xdr:spPr>
          <a:xfrm>
            <a:off x="8743946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7" name="Straight Connector 2686">
            <a:extLst>
              <a:ext uri="{FF2B5EF4-FFF2-40B4-BE49-F238E27FC236}">
                <a16:creationId xmlns:a16="http://schemas.microsoft.com/office/drawing/2014/main" id="{4BDEBF6C-D1EC-0C49-7392-49DBA1486856}"/>
              </a:ext>
            </a:extLst>
          </xdr:cNvPr>
          <xdr:cNvCxnSpPr/>
        </xdr:nvCxnSpPr>
        <xdr:spPr>
          <a:xfrm flipH="1">
            <a:off x="8701083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8" name="Straight Connector 2687">
            <a:extLst>
              <a:ext uri="{FF2B5EF4-FFF2-40B4-BE49-F238E27FC236}">
                <a16:creationId xmlns:a16="http://schemas.microsoft.com/office/drawing/2014/main" id="{2AF213D5-86DF-BF67-3CE2-618790C1C540}"/>
              </a:ext>
            </a:extLst>
          </xdr:cNvPr>
          <xdr:cNvCxnSpPr/>
        </xdr:nvCxnSpPr>
        <xdr:spPr>
          <a:xfrm>
            <a:off x="8991596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9" name="Straight Connector 2688">
            <a:extLst>
              <a:ext uri="{FF2B5EF4-FFF2-40B4-BE49-F238E27FC236}">
                <a16:creationId xmlns:a16="http://schemas.microsoft.com/office/drawing/2014/main" id="{63F56BE0-5025-350D-1A2C-577AC5E4E88D}"/>
              </a:ext>
            </a:extLst>
          </xdr:cNvPr>
          <xdr:cNvCxnSpPr/>
        </xdr:nvCxnSpPr>
        <xdr:spPr>
          <a:xfrm flipH="1">
            <a:off x="8948733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90" name="Oval 2689">
            <a:extLst>
              <a:ext uri="{FF2B5EF4-FFF2-40B4-BE49-F238E27FC236}">
                <a16:creationId xmlns:a16="http://schemas.microsoft.com/office/drawing/2014/main" id="{EEEC0221-CD1D-024C-CB74-AF6CB2FF90BF}"/>
              </a:ext>
            </a:extLst>
          </xdr:cNvPr>
          <xdr:cNvSpPr/>
        </xdr:nvSpPr>
        <xdr:spPr>
          <a:xfrm>
            <a:off x="8953507" y="7872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91" name="Isosceles Triangle 2690">
            <a:extLst>
              <a:ext uri="{FF2B5EF4-FFF2-40B4-BE49-F238E27FC236}">
                <a16:creationId xmlns:a16="http://schemas.microsoft.com/office/drawing/2014/main" id="{A4F183E3-BC61-9519-0663-0BE9A8866680}"/>
              </a:ext>
            </a:extLst>
          </xdr:cNvPr>
          <xdr:cNvSpPr/>
        </xdr:nvSpPr>
        <xdr:spPr>
          <a:xfrm>
            <a:off x="9963150" y="79200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92" name="Straight Arrow Connector 2691">
            <a:extLst>
              <a:ext uri="{FF2B5EF4-FFF2-40B4-BE49-F238E27FC236}">
                <a16:creationId xmlns:a16="http://schemas.microsoft.com/office/drawing/2014/main" id="{321C6A5B-D434-C402-B48A-2B033C58FA72}"/>
              </a:ext>
            </a:extLst>
          </xdr:cNvPr>
          <xdr:cNvCxnSpPr/>
        </xdr:nvCxnSpPr>
        <xdr:spPr>
          <a:xfrm>
            <a:off x="11496675" y="76723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3" name="Straight Connector 2692">
            <a:extLst>
              <a:ext uri="{FF2B5EF4-FFF2-40B4-BE49-F238E27FC236}">
                <a16:creationId xmlns:a16="http://schemas.microsoft.com/office/drawing/2014/main" id="{39FD39DD-F8BF-6DAA-31AE-CD3C1F6CCD5B}"/>
              </a:ext>
            </a:extLst>
          </xdr:cNvPr>
          <xdr:cNvCxnSpPr/>
        </xdr:nvCxnSpPr>
        <xdr:spPr>
          <a:xfrm>
            <a:off x="3562348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4" name="Straight Connector 2693">
            <a:extLst>
              <a:ext uri="{FF2B5EF4-FFF2-40B4-BE49-F238E27FC236}">
                <a16:creationId xmlns:a16="http://schemas.microsoft.com/office/drawing/2014/main" id="{A8DCE0B6-6850-1E6A-1A8F-E263F5A88946}"/>
              </a:ext>
            </a:extLst>
          </xdr:cNvPr>
          <xdr:cNvCxnSpPr/>
        </xdr:nvCxnSpPr>
        <xdr:spPr>
          <a:xfrm flipH="1">
            <a:off x="3519485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5" name="Straight Connector 2694">
            <a:extLst>
              <a:ext uri="{FF2B5EF4-FFF2-40B4-BE49-F238E27FC236}">
                <a16:creationId xmlns:a16="http://schemas.microsoft.com/office/drawing/2014/main" id="{4EAA9A06-BC37-B9B2-7FDE-6F1D4B8F99D6}"/>
              </a:ext>
            </a:extLst>
          </xdr:cNvPr>
          <xdr:cNvCxnSpPr/>
        </xdr:nvCxnSpPr>
        <xdr:spPr>
          <a:xfrm>
            <a:off x="3809998" y="81819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6" name="Straight Connector 2695">
            <a:extLst>
              <a:ext uri="{FF2B5EF4-FFF2-40B4-BE49-F238E27FC236}">
                <a16:creationId xmlns:a16="http://schemas.microsoft.com/office/drawing/2014/main" id="{E74690ED-2B18-BD2F-8C1E-D8AFBB0DA6A1}"/>
              </a:ext>
            </a:extLst>
          </xdr:cNvPr>
          <xdr:cNvCxnSpPr/>
        </xdr:nvCxnSpPr>
        <xdr:spPr>
          <a:xfrm flipH="1">
            <a:off x="3767135" y="82867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54</xdr:col>
      <xdr:colOff>157163</xdr:colOff>
      <xdr:row>67</xdr:row>
      <xdr:rowOff>9523</xdr:rowOff>
    </xdr:from>
    <xdr:to>
      <xdr:col>63</xdr:col>
      <xdr:colOff>138113</xdr:colOff>
      <xdr:row>73</xdr:row>
      <xdr:rowOff>14289</xdr:rowOff>
    </xdr:to>
    <xdr:grpSp>
      <xdr:nvGrpSpPr>
        <xdr:cNvPr id="2956" name="Group 2955">
          <a:extLst>
            <a:ext uri="{FF2B5EF4-FFF2-40B4-BE49-F238E27FC236}">
              <a16:creationId xmlns:a16="http://schemas.microsoft.com/office/drawing/2014/main" id="{D478839A-497A-8518-134A-7DDC7F2E0A66}"/>
            </a:ext>
          </a:extLst>
        </xdr:cNvPr>
        <xdr:cNvGrpSpPr/>
      </xdr:nvGrpSpPr>
      <xdr:grpSpPr>
        <a:xfrm>
          <a:off x="8901113" y="10201273"/>
          <a:ext cx="1438275" cy="862016"/>
          <a:chOff x="8901113" y="10058398"/>
          <a:chExt cx="1438275" cy="862016"/>
        </a:xfrm>
      </xdr:grpSpPr>
      <xdr:cxnSp macro="">
        <xdr:nvCxnSpPr>
          <xdr:cNvPr id="2807" name="Straight Connector 2806">
            <a:extLst>
              <a:ext uri="{FF2B5EF4-FFF2-40B4-BE49-F238E27FC236}">
                <a16:creationId xmlns:a16="http://schemas.microsoft.com/office/drawing/2014/main" id="{3B5DFB5F-63AA-8BF6-09FE-AC36348062D2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08" name="Isosceles Triangle 2807">
            <a:extLst>
              <a:ext uri="{FF2B5EF4-FFF2-40B4-BE49-F238E27FC236}">
                <a16:creationId xmlns:a16="http://schemas.microsoft.com/office/drawing/2014/main" id="{96EF85D3-2484-6BD1-D93B-20562F1A7B95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09" name="Straight Arrow Connector 2808">
            <a:extLst>
              <a:ext uri="{FF2B5EF4-FFF2-40B4-BE49-F238E27FC236}">
                <a16:creationId xmlns:a16="http://schemas.microsoft.com/office/drawing/2014/main" id="{A98B7148-E21C-EC14-8021-43FF101C175A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10" name="Isosceles Triangle 2809">
            <a:extLst>
              <a:ext uri="{FF2B5EF4-FFF2-40B4-BE49-F238E27FC236}">
                <a16:creationId xmlns:a16="http://schemas.microsoft.com/office/drawing/2014/main" id="{13AF3930-A619-D9B5-102E-720285A2E249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11" name="Straight Arrow Connector 2810">
            <a:extLst>
              <a:ext uri="{FF2B5EF4-FFF2-40B4-BE49-F238E27FC236}">
                <a16:creationId xmlns:a16="http://schemas.microsoft.com/office/drawing/2014/main" id="{37CDA60A-729E-C784-B18A-ACBDE1003DD1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5" name="Straight Arrow Connector 2814">
            <a:extLst>
              <a:ext uri="{FF2B5EF4-FFF2-40B4-BE49-F238E27FC236}">
                <a16:creationId xmlns:a16="http://schemas.microsoft.com/office/drawing/2014/main" id="{2D190EB3-00B5-592F-245E-6BF40163AB6C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6" name="Straight Arrow Connector 2815">
            <a:extLst>
              <a:ext uri="{FF2B5EF4-FFF2-40B4-BE49-F238E27FC236}">
                <a16:creationId xmlns:a16="http://schemas.microsoft.com/office/drawing/2014/main" id="{8CF08FF8-7577-24BE-20B8-F84A1E202098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7" name="Straight Arrow Connector 2816">
            <a:extLst>
              <a:ext uri="{FF2B5EF4-FFF2-40B4-BE49-F238E27FC236}">
                <a16:creationId xmlns:a16="http://schemas.microsoft.com/office/drawing/2014/main" id="{7216F4B2-0A0A-9925-E9FD-9ADB3DACA202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8" name="Straight Arrow Connector 2817">
            <a:extLst>
              <a:ext uri="{FF2B5EF4-FFF2-40B4-BE49-F238E27FC236}">
                <a16:creationId xmlns:a16="http://schemas.microsoft.com/office/drawing/2014/main" id="{48E2104F-D7FE-F805-0557-3168B08BA4A5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9" name="Straight Arrow Connector 2818">
            <a:extLst>
              <a:ext uri="{FF2B5EF4-FFF2-40B4-BE49-F238E27FC236}">
                <a16:creationId xmlns:a16="http://schemas.microsoft.com/office/drawing/2014/main" id="{120C3742-96C6-4098-45E7-DDDEB357DF66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0" name="Straight Arrow Connector 2819">
            <a:extLst>
              <a:ext uri="{FF2B5EF4-FFF2-40B4-BE49-F238E27FC236}">
                <a16:creationId xmlns:a16="http://schemas.microsoft.com/office/drawing/2014/main" id="{117FFB30-4873-6D23-E8F3-9CE0B887B023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1" name="Straight Arrow Connector 2820">
            <a:extLst>
              <a:ext uri="{FF2B5EF4-FFF2-40B4-BE49-F238E27FC236}">
                <a16:creationId xmlns:a16="http://schemas.microsoft.com/office/drawing/2014/main" id="{3E3A3AF4-F66C-C807-C788-978C675A8615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2" name="Straight Connector 2821">
            <a:extLst>
              <a:ext uri="{FF2B5EF4-FFF2-40B4-BE49-F238E27FC236}">
                <a16:creationId xmlns:a16="http://schemas.microsoft.com/office/drawing/2014/main" id="{4448BC60-BDED-E216-3A63-580BB4040331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3" name="Straight Connector 2822">
            <a:extLst>
              <a:ext uri="{FF2B5EF4-FFF2-40B4-BE49-F238E27FC236}">
                <a16:creationId xmlns:a16="http://schemas.microsoft.com/office/drawing/2014/main" id="{8BC4DD90-7A38-5AC3-6937-983B9F1E58CA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4" name="Straight Arrow Connector 2823">
            <a:extLst>
              <a:ext uri="{FF2B5EF4-FFF2-40B4-BE49-F238E27FC236}">
                <a16:creationId xmlns:a16="http://schemas.microsoft.com/office/drawing/2014/main" id="{5CD3AD06-1C09-6DCF-4542-9A86C825DEEF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6" name="Straight Arrow Connector 2825">
            <a:extLst>
              <a:ext uri="{FF2B5EF4-FFF2-40B4-BE49-F238E27FC236}">
                <a16:creationId xmlns:a16="http://schemas.microsoft.com/office/drawing/2014/main" id="{11AEA1D2-2407-7AFA-D448-6184AEA940C2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7" name="Straight Connector 2826">
            <a:extLst>
              <a:ext uri="{FF2B5EF4-FFF2-40B4-BE49-F238E27FC236}">
                <a16:creationId xmlns:a16="http://schemas.microsoft.com/office/drawing/2014/main" id="{9E7A8D37-237A-FF2C-850F-682CDD658967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8" name="Straight Connector 2827">
            <a:extLst>
              <a:ext uri="{FF2B5EF4-FFF2-40B4-BE49-F238E27FC236}">
                <a16:creationId xmlns:a16="http://schemas.microsoft.com/office/drawing/2014/main" id="{D5B5C553-BADA-8D93-1912-EA4628EFF863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9" name="Straight Connector 2828">
            <a:extLst>
              <a:ext uri="{FF2B5EF4-FFF2-40B4-BE49-F238E27FC236}">
                <a16:creationId xmlns:a16="http://schemas.microsoft.com/office/drawing/2014/main" id="{A5CB8E90-0980-B790-AD2A-32559F6AC31F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2" name="Straight Connector 2831">
            <a:extLst>
              <a:ext uri="{FF2B5EF4-FFF2-40B4-BE49-F238E27FC236}">
                <a16:creationId xmlns:a16="http://schemas.microsoft.com/office/drawing/2014/main" id="{C0EC6D7D-E592-5D6B-BF9E-F4D4DD313864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3" name="Straight Connector 2832">
            <a:extLst>
              <a:ext uri="{FF2B5EF4-FFF2-40B4-BE49-F238E27FC236}">
                <a16:creationId xmlns:a16="http://schemas.microsoft.com/office/drawing/2014/main" id="{9F1FE4CA-AD2B-477E-4AE6-581759E5BEBC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62</xdr:col>
      <xdr:colOff>152400</xdr:colOff>
      <xdr:row>58</xdr:row>
      <xdr:rowOff>123825</xdr:rowOff>
    </xdr:from>
    <xdr:to>
      <xdr:col>71</xdr:col>
      <xdr:colOff>85725</xdr:colOff>
      <xdr:row>64</xdr:row>
      <xdr:rowOff>9524</xdr:rowOff>
    </xdr:to>
    <xdr:grpSp>
      <xdr:nvGrpSpPr>
        <xdr:cNvPr id="2834" name="Group 2833">
          <a:extLst>
            <a:ext uri="{FF2B5EF4-FFF2-40B4-BE49-F238E27FC236}">
              <a16:creationId xmlns:a16="http://schemas.microsoft.com/office/drawing/2014/main" id="{8B1FE6BA-6728-4159-9FA7-65B9F2680F70}"/>
            </a:ext>
          </a:extLst>
        </xdr:cNvPr>
        <xdr:cNvGrpSpPr/>
      </xdr:nvGrpSpPr>
      <xdr:grpSpPr>
        <a:xfrm>
          <a:off x="10191750" y="9029700"/>
          <a:ext cx="1390650" cy="742949"/>
          <a:chOff x="10191750" y="8886825"/>
          <a:chExt cx="1390650" cy="742949"/>
        </a:xfrm>
      </xdr:grpSpPr>
      <xdr:cxnSp macro="">
        <xdr:nvCxnSpPr>
          <xdr:cNvPr id="2835" name="Straight Connector 2834">
            <a:extLst>
              <a:ext uri="{FF2B5EF4-FFF2-40B4-BE49-F238E27FC236}">
                <a16:creationId xmlns:a16="http://schemas.microsoft.com/office/drawing/2014/main" id="{7CFD3454-87BC-2A21-8948-77F27BAB5BD9}"/>
              </a:ext>
            </a:extLst>
          </xdr:cNvPr>
          <xdr:cNvCxnSpPr/>
        </xdr:nvCxnSpPr>
        <xdr:spPr>
          <a:xfrm flipH="1">
            <a:off x="10277475" y="9191625"/>
            <a:ext cx="121920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36" name="Isosceles Triangle 2835">
            <a:extLst>
              <a:ext uri="{FF2B5EF4-FFF2-40B4-BE49-F238E27FC236}">
                <a16:creationId xmlns:a16="http://schemas.microsoft.com/office/drawing/2014/main" id="{48E96319-8BB5-893E-A610-C37A0A4B2568}"/>
              </a:ext>
            </a:extLst>
          </xdr:cNvPr>
          <xdr:cNvSpPr/>
        </xdr:nvSpPr>
        <xdr:spPr>
          <a:xfrm>
            <a:off x="10201292" y="92106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7" name="Isosceles Triangle 2836">
            <a:extLst>
              <a:ext uri="{FF2B5EF4-FFF2-40B4-BE49-F238E27FC236}">
                <a16:creationId xmlns:a16="http://schemas.microsoft.com/office/drawing/2014/main" id="{260CAFCA-9047-1A88-AD3C-0894B90DE3CB}"/>
              </a:ext>
            </a:extLst>
          </xdr:cNvPr>
          <xdr:cNvSpPr/>
        </xdr:nvSpPr>
        <xdr:spPr>
          <a:xfrm>
            <a:off x="11420475" y="92059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38" name="Straight Arrow Connector 2837">
            <a:extLst>
              <a:ext uri="{FF2B5EF4-FFF2-40B4-BE49-F238E27FC236}">
                <a16:creationId xmlns:a16="http://schemas.microsoft.com/office/drawing/2014/main" id="{CAA1FA76-9817-230D-23B3-2454E33DB907}"/>
              </a:ext>
            </a:extLst>
          </xdr:cNvPr>
          <xdr:cNvCxnSpPr/>
        </xdr:nvCxnSpPr>
        <xdr:spPr>
          <a:xfrm>
            <a:off x="10282234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9" name="Straight Arrow Connector 2838">
            <a:extLst>
              <a:ext uri="{FF2B5EF4-FFF2-40B4-BE49-F238E27FC236}">
                <a16:creationId xmlns:a16="http://schemas.microsoft.com/office/drawing/2014/main" id="{A33D7758-3E89-C0C6-2D25-9B0FD81FFE2E}"/>
              </a:ext>
            </a:extLst>
          </xdr:cNvPr>
          <xdr:cNvCxnSpPr/>
        </xdr:nvCxnSpPr>
        <xdr:spPr>
          <a:xfrm>
            <a:off x="10525126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0" name="Straight Arrow Connector 2839">
            <a:extLst>
              <a:ext uri="{FF2B5EF4-FFF2-40B4-BE49-F238E27FC236}">
                <a16:creationId xmlns:a16="http://schemas.microsoft.com/office/drawing/2014/main" id="{49A70C2A-DD1D-435A-0E3C-50DEE44B507E}"/>
              </a:ext>
            </a:extLst>
          </xdr:cNvPr>
          <xdr:cNvCxnSpPr/>
        </xdr:nvCxnSpPr>
        <xdr:spPr>
          <a:xfrm>
            <a:off x="10687051" y="89582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1" name="Straight Arrow Connector 2840">
            <a:extLst>
              <a:ext uri="{FF2B5EF4-FFF2-40B4-BE49-F238E27FC236}">
                <a16:creationId xmlns:a16="http://schemas.microsoft.com/office/drawing/2014/main" id="{E0F8C58B-6169-C99A-223A-DCCEAB24D019}"/>
              </a:ext>
            </a:extLst>
          </xdr:cNvPr>
          <xdr:cNvCxnSpPr/>
        </xdr:nvCxnSpPr>
        <xdr:spPr>
          <a:xfrm>
            <a:off x="10848976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2" name="Straight Arrow Connector 2841">
            <a:extLst>
              <a:ext uri="{FF2B5EF4-FFF2-40B4-BE49-F238E27FC236}">
                <a16:creationId xmlns:a16="http://schemas.microsoft.com/office/drawing/2014/main" id="{1B38D307-6B79-97BB-C200-856A229F2BEA}"/>
              </a:ext>
            </a:extLst>
          </xdr:cNvPr>
          <xdr:cNvCxnSpPr/>
        </xdr:nvCxnSpPr>
        <xdr:spPr>
          <a:xfrm>
            <a:off x="11010900" y="8958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3" name="Straight Arrow Connector 2842">
            <a:extLst>
              <a:ext uri="{FF2B5EF4-FFF2-40B4-BE49-F238E27FC236}">
                <a16:creationId xmlns:a16="http://schemas.microsoft.com/office/drawing/2014/main" id="{F13FBF6B-FA69-0E01-81DE-3A9A1B3313EE}"/>
              </a:ext>
            </a:extLst>
          </xdr:cNvPr>
          <xdr:cNvCxnSpPr/>
        </xdr:nvCxnSpPr>
        <xdr:spPr>
          <a:xfrm>
            <a:off x="11172825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4" name="Straight Arrow Connector 2843">
            <a:extLst>
              <a:ext uri="{FF2B5EF4-FFF2-40B4-BE49-F238E27FC236}">
                <a16:creationId xmlns:a16="http://schemas.microsoft.com/office/drawing/2014/main" id="{FD7C7E66-08BF-8255-2835-B0B333E20D45}"/>
              </a:ext>
            </a:extLst>
          </xdr:cNvPr>
          <xdr:cNvCxnSpPr/>
        </xdr:nvCxnSpPr>
        <xdr:spPr>
          <a:xfrm>
            <a:off x="11334752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5" name="Straight Arrow Connector 2844">
            <a:extLst>
              <a:ext uri="{FF2B5EF4-FFF2-40B4-BE49-F238E27FC236}">
                <a16:creationId xmlns:a16="http://schemas.microsoft.com/office/drawing/2014/main" id="{394A193A-2FE6-737D-B18B-31097F4E284D}"/>
              </a:ext>
            </a:extLst>
          </xdr:cNvPr>
          <xdr:cNvCxnSpPr/>
        </xdr:nvCxnSpPr>
        <xdr:spPr>
          <a:xfrm>
            <a:off x="11496677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6" name="Straight Connector 2845">
            <a:extLst>
              <a:ext uri="{FF2B5EF4-FFF2-40B4-BE49-F238E27FC236}">
                <a16:creationId xmlns:a16="http://schemas.microsoft.com/office/drawing/2014/main" id="{36A29D77-D866-7220-2D96-4843BE0D1245}"/>
              </a:ext>
            </a:extLst>
          </xdr:cNvPr>
          <xdr:cNvCxnSpPr/>
        </xdr:nvCxnSpPr>
        <xdr:spPr>
          <a:xfrm>
            <a:off x="10282238" y="8963024"/>
            <a:ext cx="120967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7" name="Straight Connector 2846">
            <a:extLst>
              <a:ext uri="{FF2B5EF4-FFF2-40B4-BE49-F238E27FC236}">
                <a16:creationId xmlns:a16="http://schemas.microsoft.com/office/drawing/2014/main" id="{E9105425-D9F7-C030-BC53-4EA9B3E28B0D}"/>
              </a:ext>
            </a:extLst>
          </xdr:cNvPr>
          <xdr:cNvCxnSpPr/>
        </xdr:nvCxnSpPr>
        <xdr:spPr>
          <a:xfrm flipH="1" flipV="1">
            <a:off x="10715625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8" name="Straight Arrow Connector 2847">
            <a:extLst>
              <a:ext uri="{FF2B5EF4-FFF2-40B4-BE49-F238E27FC236}">
                <a16:creationId xmlns:a16="http://schemas.microsoft.com/office/drawing/2014/main" id="{801C9B8D-7081-A077-CBB4-9F562CB510D3}"/>
              </a:ext>
            </a:extLst>
          </xdr:cNvPr>
          <xdr:cNvCxnSpPr/>
        </xdr:nvCxnSpPr>
        <xdr:spPr>
          <a:xfrm flipV="1">
            <a:off x="10282249" y="93297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49" name="Straight Arrow Connector 2848">
            <a:extLst>
              <a:ext uri="{FF2B5EF4-FFF2-40B4-BE49-F238E27FC236}">
                <a16:creationId xmlns:a16="http://schemas.microsoft.com/office/drawing/2014/main" id="{88108E4E-0231-9125-67A8-A5CD6E1CB164}"/>
              </a:ext>
            </a:extLst>
          </xdr:cNvPr>
          <xdr:cNvCxnSpPr/>
        </xdr:nvCxnSpPr>
        <xdr:spPr>
          <a:xfrm flipV="1">
            <a:off x="11496674" y="933926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0" name="Straight Connector 2849">
            <a:extLst>
              <a:ext uri="{FF2B5EF4-FFF2-40B4-BE49-F238E27FC236}">
                <a16:creationId xmlns:a16="http://schemas.microsoft.com/office/drawing/2014/main" id="{1159D26C-6D27-775A-7BD9-CD38472D5A06}"/>
              </a:ext>
            </a:extLst>
          </xdr:cNvPr>
          <xdr:cNvCxnSpPr/>
        </xdr:nvCxnSpPr>
        <xdr:spPr>
          <a:xfrm>
            <a:off x="10191750" y="9477374"/>
            <a:ext cx="13763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1" name="Straight Connector 2850">
            <a:extLst>
              <a:ext uri="{FF2B5EF4-FFF2-40B4-BE49-F238E27FC236}">
                <a16:creationId xmlns:a16="http://schemas.microsoft.com/office/drawing/2014/main" id="{ED2EF2AC-6737-80ED-518A-20E0DB5BE2B0}"/>
              </a:ext>
            </a:extLst>
          </xdr:cNvPr>
          <xdr:cNvCxnSpPr/>
        </xdr:nvCxnSpPr>
        <xdr:spPr>
          <a:xfrm flipH="1">
            <a:off x="10220336" y="9439274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2" name="Straight Connector 2851">
            <a:extLst>
              <a:ext uri="{FF2B5EF4-FFF2-40B4-BE49-F238E27FC236}">
                <a16:creationId xmlns:a16="http://schemas.microsoft.com/office/drawing/2014/main" id="{E8215E86-EC7A-1FBC-CFC0-500A121489E3}"/>
              </a:ext>
            </a:extLst>
          </xdr:cNvPr>
          <xdr:cNvCxnSpPr/>
        </xdr:nvCxnSpPr>
        <xdr:spPr>
          <a:xfrm flipH="1">
            <a:off x="11439523" y="943451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56</xdr:row>
      <xdr:rowOff>114300</xdr:rowOff>
    </xdr:from>
    <xdr:to>
      <xdr:col>71</xdr:col>
      <xdr:colOff>0</xdr:colOff>
      <xdr:row>59</xdr:row>
      <xdr:rowOff>0</xdr:rowOff>
    </xdr:to>
    <xdr:cxnSp macro="">
      <xdr:nvCxnSpPr>
        <xdr:cNvPr id="2853" name="Straight Connector 2852">
          <a:extLst>
            <a:ext uri="{FF2B5EF4-FFF2-40B4-BE49-F238E27FC236}">
              <a16:creationId xmlns:a16="http://schemas.microsoft.com/office/drawing/2014/main" id="{943EC124-BA94-438E-AC57-D115D99D5C9B}"/>
            </a:ext>
          </a:extLst>
        </xdr:cNvPr>
        <xdr:cNvCxnSpPr/>
      </xdr:nvCxnSpPr>
      <xdr:spPr>
        <a:xfrm>
          <a:off x="11496675" y="8734425"/>
          <a:ext cx="0" cy="1714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65</xdr:row>
      <xdr:rowOff>19050</xdr:rowOff>
    </xdr:from>
    <xdr:to>
      <xdr:col>13</xdr:col>
      <xdr:colOff>0</xdr:colOff>
      <xdr:row>75</xdr:row>
      <xdr:rowOff>123825</xdr:rowOff>
    </xdr:to>
    <xdr:cxnSp macro="">
      <xdr:nvCxnSpPr>
        <xdr:cNvPr id="2883" name="Straight Connector 2882">
          <a:extLst>
            <a:ext uri="{FF2B5EF4-FFF2-40B4-BE49-F238E27FC236}">
              <a16:creationId xmlns:a16="http://schemas.microsoft.com/office/drawing/2014/main" id="{1E324DC3-99FD-4367-A4D7-0D239B99041C}"/>
            </a:ext>
          </a:extLst>
        </xdr:cNvPr>
        <xdr:cNvCxnSpPr/>
      </xdr:nvCxnSpPr>
      <xdr:spPr>
        <a:xfrm>
          <a:off x="2105025" y="9925050"/>
          <a:ext cx="0" cy="1533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80971</xdr:colOff>
      <xdr:row>73</xdr:row>
      <xdr:rowOff>128588</xdr:rowOff>
    </xdr:from>
    <xdr:to>
      <xdr:col>23</xdr:col>
      <xdr:colOff>80971</xdr:colOff>
      <xdr:row>79</xdr:row>
      <xdr:rowOff>95250</xdr:rowOff>
    </xdr:to>
    <xdr:cxnSp macro="">
      <xdr:nvCxnSpPr>
        <xdr:cNvPr id="2886" name="Straight Connector 2885">
          <a:extLst>
            <a:ext uri="{FF2B5EF4-FFF2-40B4-BE49-F238E27FC236}">
              <a16:creationId xmlns:a16="http://schemas.microsoft.com/office/drawing/2014/main" id="{014B1B10-5274-4C1D-A0DE-5D28A8008A88}"/>
            </a:ext>
          </a:extLst>
        </xdr:cNvPr>
        <xdr:cNvCxnSpPr/>
      </xdr:nvCxnSpPr>
      <xdr:spPr>
        <a:xfrm>
          <a:off x="3805246" y="11177588"/>
          <a:ext cx="0" cy="82391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74</xdr:row>
      <xdr:rowOff>4763</xdr:rowOff>
    </xdr:from>
    <xdr:to>
      <xdr:col>31</xdr:col>
      <xdr:colOff>76200</xdr:colOff>
      <xdr:row>78</xdr:row>
      <xdr:rowOff>0</xdr:rowOff>
    </xdr:to>
    <xdr:cxnSp macro="">
      <xdr:nvCxnSpPr>
        <xdr:cNvPr id="2887" name="Straight Connector 2886">
          <a:extLst>
            <a:ext uri="{FF2B5EF4-FFF2-40B4-BE49-F238E27FC236}">
              <a16:creationId xmlns:a16="http://schemas.microsoft.com/office/drawing/2014/main" id="{C5968373-854C-40D4-BD0F-A6D0FA5BE64D}"/>
            </a:ext>
          </a:extLst>
        </xdr:cNvPr>
        <xdr:cNvCxnSpPr/>
      </xdr:nvCxnSpPr>
      <xdr:spPr>
        <a:xfrm>
          <a:off x="5095875" y="11196638"/>
          <a:ext cx="0" cy="566737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76205</xdr:colOff>
      <xdr:row>74</xdr:row>
      <xdr:rowOff>0</xdr:rowOff>
    </xdr:from>
    <xdr:to>
      <xdr:col>39</xdr:col>
      <xdr:colOff>76205</xdr:colOff>
      <xdr:row>79</xdr:row>
      <xdr:rowOff>85725</xdr:rowOff>
    </xdr:to>
    <xdr:cxnSp macro="">
      <xdr:nvCxnSpPr>
        <xdr:cNvPr id="2888" name="Straight Connector 2887">
          <a:extLst>
            <a:ext uri="{FF2B5EF4-FFF2-40B4-BE49-F238E27FC236}">
              <a16:creationId xmlns:a16="http://schemas.microsoft.com/office/drawing/2014/main" id="{0C91191C-94DA-4EC3-8CD2-40176B0802F0}"/>
            </a:ext>
          </a:extLst>
        </xdr:cNvPr>
        <xdr:cNvCxnSpPr/>
      </xdr:nvCxnSpPr>
      <xdr:spPr>
        <a:xfrm>
          <a:off x="6391280" y="11191875"/>
          <a:ext cx="0" cy="8001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74</xdr:row>
      <xdr:rowOff>0</xdr:rowOff>
    </xdr:from>
    <xdr:to>
      <xdr:col>47</xdr:col>
      <xdr:colOff>76200</xdr:colOff>
      <xdr:row>77</xdr:row>
      <xdr:rowOff>76200</xdr:rowOff>
    </xdr:to>
    <xdr:cxnSp macro="">
      <xdr:nvCxnSpPr>
        <xdr:cNvPr id="2889" name="Straight Connector 2888">
          <a:extLst>
            <a:ext uri="{FF2B5EF4-FFF2-40B4-BE49-F238E27FC236}">
              <a16:creationId xmlns:a16="http://schemas.microsoft.com/office/drawing/2014/main" id="{4E4FAC36-E467-411D-A20B-538C45B61B98}"/>
            </a:ext>
          </a:extLst>
        </xdr:cNvPr>
        <xdr:cNvCxnSpPr/>
      </xdr:nvCxnSpPr>
      <xdr:spPr>
        <a:xfrm>
          <a:off x="7686675" y="11191875"/>
          <a:ext cx="0" cy="5048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80970</xdr:colOff>
      <xdr:row>74</xdr:row>
      <xdr:rowOff>4763</xdr:rowOff>
    </xdr:from>
    <xdr:to>
      <xdr:col>55</xdr:col>
      <xdr:colOff>80970</xdr:colOff>
      <xdr:row>79</xdr:row>
      <xdr:rowOff>57150</xdr:rowOff>
    </xdr:to>
    <xdr:cxnSp macro="">
      <xdr:nvCxnSpPr>
        <xdr:cNvPr id="2890" name="Straight Connector 2889">
          <a:extLst>
            <a:ext uri="{FF2B5EF4-FFF2-40B4-BE49-F238E27FC236}">
              <a16:creationId xmlns:a16="http://schemas.microsoft.com/office/drawing/2014/main" id="{A622EF7D-B2D7-4DC2-B2DC-5EDEFA101BA2}"/>
            </a:ext>
          </a:extLst>
        </xdr:cNvPr>
        <xdr:cNvCxnSpPr/>
      </xdr:nvCxnSpPr>
      <xdr:spPr>
        <a:xfrm>
          <a:off x="8986845" y="11196638"/>
          <a:ext cx="0" cy="766762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74</xdr:row>
      <xdr:rowOff>9525</xdr:rowOff>
    </xdr:from>
    <xdr:to>
      <xdr:col>63</xdr:col>
      <xdr:colOff>85725</xdr:colOff>
      <xdr:row>77</xdr:row>
      <xdr:rowOff>104775</xdr:rowOff>
    </xdr:to>
    <xdr:cxnSp macro="">
      <xdr:nvCxnSpPr>
        <xdr:cNvPr id="2891" name="Straight Connector 2890">
          <a:extLst>
            <a:ext uri="{FF2B5EF4-FFF2-40B4-BE49-F238E27FC236}">
              <a16:creationId xmlns:a16="http://schemas.microsoft.com/office/drawing/2014/main" id="{CE581DA8-C8CB-4AA0-9D4B-72BB1C3AB543}"/>
            </a:ext>
          </a:extLst>
        </xdr:cNvPr>
        <xdr:cNvCxnSpPr/>
      </xdr:nvCxnSpPr>
      <xdr:spPr>
        <a:xfrm>
          <a:off x="10287000" y="11201400"/>
          <a:ext cx="0" cy="5238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157163</xdr:colOff>
      <xdr:row>58</xdr:row>
      <xdr:rowOff>9523</xdr:rowOff>
    </xdr:from>
    <xdr:to>
      <xdr:col>55</xdr:col>
      <xdr:colOff>138113</xdr:colOff>
      <xdr:row>64</xdr:row>
      <xdr:rowOff>14289</xdr:rowOff>
    </xdr:to>
    <xdr:grpSp>
      <xdr:nvGrpSpPr>
        <xdr:cNvPr id="3005" name="Group 3004">
          <a:extLst>
            <a:ext uri="{FF2B5EF4-FFF2-40B4-BE49-F238E27FC236}">
              <a16:creationId xmlns:a16="http://schemas.microsoft.com/office/drawing/2014/main" id="{CC813BA3-53CC-48F7-BD10-0204C0D798C5}"/>
            </a:ext>
          </a:extLst>
        </xdr:cNvPr>
        <xdr:cNvGrpSpPr/>
      </xdr:nvGrpSpPr>
      <xdr:grpSpPr>
        <a:xfrm>
          <a:off x="7605713" y="8915398"/>
          <a:ext cx="1438275" cy="862016"/>
          <a:chOff x="8901113" y="10058398"/>
          <a:chExt cx="1438275" cy="862016"/>
        </a:xfrm>
      </xdr:grpSpPr>
      <xdr:cxnSp macro="">
        <xdr:nvCxnSpPr>
          <xdr:cNvPr id="3006" name="Straight Connector 3005">
            <a:extLst>
              <a:ext uri="{FF2B5EF4-FFF2-40B4-BE49-F238E27FC236}">
                <a16:creationId xmlns:a16="http://schemas.microsoft.com/office/drawing/2014/main" id="{4F896AC3-990B-FA3B-9A0A-699186E39ADB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07" name="Isosceles Triangle 3006">
            <a:extLst>
              <a:ext uri="{FF2B5EF4-FFF2-40B4-BE49-F238E27FC236}">
                <a16:creationId xmlns:a16="http://schemas.microsoft.com/office/drawing/2014/main" id="{238BF27B-ED99-3DFD-E8C2-2581339898DD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08" name="Straight Arrow Connector 3007">
            <a:extLst>
              <a:ext uri="{FF2B5EF4-FFF2-40B4-BE49-F238E27FC236}">
                <a16:creationId xmlns:a16="http://schemas.microsoft.com/office/drawing/2014/main" id="{D6F1E691-0484-A239-3AE1-C32FE0E82AD7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09" name="Isosceles Triangle 3008">
            <a:extLst>
              <a:ext uri="{FF2B5EF4-FFF2-40B4-BE49-F238E27FC236}">
                <a16:creationId xmlns:a16="http://schemas.microsoft.com/office/drawing/2014/main" id="{1E8ADBDC-6A89-9D9B-49BC-D4B779727C59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10" name="Straight Arrow Connector 3009">
            <a:extLst>
              <a:ext uri="{FF2B5EF4-FFF2-40B4-BE49-F238E27FC236}">
                <a16:creationId xmlns:a16="http://schemas.microsoft.com/office/drawing/2014/main" id="{17249B91-3ADD-1DAB-01A7-5723CC46859C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1" name="Straight Arrow Connector 3010">
            <a:extLst>
              <a:ext uri="{FF2B5EF4-FFF2-40B4-BE49-F238E27FC236}">
                <a16:creationId xmlns:a16="http://schemas.microsoft.com/office/drawing/2014/main" id="{C7B186C1-3E81-B6AA-192E-DB6EF425EDC3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2" name="Straight Arrow Connector 3011">
            <a:extLst>
              <a:ext uri="{FF2B5EF4-FFF2-40B4-BE49-F238E27FC236}">
                <a16:creationId xmlns:a16="http://schemas.microsoft.com/office/drawing/2014/main" id="{4F3135E1-EE8E-16DE-7D1E-D322ED407A8E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3" name="Straight Arrow Connector 3012">
            <a:extLst>
              <a:ext uri="{FF2B5EF4-FFF2-40B4-BE49-F238E27FC236}">
                <a16:creationId xmlns:a16="http://schemas.microsoft.com/office/drawing/2014/main" id="{1EC9ED61-BAEA-1D24-FB7D-AE025A3A4492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4" name="Straight Arrow Connector 3013">
            <a:extLst>
              <a:ext uri="{FF2B5EF4-FFF2-40B4-BE49-F238E27FC236}">
                <a16:creationId xmlns:a16="http://schemas.microsoft.com/office/drawing/2014/main" id="{645C1B71-8923-CB7F-9B37-961D7A46509A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5" name="Straight Arrow Connector 3014">
            <a:extLst>
              <a:ext uri="{FF2B5EF4-FFF2-40B4-BE49-F238E27FC236}">
                <a16:creationId xmlns:a16="http://schemas.microsoft.com/office/drawing/2014/main" id="{9984BEBC-4CEA-1E5F-ED38-0DDF115A784A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6" name="Straight Arrow Connector 3015">
            <a:extLst>
              <a:ext uri="{FF2B5EF4-FFF2-40B4-BE49-F238E27FC236}">
                <a16:creationId xmlns:a16="http://schemas.microsoft.com/office/drawing/2014/main" id="{BE040218-A00B-18D2-CD67-871E447D1FC6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7" name="Straight Arrow Connector 3016">
            <a:extLst>
              <a:ext uri="{FF2B5EF4-FFF2-40B4-BE49-F238E27FC236}">
                <a16:creationId xmlns:a16="http://schemas.microsoft.com/office/drawing/2014/main" id="{6F44F5C1-2CC7-57F2-68E7-34CB207FD562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8" name="Straight Connector 3017">
            <a:extLst>
              <a:ext uri="{FF2B5EF4-FFF2-40B4-BE49-F238E27FC236}">
                <a16:creationId xmlns:a16="http://schemas.microsoft.com/office/drawing/2014/main" id="{132D4663-3C5B-A5C3-41B7-2A6BA1CC0AF5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9" name="Straight Connector 3018">
            <a:extLst>
              <a:ext uri="{FF2B5EF4-FFF2-40B4-BE49-F238E27FC236}">
                <a16:creationId xmlns:a16="http://schemas.microsoft.com/office/drawing/2014/main" id="{C0B76459-64F8-200C-0AFE-B8CF0AB396CD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0" name="Straight Arrow Connector 3019">
            <a:extLst>
              <a:ext uri="{FF2B5EF4-FFF2-40B4-BE49-F238E27FC236}">
                <a16:creationId xmlns:a16="http://schemas.microsoft.com/office/drawing/2014/main" id="{B11663BC-9DDA-1FCE-DD8F-D386D8DE70FE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1" name="Straight Arrow Connector 3020">
            <a:extLst>
              <a:ext uri="{FF2B5EF4-FFF2-40B4-BE49-F238E27FC236}">
                <a16:creationId xmlns:a16="http://schemas.microsoft.com/office/drawing/2014/main" id="{13ED2419-468B-49DF-35A3-9ABF53998203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2" name="Straight Connector 3021">
            <a:extLst>
              <a:ext uri="{FF2B5EF4-FFF2-40B4-BE49-F238E27FC236}">
                <a16:creationId xmlns:a16="http://schemas.microsoft.com/office/drawing/2014/main" id="{353A9BF8-CD89-8D5B-2B57-4B9C95E7D16C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3" name="Straight Connector 3022">
            <a:extLst>
              <a:ext uri="{FF2B5EF4-FFF2-40B4-BE49-F238E27FC236}">
                <a16:creationId xmlns:a16="http://schemas.microsoft.com/office/drawing/2014/main" id="{B4DCFEBA-2533-607D-E149-E72B8D19946F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4" name="Straight Connector 3023">
            <a:extLst>
              <a:ext uri="{FF2B5EF4-FFF2-40B4-BE49-F238E27FC236}">
                <a16:creationId xmlns:a16="http://schemas.microsoft.com/office/drawing/2014/main" id="{93633A60-3EB8-BB05-9A6A-01BBE007844E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5" name="Straight Connector 3024">
            <a:extLst>
              <a:ext uri="{FF2B5EF4-FFF2-40B4-BE49-F238E27FC236}">
                <a16:creationId xmlns:a16="http://schemas.microsoft.com/office/drawing/2014/main" id="{0FA7739D-8949-9EC8-715D-55D41412FB73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6" name="Straight Connector 3025">
            <a:extLst>
              <a:ext uri="{FF2B5EF4-FFF2-40B4-BE49-F238E27FC236}">
                <a16:creationId xmlns:a16="http://schemas.microsoft.com/office/drawing/2014/main" id="{421335C6-A66E-AB35-B93E-563DDA3B0A9C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157163</xdr:colOff>
      <xdr:row>67</xdr:row>
      <xdr:rowOff>9523</xdr:rowOff>
    </xdr:from>
    <xdr:to>
      <xdr:col>47</xdr:col>
      <xdr:colOff>138113</xdr:colOff>
      <xdr:row>73</xdr:row>
      <xdr:rowOff>14289</xdr:rowOff>
    </xdr:to>
    <xdr:grpSp>
      <xdr:nvGrpSpPr>
        <xdr:cNvPr id="3027" name="Group 3026">
          <a:extLst>
            <a:ext uri="{FF2B5EF4-FFF2-40B4-BE49-F238E27FC236}">
              <a16:creationId xmlns:a16="http://schemas.microsoft.com/office/drawing/2014/main" id="{9E14F541-849D-4022-8D8A-0D59C9C89FF3}"/>
            </a:ext>
          </a:extLst>
        </xdr:cNvPr>
        <xdr:cNvGrpSpPr/>
      </xdr:nvGrpSpPr>
      <xdr:grpSpPr>
        <a:xfrm>
          <a:off x="6310313" y="10201273"/>
          <a:ext cx="1438275" cy="862016"/>
          <a:chOff x="8901113" y="10058398"/>
          <a:chExt cx="1438275" cy="862016"/>
        </a:xfrm>
      </xdr:grpSpPr>
      <xdr:cxnSp macro="">
        <xdr:nvCxnSpPr>
          <xdr:cNvPr id="3028" name="Straight Connector 3027">
            <a:extLst>
              <a:ext uri="{FF2B5EF4-FFF2-40B4-BE49-F238E27FC236}">
                <a16:creationId xmlns:a16="http://schemas.microsoft.com/office/drawing/2014/main" id="{F576DDAC-F9FF-C2D6-B949-AA26905B0181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29" name="Isosceles Triangle 3028">
            <a:extLst>
              <a:ext uri="{FF2B5EF4-FFF2-40B4-BE49-F238E27FC236}">
                <a16:creationId xmlns:a16="http://schemas.microsoft.com/office/drawing/2014/main" id="{B65B4306-1F1D-5E55-DC7E-7FDB16C9385D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30" name="Straight Arrow Connector 3029">
            <a:extLst>
              <a:ext uri="{FF2B5EF4-FFF2-40B4-BE49-F238E27FC236}">
                <a16:creationId xmlns:a16="http://schemas.microsoft.com/office/drawing/2014/main" id="{39AB3B72-9962-9739-D7C8-39AE3CE9451A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31" name="Isosceles Triangle 3030">
            <a:extLst>
              <a:ext uri="{FF2B5EF4-FFF2-40B4-BE49-F238E27FC236}">
                <a16:creationId xmlns:a16="http://schemas.microsoft.com/office/drawing/2014/main" id="{90E32FFB-3D47-0C3F-8A85-1BFBFAFFBDA4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32" name="Straight Arrow Connector 3031">
            <a:extLst>
              <a:ext uri="{FF2B5EF4-FFF2-40B4-BE49-F238E27FC236}">
                <a16:creationId xmlns:a16="http://schemas.microsoft.com/office/drawing/2014/main" id="{C14214BD-B8C2-E0E5-C07D-A2FF75D3D399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3" name="Straight Arrow Connector 3032">
            <a:extLst>
              <a:ext uri="{FF2B5EF4-FFF2-40B4-BE49-F238E27FC236}">
                <a16:creationId xmlns:a16="http://schemas.microsoft.com/office/drawing/2014/main" id="{4324FA74-8861-3CB8-6FEC-A78A4F0A13FF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4" name="Straight Arrow Connector 3033">
            <a:extLst>
              <a:ext uri="{FF2B5EF4-FFF2-40B4-BE49-F238E27FC236}">
                <a16:creationId xmlns:a16="http://schemas.microsoft.com/office/drawing/2014/main" id="{B4A45B16-50BA-CC55-A8EA-F89A8789E445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5" name="Straight Arrow Connector 3034">
            <a:extLst>
              <a:ext uri="{FF2B5EF4-FFF2-40B4-BE49-F238E27FC236}">
                <a16:creationId xmlns:a16="http://schemas.microsoft.com/office/drawing/2014/main" id="{482B59CC-ED4B-AE81-85AD-E2E0C18AB3C1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6" name="Straight Arrow Connector 3035">
            <a:extLst>
              <a:ext uri="{FF2B5EF4-FFF2-40B4-BE49-F238E27FC236}">
                <a16:creationId xmlns:a16="http://schemas.microsoft.com/office/drawing/2014/main" id="{D4D6711F-7DEF-12B2-76D1-737E050EAE10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7" name="Straight Arrow Connector 3036">
            <a:extLst>
              <a:ext uri="{FF2B5EF4-FFF2-40B4-BE49-F238E27FC236}">
                <a16:creationId xmlns:a16="http://schemas.microsoft.com/office/drawing/2014/main" id="{9596EEAD-E90C-DC59-D2DF-D0342760EDDB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8" name="Straight Arrow Connector 3037">
            <a:extLst>
              <a:ext uri="{FF2B5EF4-FFF2-40B4-BE49-F238E27FC236}">
                <a16:creationId xmlns:a16="http://schemas.microsoft.com/office/drawing/2014/main" id="{E0917730-37B6-90F0-A6E0-A54ADF5C49D3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9" name="Straight Arrow Connector 3038">
            <a:extLst>
              <a:ext uri="{FF2B5EF4-FFF2-40B4-BE49-F238E27FC236}">
                <a16:creationId xmlns:a16="http://schemas.microsoft.com/office/drawing/2014/main" id="{9739DDE2-FD48-255E-5E43-DC85D10EDFCC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0" name="Straight Connector 3039">
            <a:extLst>
              <a:ext uri="{FF2B5EF4-FFF2-40B4-BE49-F238E27FC236}">
                <a16:creationId xmlns:a16="http://schemas.microsoft.com/office/drawing/2014/main" id="{3591B15C-2A95-1DF1-5475-B860604D467C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1" name="Straight Connector 3040">
            <a:extLst>
              <a:ext uri="{FF2B5EF4-FFF2-40B4-BE49-F238E27FC236}">
                <a16:creationId xmlns:a16="http://schemas.microsoft.com/office/drawing/2014/main" id="{86C70935-BE75-F13C-2899-0AE231A5E74C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2" name="Straight Arrow Connector 3041">
            <a:extLst>
              <a:ext uri="{FF2B5EF4-FFF2-40B4-BE49-F238E27FC236}">
                <a16:creationId xmlns:a16="http://schemas.microsoft.com/office/drawing/2014/main" id="{52CA6CAE-D25E-1FE9-D68E-D6485F3AAE79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3" name="Straight Arrow Connector 3042">
            <a:extLst>
              <a:ext uri="{FF2B5EF4-FFF2-40B4-BE49-F238E27FC236}">
                <a16:creationId xmlns:a16="http://schemas.microsoft.com/office/drawing/2014/main" id="{2334C682-CC40-1B20-729C-B8895954D2AC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4" name="Straight Connector 3043">
            <a:extLst>
              <a:ext uri="{FF2B5EF4-FFF2-40B4-BE49-F238E27FC236}">
                <a16:creationId xmlns:a16="http://schemas.microsoft.com/office/drawing/2014/main" id="{B40BC46D-AC8C-AF13-4563-BF5E546B960C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5" name="Straight Connector 3044">
            <a:extLst>
              <a:ext uri="{FF2B5EF4-FFF2-40B4-BE49-F238E27FC236}">
                <a16:creationId xmlns:a16="http://schemas.microsoft.com/office/drawing/2014/main" id="{1D952C63-46D6-253A-4B54-7A3DD0E78C85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6" name="Straight Connector 3045">
            <a:extLst>
              <a:ext uri="{FF2B5EF4-FFF2-40B4-BE49-F238E27FC236}">
                <a16:creationId xmlns:a16="http://schemas.microsoft.com/office/drawing/2014/main" id="{8AC4597B-AD20-812C-2478-51788B7C4A03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7" name="Straight Connector 3046">
            <a:extLst>
              <a:ext uri="{FF2B5EF4-FFF2-40B4-BE49-F238E27FC236}">
                <a16:creationId xmlns:a16="http://schemas.microsoft.com/office/drawing/2014/main" id="{58A16173-03C3-CCAA-B5ED-947CFFD3746F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48" name="Straight Connector 3047">
            <a:extLst>
              <a:ext uri="{FF2B5EF4-FFF2-40B4-BE49-F238E27FC236}">
                <a16:creationId xmlns:a16="http://schemas.microsoft.com/office/drawing/2014/main" id="{823B036A-7AB6-278A-A366-17C2EE08976A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30</xdr:col>
      <xdr:colOff>157163</xdr:colOff>
      <xdr:row>58</xdr:row>
      <xdr:rowOff>9523</xdr:rowOff>
    </xdr:from>
    <xdr:to>
      <xdr:col>39</xdr:col>
      <xdr:colOff>138113</xdr:colOff>
      <xdr:row>64</xdr:row>
      <xdr:rowOff>14289</xdr:rowOff>
    </xdr:to>
    <xdr:grpSp>
      <xdr:nvGrpSpPr>
        <xdr:cNvPr id="3049" name="Group 3048">
          <a:extLst>
            <a:ext uri="{FF2B5EF4-FFF2-40B4-BE49-F238E27FC236}">
              <a16:creationId xmlns:a16="http://schemas.microsoft.com/office/drawing/2014/main" id="{879E9CA2-3CC6-4E80-A16F-6E1181036132}"/>
            </a:ext>
          </a:extLst>
        </xdr:cNvPr>
        <xdr:cNvGrpSpPr/>
      </xdr:nvGrpSpPr>
      <xdr:grpSpPr>
        <a:xfrm>
          <a:off x="5014913" y="8915398"/>
          <a:ext cx="1438275" cy="862016"/>
          <a:chOff x="8901113" y="10058398"/>
          <a:chExt cx="1438275" cy="862016"/>
        </a:xfrm>
      </xdr:grpSpPr>
      <xdr:cxnSp macro="">
        <xdr:nvCxnSpPr>
          <xdr:cNvPr id="3050" name="Straight Connector 3049">
            <a:extLst>
              <a:ext uri="{FF2B5EF4-FFF2-40B4-BE49-F238E27FC236}">
                <a16:creationId xmlns:a16="http://schemas.microsoft.com/office/drawing/2014/main" id="{3DE5B67A-D92C-7C87-8F08-C0111B8FE801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51" name="Isosceles Triangle 3050">
            <a:extLst>
              <a:ext uri="{FF2B5EF4-FFF2-40B4-BE49-F238E27FC236}">
                <a16:creationId xmlns:a16="http://schemas.microsoft.com/office/drawing/2014/main" id="{9C92DF89-17A0-58FE-1513-A90D60219282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52" name="Straight Arrow Connector 3051">
            <a:extLst>
              <a:ext uri="{FF2B5EF4-FFF2-40B4-BE49-F238E27FC236}">
                <a16:creationId xmlns:a16="http://schemas.microsoft.com/office/drawing/2014/main" id="{73152B12-067E-9D78-4177-0D8322421A83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53" name="Isosceles Triangle 3052">
            <a:extLst>
              <a:ext uri="{FF2B5EF4-FFF2-40B4-BE49-F238E27FC236}">
                <a16:creationId xmlns:a16="http://schemas.microsoft.com/office/drawing/2014/main" id="{0D8C0955-9615-F91F-9139-0042902A0178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54" name="Straight Arrow Connector 3053">
            <a:extLst>
              <a:ext uri="{FF2B5EF4-FFF2-40B4-BE49-F238E27FC236}">
                <a16:creationId xmlns:a16="http://schemas.microsoft.com/office/drawing/2014/main" id="{3E285B89-9EA5-E448-40E6-C8FFED79632E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5" name="Straight Arrow Connector 3054">
            <a:extLst>
              <a:ext uri="{FF2B5EF4-FFF2-40B4-BE49-F238E27FC236}">
                <a16:creationId xmlns:a16="http://schemas.microsoft.com/office/drawing/2014/main" id="{B001CC4D-8A31-E093-72AB-DCA4F9AD41B9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6" name="Straight Arrow Connector 3055">
            <a:extLst>
              <a:ext uri="{FF2B5EF4-FFF2-40B4-BE49-F238E27FC236}">
                <a16:creationId xmlns:a16="http://schemas.microsoft.com/office/drawing/2014/main" id="{2E3982DF-D346-4BF5-070A-14043245A191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7" name="Straight Arrow Connector 3056">
            <a:extLst>
              <a:ext uri="{FF2B5EF4-FFF2-40B4-BE49-F238E27FC236}">
                <a16:creationId xmlns:a16="http://schemas.microsoft.com/office/drawing/2014/main" id="{ED8D4700-E6BD-5FC9-7C79-130D3D5A7388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8" name="Straight Arrow Connector 3057">
            <a:extLst>
              <a:ext uri="{FF2B5EF4-FFF2-40B4-BE49-F238E27FC236}">
                <a16:creationId xmlns:a16="http://schemas.microsoft.com/office/drawing/2014/main" id="{F6889BE8-B632-30FA-E159-C9EE934EC20D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9" name="Straight Arrow Connector 3058">
            <a:extLst>
              <a:ext uri="{FF2B5EF4-FFF2-40B4-BE49-F238E27FC236}">
                <a16:creationId xmlns:a16="http://schemas.microsoft.com/office/drawing/2014/main" id="{3A86658A-E05C-EAEB-6183-EEA4D57FDF6C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0" name="Straight Arrow Connector 3059">
            <a:extLst>
              <a:ext uri="{FF2B5EF4-FFF2-40B4-BE49-F238E27FC236}">
                <a16:creationId xmlns:a16="http://schemas.microsoft.com/office/drawing/2014/main" id="{CFC8B0FB-A9DD-A40A-FC2B-84CEFCCDE4F2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1" name="Straight Arrow Connector 3060">
            <a:extLst>
              <a:ext uri="{FF2B5EF4-FFF2-40B4-BE49-F238E27FC236}">
                <a16:creationId xmlns:a16="http://schemas.microsoft.com/office/drawing/2014/main" id="{8CE541AF-E428-5339-B27C-3B07BD90E05A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2" name="Straight Connector 3061">
            <a:extLst>
              <a:ext uri="{FF2B5EF4-FFF2-40B4-BE49-F238E27FC236}">
                <a16:creationId xmlns:a16="http://schemas.microsoft.com/office/drawing/2014/main" id="{E313ECB9-8171-68C2-7A6E-172CBF0852DD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3" name="Straight Connector 3062">
            <a:extLst>
              <a:ext uri="{FF2B5EF4-FFF2-40B4-BE49-F238E27FC236}">
                <a16:creationId xmlns:a16="http://schemas.microsoft.com/office/drawing/2014/main" id="{BDC7CB44-D6A2-9609-C25A-5492AF0350C0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4" name="Straight Arrow Connector 3063">
            <a:extLst>
              <a:ext uri="{FF2B5EF4-FFF2-40B4-BE49-F238E27FC236}">
                <a16:creationId xmlns:a16="http://schemas.microsoft.com/office/drawing/2014/main" id="{530F4EFD-50EF-E885-DAE3-AC05001589F6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5" name="Straight Arrow Connector 3064">
            <a:extLst>
              <a:ext uri="{FF2B5EF4-FFF2-40B4-BE49-F238E27FC236}">
                <a16:creationId xmlns:a16="http://schemas.microsoft.com/office/drawing/2014/main" id="{EA36C08D-A5EC-8D95-CAB4-FD04BFD9E336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6" name="Straight Connector 3065">
            <a:extLst>
              <a:ext uri="{FF2B5EF4-FFF2-40B4-BE49-F238E27FC236}">
                <a16:creationId xmlns:a16="http://schemas.microsoft.com/office/drawing/2014/main" id="{C5F94F02-D9BD-9D16-BD25-E313AB6F432E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7" name="Straight Connector 3066">
            <a:extLst>
              <a:ext uri="{FF2B5EF4-FFF2-40B4-BE49-F238E27FC236}">
                <a16:creationId xmlns:a16="http://schemas.microsoft.com/office/drawing/2014/main" id="{92C41256-1055-8751-36D3-293E28C37ADD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8" name="Straight Connector 3067">
            <a:extLst>
              <a:ext uri="{FF2B5EF4-FFF2-40B4-BE49-F238E27FC236}">
                <a16:creationId xmlns:a16="http://schemas.microsoft.com/office/drawing/2014/main" id="{81A77573-95C0-AD60-019F-54E46C688EE4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69" name="Straight Connector 3068">
            <a:extLst>
              <a:ext uri="{FF2B5EF4-FFF2-40B4-BE49-F238E27FC236}">
                <a16:creationId xmlns:a16="http://schemas.microsoft.com/office/drawing/2014/main" id="{C2098096-BA47-2355-E8A4-F103D5AB06A0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0" name="Straight Connector 3069">
            <a:extLst>
              <a:ext uri="{FF2B5EF4-FFF2-40B4-BE49-F238E27FC236}">
                <a16:creationId xmlns:a16="http://schemas.microsoft.com/office/drawing/2014/main" id="{7CE2967C-AC14-A61C-FB68-0ACE2EBD211C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157163</xdr:colOff>
      <xdr:row>67</xdr:row>
      <xdr:rowOff>9523</xdr:rowOff>
    </xdr:from>
    <xdr:to>
      <xdr:col>31</xdr:col>
      <xdr:colOff>138113</xdr:colOff>
      <xdr:row>73</xdr:row>
      <xdr:rowOff>14289</xdr:rowOff>
    </xdr:to>
    <xdr:grpSp>
      <xdr:nvGrpSpPr>
        <xdr:cNvPr id="3071" name="Group 3070">
          <a:extLst>
            <a:ext uri="{FF2B5EF4-FFF2-40B4-BE49-F238E27FC236}">
              <a16:creationId xmlns:a16="http://schemas.microsoft.com/office/drawing/2014/main" id="{1411ECBE-48FD-4AC1-A2C9-6FA9351768BB}"/>
            </a:ext>
          </a:extLst>
        </xdr:cNvPr>
        <xdr:cNvGrpSpPr/>
      </xdr:nvGrpSpPr>
      <xdr:grpSpPr>
        <a:xfrm>
          <a:off x="3719513" y="10201273"/>
          <a:ext cx="1438275" cy="862016"/>
          <a:chOff x="8901113" y="10058398"/>
          <a:chExt cx="1438275" cy="862016"/>
        </a:xfrm>
      </xdr:grpSpPr>
      <xdr:cxnSp macro="">
        <xdr:nvCxnSpPr>
          <xdr:cNvPr id="3072" name="Straight Connector 3071">
            <a:extLst>
              <a:ext uri="{FF2B5EF4-FFF2-40B4-BE49-F238E27FC236}">
                <a16:creationId xmlns:a16="http://schemas.microsoft.com/office/drawing/2014/main" id="{40CC2A5C-E13A-9DCC-37C0-B41E29446F96}"/>
              </a:ext>
            </a:extLst>
          </xdr:cNvPr>
          <xdr:cNvCxnSpPr/>
        </xdr:nvCxnSpPr>
        <xdr:spPr>
          <a:xfrm>
            <a:off x="8977313" y="10477500"/>
            <a:ext cx="130016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73" name="Isosceles Triangle 3072">
            <a:extLst>
              <a:ext uri="{FF2B5EF4-FFF2-40B4-BE49-F238E27FC236}">
                <a16:creationId xmlns:a16="http://schemas.microsoft.com/office/drawing/2014/main" id="{867DD32E-850F-7EFE-2188-1257450AE9F8}"/>
              </a:ext>
            </a:extLst>
          </xdr:cNvPr>
          <xdr:cNvSpPr/>
        </xdr:nvSpPr>
        <xdr:spPr>
          <a:xfrm>
            <a:off x="890111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74" name="Straight Arrow Connector 3073">
            <a:extLst>
              <a:ext uri="{FF2B5EF4-FFF2-40B4-BE49-F238E27FC236}">
                <a16:creationId xmlns:a16="http://schemas.microsoft.com/office/drawing/2014/main" id="{F64FA5BD-E739-8DB1-53A9-0B65DC4FD880}"/>
              </a:ext>
            </a:extLst>
          </xdr:cNvPr>
          <xdr:cNvCxnSpPr/>
        </xdr:nvCxnSpPr>
        <xdr:spPr>
          <a:xfrm flipV="1">
            <a:off x="898208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75" name="Isosceles Triangle 3074">
            <a:extLst>
              <a:ext uri="{FF2B5EF4-FFF2-40B4-BE49-F238E27FC236}">
                <a16:creationId xmlns:a16="http://schemas.microsoft.com/office/drawing/2014/main" id="{6548E1EE-D34A-ECD1-43C7-46C496CAC338}"/>
              </a:ext>
            </a:extLst>
          </xdr:cNvPr>
          <xdr:cNvSpPr/>
        </xdr:nvSpPr>
        <xdr:spPr>
          <a:xfrm>
            <a:off x="9958357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76" name="Straight Arrow Connector 3075">
            <a:extLst>
              <a:ext uri="{FF2B5EF4-FFF2-40B4-BE49-F238E27FC236}">
                <a16:creationId xmlns:a16="http://schemas.microsoft.com/office/drawing/2014/main" id="{F42A0D85-1A2F-3028-0E2C-0404CDA2DD06}"/>
              </a:ext>
            </a:extLst>
          </xdr:cNvPr>
          <xdr:cNvCxnSpPr/>
        </xdr:nvCxnSpPr>
        <xdr:spPr>
          <a:xfrm flipV="1">
            <a:off x="10039314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7" name="Straight Arrow Connector 3076">
            <a:extLst>
              <a:ext uri="{FF2B5EF4-FFF2-40B4-BE49-F238E27FC236}">
                <a16:creationId xmlns:a16="http://schemas.microsoft.com/office/drawing/2014/main" id="{50FC54AA-6A84-FADA-9998-A54335F6F506}"/>
              </a:ext>
            </a:extLst>
          </xdr:cNvPr>
          <xdr:cNvCxnSpPr/>
        </xdr:nvCxnSpPr>
        <xdr:spPr>
          <a:xfrm>
            <a:off x="898207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8" name="Straight Arrow Connector 3077">
            <a:extLst>
              <a:ext uri="{FF2B5EF4-FFF2-40B4-BE49-F238E27FC236}">
                <a16:creationId xmlns:a16="http://schemas.microsoft.com/office/drawing/2014/main" id="{34221917-05E2-8C6C-019B-F889FD0E5C55}"/>
              </a:ext>
            </a:extLst>
          </xdr:cNvPr>
          <xdr:cNvCxnSpPr/>
        </xdr:nvCxnSpPr>
        <xdr:spPr>
          <a:xfrm>
            <a:off x="9172573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79" name="Straight Arrow Connector 3078">
            <a:extLst>
              <a:ext uri="{FF2B5EF4-FFF2-40B4-BE49-F238E27FC236}">
                <a16:creationId xmlns:a16="http://schemas.microsoft.com/office/drawing/2014/main" id="{208E09D9-B118-5174-DADC-E9C82DDB0EF1}"/>
              </a:ext>
            </a:extLst>
          </xdr:cNvPr>
          <xdr:cNvCxnSpPr/>
        </xdr:nvCxnSpPr>
        <xdr:spPr>
          <a:xfrm>
            <a:off x="9353549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0" name="Straight Arrow Connector 3079">
            <a:extLst>
              <a:ext uri="{FF2B5EF4-FFF2-40B4-BE49-F238E27FC236}">
                <a16:creationId xmlns:a16="http://schemas.microsoft.com/office/drawing/2014/main" id="{995AF19D-A571-5837-A14A-7C19CA6009DA}"/>
              </a:ext>
            </a:extLst>
          </xdr:cNvPr>
          <xdr:cNvCxnSpPr/>
        </xdr:nvCxnSpPr>
        <xdr:spPr>
          <a:xfrm>
            <a:off x="9525001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1" name="Straight Arrow Connector 3080">
            <a:extLst>
              <a:ext uri="{FF2B5EF4-FFF2-40B4-BE49-F238E27FC236}">
                <a16:creationId xmlns:a16="http://schemas.microsoft.com/office/drawing/2014/main" id="{91353CAC-AE5C-F723-9F6B-C40AB261D6AB}"/>
              </a:ext>
            </a:extLst>
          </xdr:cNvPr>
          <xdr:cNvCxnSpPr/>
        </xdr:nvCxnSpPr>
        <xdr:spPr>
          <a:xfrm>
            <a:off x="9705976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2" name="Straight Arrow Connector 3081">
            <a:extLst>
              <a:ext uri="{FF2B5EF4-FFF2-40B4-BE49-F238E27FC236}">
                <a16:creationId xmlns:a16="http://schemas.microsoft.com/office/drawing/2014/main" id="{82F239AE-084E-528D-E606-C13B7B4291A5}"/>
              </a:ext>
            </a:extLst>
          </xdr:cNvPr>
          <xdr:cNvCxnSpPr/>
        </xdr:nvCxnSpPr>
        <xdr:spPr>
          <a:xfrm>
            <a:off x="9896478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3" name="Straight Arrow Connector 3082">
            <a:extLst>
              <a:ext uri="{FF2B5EF4-FFF2-40B4-BE49-F238E27FC236}">
                <a16:creationId xmlns:a16="http://schemas.microsoft.com/office/drawing/2014/main" id="{73BD9623-6581-2E3B-C688-AB278D473F46}"/>
              </a:ext>
            </a:extLst>
          </xdr:cNvPr>
          <xdr:cNvCxnSpPr/>
        </xdr:nvCxnSpPr>
        <xdr:spPr>
          <a:xfrm>
            <a:off x="10077455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4" name="Straight Connector 3083">
            <a:extLst>
              <a:ext uri="{FF2B5EF4-FFF2-40B4-BE49-F238E27FC236}">
                <a16:creationId xmlns:a16="http://schemas.microsoft.com/office/drawing/2014/main" id="{4C0B7100-AFF9-A614-50F8-BE4D51719E84}"/>
              </a:ext>
            </a:extLst>
          </xdr:cNvPr>
          <xdr:cNvCxnSpPr/>
        </xdr:nvCxnSpPr>
        <xdr:spPr>
          <a:xfrm>
            <a:off x="8977313" y="10239380"/>
            <a:ext cx="1300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5" name="Straight Connector 3084">
            <a:extLst>
              <a:ext uri="{FF2B5EF4-FFF2-40B4-BE49-F238E27FC236}">
                <a16:creationId xmlns:a16="http://schemas.microsoft.com/office/drawing/2014/main" id="{E8235F70-9224-E154-F709-B8C4484DCCFD}"/>
              </a:ext>
            </a:extLst>
          </xdr:cNvPr>
          <xdr:cNvCxnSpPr/>
        </xdr:nvCxnSpPr>
        <xdr:spPr>
          <a:xfrm flipH="1" flipV="1">
            <a:off x="9391650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6" name="Straight Arrow Connector 3085">
            <a:extLst>
              <a:ext uri="{FF2B5EF4-FFF2-40B4-BE49-F238E27FC236}">
                <a16:creationId xmlns:a16="http://schemas.microsoft.com/office/drawing/2014/main" id="{8B5FC85A-89D6-A4CE-44E4-A4C3DCC1F188}"/>
              </a:ext>
            </a:extLst>
          </xdr:cNvPr>
          <xdr:cNvCxnSpPr/>
        </xdr:nvCxnSpPr>
        <xdr:spPr>
          <a:xfrm>
            <a:off x="1027747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7" name="Straight Arrow Connector 3086">
            <a:extLst>
              <a:ext uri="{FF2B5EF4-FFF2-40B4-BE49-F238E27FC236}">
                <a16:creationId xmlns:a16="http://schemas.microsoft.com/office/drawing/2014/main" id="{FB5B8672-B738-6F7D-D0CB-5FFA9B251E24}"/>
              </a:ext>
            </a:extLst>
          </xdr:cNvPr>
          <xdr:cNvCxnSpPr/>
        </xdr:nvCxnSpPr>
        <xdr:spPr>
          <a:xfrm>
            <a:off x="10277464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8" name="Straight Connector 3087">
            <a:extLst>
              <a:ext uri="{FF2B5EF4-FFF2-40B4-BE49-F238E27FC236}">
                <a16:creationId xmlns:a16="http://schemas.microsoft.com/office/drawing/2014/main" id="{8971164D-AAE9-4782-0D9B-50CA7D8B1A76}"/>
              </a:ext>
            </a:extLst>
          </xdr:cNvPr>
          <xdr:cNvCxnSpPr/>
        </xdr:nvCxnSpPr>
        <xdr:spPr>
          <a:xfrm>
            <a:off x="8901113" y="10763251"/>
            <a:ext cx="14382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9" name="Straight Connector 3088">
            <a:extLst>
              <a:ext uri="{FF2B5EF4-FFF2-40B4-BE49-F238E27FC236}">
                <a16:creationId xmlns:a16="http://schemas.microsoft.com/office/drawing/2014/main" id="{C7D0650F-07EA-7854-E439-697D7B7DED50}"/>
              </a:ext>
            </a:extLst>
          </xdr:cNvPr>
          <xdr:cNvCxnSpPr/>
        </xdr:nvCxnSpPr>
        <xdr:spPr>
          <a:xfrm flipH="1">
            <a:off x="892493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0" name="Straight Connector 3089">
            <a:extLst>
              <a:ext uri="{FF2B5EF4-FFF2-40B4-BE49-F238E27FC236}">
                <a16:creationId xmlns:a16="http://schemas.microsoft.com/office/drawing/2014/main" id="{02EE86A2-BE22-4A80-E109-CF9374B212C2}"/>
              </a:ext>
            </a:extLst>
          </xdr:cNvPr>
          <xdr:cNvCxnSpPr/>
        </xdr:nvCxnSpPr>
        <xdr:spPr>
          <a:xfrm flipH="1">
            <a:off x="9982184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1" name="Straight Connector 3090">
            <a:extLst>
              <a:ext uri="{FF2B5EF4-FFF2-40B4-BE49-F238E27FC236}">
                <a16:creationId xmlns:a16="http://schemas.microsoft.com/office/drawing/2014/main" id="{C73B7DFD-7DB9-3B35-56D2-99E56216F262}"/>
              </a:ext>
            </a:extLst>
          </xdr:cNvPr>
          <xdr:cNvCxnSpPr/>
        </xdr:nvCxnSpPr>
        <xdr:spPr>
          <a:xfrm>
            <a:off x="10272703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92" name="Straight Connector 3091">
            <a:extLst>
              <a:ext uri="{FF2B5EF4-FFF2-40B4-BE49-F238E27FC236}">
                <a16:creationId xmlns:a16="http://schemas.microsoft.com/office/drawing/2014/main" id="{85327A80-4E19-2C38-6995-23A13C8F1CE4}"/>
              </a:ext>
            </a:extLst>
          </xdr:cNvPr>
          <xdr:cNvCxnSpPr/>
        </xdr:nvCxnSpPr>
        <xdr:spPr>
          <a:xfrm flipH="1">
            <a:off x="10229840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58</xdr:row>
      <xdr:rowOff>9523</xdr:rowOff>
    </xdr:from>
    <xdr:to>
      <xdr:col>23</xdr:col>
      <xdr:colOff>142875</xdr:colOff>
      <xdr:row>64</xdr:row>
      <xdr:rowOff>14289</xdr:rowOff>
    </xdr:to>
    <xdr:grpSp>
      <xdr:nvGrpSpPr>
        <xdr:cNvPr id="3172" name="Group 3171">
          <a:extLst>
            <a:ext uri="{FF2B5EF4-FFF2-40B4-BE49-F238E27FC236}">
              <a16:creationId xmlns:a16="http://schemas.microsoft.com/office/drawing/2014/main" id="{A08551BD-92B6-4765-8EF4-D04B672EFA13}"/>
            </a:ext>
          </a:extLst>
        </xdr:cNvPr>
        <xdr:cNvGrpSpPr/>
      </xdr:nvGrpSpPr>
      <xdr:grpSpPr>
        <a:xfrm>
          <a:off x="2024049" y="8915398"/>
          <a:ext cx="1843101" cy="862016"/>
          <a:chOff x="2024049" y="8915398"/>
          <a:chExt cx="1843101" cy="862016"/>
        </a:xfrm>
      </xdr:grpSpPr>
      <xdr:cxnSp macro="">
        <xdr:nvCxnSpPr>
          <xdr:cNvPr id="3138" name="Straight Connector 3137">
            <a:extLst>
              <a:ext uri="{FF2B5EF4-FFF2-40B4-BE49-F238E27FC236}">
                <a16:creationId xmlns:a16="http://schemas.microsoft.com/office/drawing/2014/main" id="{378018DC-0F96-2BFC-8198-16EF0EEDF41E}"/>
              </a:ext>
            </a:extLst>
          </xdr:cNvPr>
          <xdr:cNvCxnSpPr/>
        </xdr:nvCxnSpPr>
        <xdr:spPr>
          <a:xfrm>
            <a:off x="2100263" y="9334500"/>
            <a:ext cx="17049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39" name="Isosceles Triangle 3138">
            <a:extLst>
              <a:ext uri="{FF2B5EF4-FFF2-40B4-BE49-F238E27FC236}">
                <a16:creationId xmlns:a16="http://schemas.microsoft.com/office/drawing/2014/main" id="{092C5DF8-6520-153D-9512-81BA5D0D2FF4}"/>
              </a:ext>
            </a:extLst>
          </xdr:cNvPr>
          <xdr:cNvSpPr/>
        </xdr:nvSpPr>
        <xdr:spPr>
          <a:xfrm>
            <a:off x="2024049" y="9348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40" name="Straight Arrow Connector 3139">
            <a:extLst>
              <a:ext uri="{FF2B5EF4-FFF2-40B4-BE49-F238E27FC236}">
                <a16:creationId xmlns:a16="http://schemas.microsoft.com/office/drawing/2014/main" id="{E8E76189-7CFB-E023-12CE-A065244D1814}"/>
              </a:ext>
            </a:extLst>
          </xdr:cNvPr>
          <xdr:cNvCxnSpPr/>
        </xdr:nvCxnSpPr>
        <xdr:spPr>
          <a:xfrm flipV="1">
            <a:off x="2105014" y="9486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41" name="Isosceles Triangle 3140">
            <a:extLst>
              <a:ext uri="{FF2B5EF4-FFF2-40B4-BE49-F238E27FC236}">
                <a16:creationId xmlns:a16="http://schemas.microsoft.com/office/drawing/2014/main" id="{213CDEA6-80A3-9FFD-F09D-4A7008A8EA59}"/>
              </a:ext>
            </a:extLst>
          </xdr:cNvPr>
          <xdr:cNvSpPr/>
        </xdr:nvSpPr>
        <xdr:spPr>
          <a:xfrm>
            <a:off x="3481354" y="9348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42" name="Straight Arrow Connector 3141">
            <a:extLst>
              <a:ext uri="{FF2B5EF4-FFF2-40B4-BE49-F238E27FC236}">
                <a16:creationId xmlns:a16="http://schemas.microsoft.com/office/drawing/2014/main" id="{D2D0FCD7-30DD-26C3-42C6-E47C49BA4470}"/>
              </a:ext>
            </a:extLst>
          </xdr:cNvPr>
          <xdr:cNvCxnSpPr/>
        </xdr:nvCxnSpPr>
        <xdr:spPr>
          <a:xfrm flipV="1">
            <a:off x="3562311" y="9467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3" name="Straight Arrow Connector 3142">
            <a:extLst>
              <a:ext uri="{FF2B5EF4-FFF2-40B4-BE49-F238E27FC236}">
                <a16:creationId xmlns:a16="http://schemas.microsoft.com/office/drawing/2014/main" id="{6FAF3300-C2EA-616D-8026-A52BF1AC3DD7}"/>
              </a:ext>
            </a:extLst>
          </xdr:cNvPr>
          <xdr:cNvCxnSpPr/>
        </xdr:nvCxnSpPr>
        <xdr:spPr>
          <a:xfrm>
            <a:off x="2105014" y="9091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4" name="Straight Arrow Connector 3143">
            <a:extLst>
              <a:ext uri="{FF2B5EF4-FFF2-40B4-BE49-F238E27FC236}">
                <a16:creationId xmlns:a16="http://schemas.microsoft.com/office/drawing/2014/main" id="{34E11C46-D300-4FDD-887E-192D9D5EABB6}"/>
              </a:ext>
            </a:extLst>
          </xdr:cNvPr>
          <xdr:cNvCxnSpPr/>
        </xdr:nvCxnSpPr>
        <xdr:spPr>
          <a:xfrm>
            <a:off x="2266941" y="9096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5" name="Straight Arrow Connector 3144">
            <a:extLst>
              <a:ext uri="{FF2B5EF4-FFF2-40B4-BE49-F238E27FC236}">
                <a16:creationId xmlns:a16="http://schemas.microsoft.com/office/drawing/2014/main" id="{BFD1303F-C36B-B0D0-449F-B504E804EDAE}"/>
              </a:ext>
            </a:extLst>
          </xdr:cNvPr>
          <xdr:cNvCxnSpPr/>
        </xdr:nvCxnSpPr>
        <xdr:spPr>
          <a:xfrm>
            <a:off x="2428865" y="9091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6" name="Straight Arrow Connector 3145">
            <a:extLst>
              <a:ext uri="{FF2B5EF4-FFF2-40B4-BE49-F238E27FC236}">
                <a16:creationId xmlns:a16="http://schemas.microsoft.com/office/drawing/2014/main" id="{09C25A5E-1C2A-3A7D-74D3-AC714A0998DA}"/>
              </a:ext>
            </a:extLst>
          </xdr:cNvPr>
          <xdr:cNvCxnSpPr/>
        </xdr:nvCxnSpPr>
        <xdr:spPr>
          <a:xfrm>
            <a:off x="2590790" y="9096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7" name="Straight Arrow Connector 3146">
            <a:extLst>
              <a:ext uri="{FF2B5EF4-FFF2-40B4-BE49-F238E27FC236}">
                <a16:creationId xmlns:a16="http://schemas.microsoft.com/office/drawing/2014/main" id="{00035D3F-92C3-75B2-58AF-EC1DCED83E61}"/>
              </a:ext>
            </a:extLst>
          </xdr:cNvPr>
          <xdr:cNvCxnSpPr/>
        </xdr:nvCxnSpPr>
        <xdr:spPr>
          <a:xfrm>
            <a:off x="2752715" y="9091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8" name="Straight Arrow Connector 3147">
            <a:extLst>
              <a:ext uri="{FF2B5EF4-FFF2-40B4-BE49-F238E27FC236}">
                <a16:creationId xmlns:a16="http://schemas.microsoft.com/office/drawing/2014/main" id="{3425B760-15C2-797E-B216-5ED7F7714931}"/>
              </a:ext>
            </a:extLst>
          </xdr:cNvPr>
          <xdr:cNvCxnSpPr/>
        </xdr:nvCxnSpPr>
        <xdr:spPr>
          <a:xfrm>
            <a:off x="2914640" y="9096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9" name="Straight Arrow Connector 3148">
            <a:extLst>
              <a:ext uri="{FF2B5EF4-FFF2-40B4-BE49-F238E27FC236}">
                <a16:creationId xmlns:a16="http://schemas.microsoft.com/office/drawing/2014/main" id="{2B30FA6F-5307-1CBF-C72C-B38BEDAD2050}"/>
              </a:ext>
            </a:extLst>
          </xdr:cNvPr>
          <xdr:cNvCxnSpPr/>
        </xdr:nvCxnSpPr>
        <xdr:spPr>
          <a:xfrm>
            <a:off x="3076564" y="9091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0" name="Straight Arrow Connector 3149">
            <a:extLst>
              <a:ext uri="{FF2B5EF4-FFF2-40B4-BE49-F238E27FC236}">
                <a16:creationId xmlns:a16="http://schemas.microsoft.com/office/drawing/2014/main" id="{482A8662-83A3-8E84-D93B-46C3A3D08247}"/>
              </a:ext>
            </a:extLst>
          </xdr:cNvPr>
          <xdr:cNvCxnSpPr/>
        </xdr:nvCxnSpPr>
        <xdr:spPr>
          <a:xfrm>
            <a:off x="3238489" y="9096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1" name="Straight Arrow Connector 3150">
            <a:extLst>
              <a:ext uri="{FF2B5EF4-FFF2-40B4-BE49-F238E27FC236}">
                <a16:creationId xmlns:a16="http://schemas.microsoft.com/office/drawing/2014/main" id="{35398691-4075-8834-A46A-6209126692F0}"/>
              </a:ext>
            </a:extLst>
          </xdr:cNvPr>
          <xdr:cNvCxnSpPr/>
        </xdr:nvCxnSpPr>
        <xdr:spPr>
          <a:xfrm>
            <a:off x="3400416" y="9091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2" name="Straight Arrow Connector 3151">
            <a:extLst>
              <a:ext uri="{FF2B5EF4-FFF2-40B4-BE49-F238E27FC236}">
                <a16:creationId xmlns:a16="http://schemas.microsoft.com/office/drawing/2014/main" id="{F6DC3EDF-6AC9-9E53-B345-8A9E8D108256}"/>
              </a:ext>
            </a:extLst>
          </xdr:cNvPr>
          <xdr:cNvCxnSpPr/>
        </xdr:nvCxnSpPr>
        <xdr:spPr>
          <a:xfrm>
            <a:off x="3562341" y="9096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3" name="Straight Connector 3152">
            <a:extLst>
              <a:ext uri="{FF2B5EF4-FFF2-40B4-BE49-F238E27FC236}">
                <a16:creationId xmlns:a16="http://schemas.microsoft.com/office/drawing/2014/main" id="{181E4A56-2813-99FB-8A33-278687243E6B}"/>
              </a:ext>
            </a:extLst>
          </xdr:cNvPr>
          <xdr:cNvCxnSpPr/>
        </xdr:nvCxnSpPr>
        <xdr:spPr>
          <a:xfrm>
            <a:off x="2100263" y="9096380"/>
            <a:ext cx="17002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4" name="Straight Connector 3153">
            <a:extLst>
              <a:ext uri="{FF2B5EF4-FFF2-40B4-BE49-F238E27FC236}">
                <a16:creationId xmlns:a16="http://schemas.microsoft.com/office/drawing/2014/main" id="{5ED1F50B-C5A9-6DC2-B13F-361E98045C51}"/>
              </a:ext>
            </a:extLst>
          </xdr:cNvPr>
          <xdr:cNvCxnSpPr/>
        </xdr:nvCxnSpPr>
        <xdr:spPr>
          <a:xfrm flipH="1" flipV="1">
            <a:off x="2943214" y="9005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5" name="Straight Arrow Connector 3154">
            <a:extLst>
              <a:ext uri="{FF2B5EF4-FFF2-40B4-BE49-F238E27FC236}">
                <a16:creationId xmlns:a16="http://schemas.microsoft.com/office/drawing/2014/main" id="{5D0C0CE6-6463-77BB-325C-58A7AC89E522}"/>
              </a:ext>
            </a:extLst>
          </xdr:cNvPr>
          <xdr:cNvCxnSpPr/>
        </xdr:nvCxnSpPr>
        <xdr:spPr>
          <a:xfrm>
            <a:off x="3724264" y="9101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6" name="Straight Arrow Connector 3155">
            <a:extLst>
              <a:ext uri="{FF2B5EF4-FFF2-40B4-BE49-F238E27FC236}">
                <a16:creationId xmlns:a16="http://schemas.microsoft.com/office/drawing/2014/main" id="{8A197B92-FBF1-053F-6B91-B34D4CD87DDB}"/>
              </a:ext>
            </a:extLst>
          </xdr:cNvPr>
          <xdr:cNvCxnSpPr/>
        </xdr:nvCxnSpPr>
        <xdr:spPr>
          <a:xfrm>
            <a:off x="3805226" y="909638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7" name="Straight Arrow Connector 3156">
            <a:extLst>
              <a:ext uri="{FF2B5EF4-FFF2-40B4-BE49-F238E27FC236}">
                <a16:creationId xmlns:a16="http://schemas.microsoft.com/office/drawing/2014/main" id="{9B7681C9-063C-A9ED-2AD7-4FD6BE839464}"/>
              </a:ext>
            </a:extLst>
          </xdr:cNvPr>
          <xdr:cNvCxnSpPr/>
        </xdr:nvCxnSpPr>
        <xdr:spPr>
          <a:xfrm>
            <a:off x="3805222" y="8915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8" name="Straight Connector 3157">
            <a:extLst>
              <a:ext uri="{FF2B5EF4-FFF2-40B4-BE49-F238E27FC236}">
                <a16:creationId xmlns:a16="http://schemas.microsoft.com/office/drawing/2014/main" id="{ECB307C7-3755-0AFD-265B-DA1D94D537A0}"/>
              </a:ext>
            </a:extLst>
          </xdr:cNvPr>
          <xdr:cNvCxnSpPr/>
        </xdr:nvCxnSpPr>
        <xdr:spPr>
          <a:xfrm>
            <a:off x="2038350" y="9620251"/>
            <a:ext cx="1828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9" name="Straight Connector 3158">
            <a:extLst>
              <a:ext uri="{FF2B5EF4-FFF2-40B4-BE49-F238E27FC236}">
                <a16:creationId xmlns:a16="http://schemas.microsoft.com/office/drawing/2014/main" id="{2B1B6B19-A29A-5337-5166-B706D167E476}"/>
              </a:ext>
            </a:extLst>
          </xdr:cNvPr>
          <xdr:cNvCxnSpPr/>
        </xdr:nvCxnSpPr>
        <xdr:spPr>
          <a:xfrm flipH="1">
            <a:off x="2047861" y="9582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0" name="Straight Connector 3159">
            <a:extLst>
              <a:ext uri="{FF2B5EF4-FFF2-40B4-BE49-F238E27FC236}">
                <a16:creationId xmlns:a16="http://schemas.microsoft.com/office/drawing/2014/main" id="{23A132A3-698D-44BF-AC93-11C402C41FA9}"/>
              </a:ext>
            </a:extLst>
          </xdr:cNvPr>
          <xdr:cNvCxnSpPr/>
        </xdr:nvCxnSpPr>
        <xdr:spPr>
          <a:xfrm flipH="1">
            <a:off x="3509947" y="9577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1" name="Straight Connector 3160">
            <a:extLst>
              <a:ext uri="{FF2B5EF4-FFF2-40B4-BE49-F238E27FC236}">
                <a16:creationId xmlns:a16="http://schemas.microsoft.com/office/drawing/2014/main" id="{BFE93706-AA51-FBE0-42D5-A5606F26DD7E}"/>
              </a:ext>
            </a:extLst>
          </xdr:cNvPr>
          <xdr:cNvCxnSpPr/>
        </xdr:nvCxnSpPr>
        <xdr:spPr>
          <a:xfrm>
            <a:off x="3805223" y="9382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2" name="Straight Connector 3161">
            <a:extLst>
              <a:ext uri="{FF2B5EF4-FFF2-40B4-BE49-F238E27FC236}">
                <a16:creationId xmlns:a16="http://schemas.microsoft.com/office/drawing/2014/main" id="{2285B276-0FF0-28BC-94CA-EFDC7DF9A850}"/>
              </a:ext>
            </a:extLst>
          </xdr:cNvPr>
          <xdr:cNvCxnSpPr/>
        </xdr:nvCxnSpPr>
        <xdr:spPr>
          <a:xfrm flipH="1">
            <a:off x="3762360" y="9577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76200</xdr:colOff>
      <xdr:row>65</xdr:row>
      <xdr:rowOff>9525</xdr:rowOff>
    </xdr:from>
    <xdr:to>
      <xdr:col>23</xdr:col>
      <xdr:colOff>76200</xdr:colOff>
      <xdr:row>67</xdr:row>
      <xdr:rowOff>119063</xdr:rowOff>
    </xdr:to>
    <xdr:cxnSp macro="">
      <xdr:nvCxnSpPr>
        <xdr:cNvPr id="3167" name="Straight Connector 3166">
          <a:extLst>
            <a:ext uri="{FF2B5EF4-FFF2-40B4-BE49-F238E27FC236}">
              <a16:creationId xmlns:a16="http://schemas.microsoft.com/office/drawing/2014/main" id="{40482810-733C-425C-9EA8-116E9F84AF7D}"/>
            </a:ext>
          </a:extLst>
        </xdr:cNvPr>
        <xdr:cNvCxnSpPr/>
      </xdr:nvCxnSpPr>
      <xdr:spPr>
        <a:xfrm>
          <a:off x="3800475" y="9915525"/>
          <a:ext cx="0" cy="39528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76200</xdr:colOff>
      <xdr:row>65</xdr:row>
      <xdr:rowOff>14288</xdr:rowOff>
    </xdr:from>
    <xdr:to>
      <xdr:col>39</xdr:col>
      <xdr:colOff>76200</xdr:colOff>
      <xdr:row>67</xdr:row>
      <xdr:rowOff>123826</xdr:rowOff>
    </xdr:to>
    <xdr:cxnSp macro="">
      <xdr:nvCxnSpPr>
        <xdr:cNvPr id="3169" name="Straight Connector 3168">
          <a:extLst>
            <a:ext uri="{FF2B5EF4-FFF2-40B4-BE49-F238E27FC236}">
              <a16:creationId xmlns:a16="http://schemas.microsoft.com/office/drawing/2014/main" id="{9512D3FD-2B5A-45F1-843E-8EE13259F3AE}"/>
            </a:ext>
          </a:extLst>
        </xdr:cNvPr>
        <xdr:cNvCxnSpPr/>
      </xdr:nvCxnSpPr>
      <xdr:spPr>
        <a:xfrm>
          <a:off x="6391275" y="9920288"/>
          <a:ext cx="0" cy="39528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76200</xdr:colOff>
      <xdr:row>65</xdr:row>
      <xdr:rowOff>33337</xdr:rowOff>
    </xdr:from>
    <xdr:to>
      <xdr:col>55</xdr:col>
      <xdr:colOff>76200</xdr:colOff>
      <xdr:row>68</xdr:row>
      <xdr:rowOff>0</xdr:rowOff>
    </xdr:to>
    <xdr:cxnSp macro="">
      <xdr:nvCxnSpPr>
        <xdr:cNvPr id="3170" name="Straight Connector 3169">
          <a:extLst>
            <a:ext uri="{FF2B5EF4-FFF2-40B4-BE49-F238E27FC236}">
              <a16:creationId xmlns:a16="http://schemas.microsoft.com/office/drawing/2014/main" id="{5A6A0D26-58B2-4C70-B335-BA6978DAF178}"/>
            </a:ext>
          </a:extLst>
        </xdr:cNvPr>
        <xdr:cNvCxnSpPr/>
      </xdr:nvCxnSpPr>
      <xdr:spPr>
        <a:xfrm>
          <a:off x="8982075" y="9939337"/>
          <a:ext cx="0" cy="39528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76</xdr:row>
      <xdr:rowOff>139700</xdr:rowOff>
    </xdr:from>
    <xdr:to>
      <xdr:col>71</xdr:col>
      <xdr:colOff>80969</xdr:colOff>
      <xdr:row>85</xdr:row>
      <xdr:rowOff>95250</xdr:rowOff>
    </xdr:to>
    <xdr:grpSp>
      <xdr:nvGrpSpPr>
        <xdr:cNvPr id="3175" name="Group 3174">
          <a:extLst>
            <a:ext uri="{FF2B5EF4-FFF2-40B4-BE49-F238E27FC236}">
              <a16:creationId xmlns:a16="http://schemas.microsoft.com/office/drawing/2014/main" id="{CF2927E7-C679-5B99-21D1-621DA4C7A5EC}"/>
            </a:ext>
          </a:extLst>
        </xdr:cNvPr>
        <xdr:cNvGrpSpPr/>
      </xdr:nvGrpSpPr>
      <xdr:grpSpPr>
        <a:xfrm>
          <a:off x="2024063" y="11617325"/>
          <a:ext cx="9553581" cy="1241425"/>
          <a:chOff x="2024063" y="11617325"/>
          <a:chExt cx="9553581" cy="1241425"/>
        </a:xfrm>
      </xdr:grpSpPr>
      <xdr:sp macro="" textlink="">
        <xdr:nvSpPr>
          <xdr:cNvPr id="2893" name="Isosceles Triangle 2892">
            <a:extLst>
              <a:ext uri="{FF2B5EF4-FFF2-40B4-BE49-F238E27FC236}">
                <a16:creationId xmlns:a16="http://schemas.microsoft.com/office/drawing/2014/main" id="{47BCC88A-D602-4B37-A449-F0EB7909C3BB}"/>
              </a:ext>
            </a:extLst>
          </xdr:cNvPr>
          <xdr:cNvSpPr/>
        </xdr:nvSpPr>
        <xdr:spPr>
          <a:xfrm>
            <a:off x="2024063" y="12053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95" name="Straight Connector 2894">
            <a:extLst>
              <a:ext uri="{FF2B5EF4-FFF2-40B4-BE49-F238E27FC236}">
                <a16:creationId xmlns:a16="http://schemas.microsoft.com/office/drawing/2014/main" id="{C99D00D7-3543-3B1A-ED94-C064EB35B129}"/>
              </a:ext>
            </a:extLst>
          </xdr:cNvPr>
          <xdr:cNvCxnSpPr/>
        </xdr:nvCxnSpPr>
        <xdr:spPr>
          <a:xfrm>
            <a:off x="2100262" y="12049124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99" name="Oval 2898">
            <a:extLst>
              <a:ext uri="{FF2B5EF4-FFF2-40B4-BE49-F238E27FC236}">
                <a16:creationId xmlns:a16="http://schemas.microsoft.com/office/drawing/2014/main" id="{88F50078-D49C-76FD-A076-AE14CD67DE35}"/>
              </a:ext>
            </a:extLst>
          </xdr:cNvPr>
          <xdr:cNvSpPr/>
        </xdr:nvSpPr>
        <xdr:spPr>
          <a:xfrm>
            <a:off x="3771888" y="12015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0" name="Oval 2899">
            <a:extLst>
              <a:ext uri="{FF2B5EF4-FFF2-40B4-BE49-F238E27FC236}">
                <a16:creationId xmlns:a16="http://schemas.microsoft.com/office/drawing/2014/main" id="{B0B6DB80-98F3-3A37-CB20-E22B8F2146EE}"/>
              </a:ext>
            </a:extLst>
          </xdr:cNvPr>
          <xdr:cNvSpPr/>
        </xdr:nvSpPr>
        <xdr:spPr>
          <a:xfrm>
            <a:off x="5072053" y="12015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1" name="Oval 2900">
            <a:extLst>
              <a:ext uri="{FF2B5EF4-FFF2-40B4-BE49-F238E27FC236}">
                <a16:creationId xmlns:a16="http://schemas.microsoft.com/office/drawing/2014/main" id="{95B99DC5-E2F3-8AFC-4799-6E96326000CF}"/>
              </a:ext>
            </a:extLst>
          </xdr:cNvPr>
          <xdr:cNvSpPr/>
        </xdr:nvSpPr>
        <xdr:spPr>
          <a:xfrm>
            <a:off x="7658101" y="12015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2" name="Oval 2901">
            <a:extLst>
              <a:ext uri="{FF2B5EF4-FFF2-40B4-BE49-F238E27FC236}">
                <a16:creationId xmlns:a16="http://schemas.microsoft.com/office/drawing/2014/main" id="{61F3CBF1-E93C-FE11-E1EE-DDB20E4BF89E}"/>
              </a:ext>
            </a:extLst>
          </xdr:cNvPr>
          <xdr:cNvSpPr/>
        </xdr:nvSpPr>
        <xdr:spPr>
          <a:xfrm>
            <a:off x="10248918" y="120157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3" name="Oval 2902">
            <a:extLst>
              <a:ext uri="{FF2B5EF4-FFF2-40B4-BE49-F238E27FC236}">
                <a16:creationId xmlns:a16="http://schemas.microsoft.com/office/drawing/2014/main" id="{C95C7D39-24FE-303D-798D-895A8B18E044}"/>
              </a:ext>
            </a:extLst>
          </xdr:cNvPr>
          <xdr:cNvSpPr/>
        </xdr:nvSpPr>
        <xdr:spPr>
          <a:xfrm>
            <a:off x="6357929" y="1201578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5" name="Oval 2904">
            <a:extLst>
              <a:ext uri="{FF2B5EF4-FFF2-40B4-BE49-F238E27FC236}">
                <a16:creationId xmlns:a16="http://schemas.microsoft.com/office/drawing/2014/main" id="{5A8F68D1-F9AB-796C-90B8-15E9B10F949A}"/>
              </a:ext>
            </a:extLst>
          </xdr:cNvPr>
          <xdr:cNvSpPr/>
        </xdr:nvSpPr>
        <xdr:spPr>
          <a:xfrm>
            <a:off x="8948745" y="120157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8" name="Freeform: Shape 2907">
            <a:extLst>
              <a:ext uri="{FF2B5EF4-FFF2-40B4-BE49-F238E27FC236}">
                <a16:creationId xmlns:a16="http://schemas.microsoft.com/office/drawing/2014/main" id="{30D819DA-ED56-987A-AA06-2732800363E0}"/>
              </a:ext>
            </a:extLst>
          </xdr:cNvPr>
          <xdr:cNvSpPr/>
        </xdr:nvSpPr>
        <xdr:spPr>
          <a:xfrm>
            <a:off x="2101850" y="11617325"/>
            <a:ext cx="9394825" cy="866775"/>
          </a:xfrm>
          <a:custGeom>
            <a:avLst/>
            <a:gdLst>
              <a:gd name="connsiteX0" fmla="*/ 0 w 9582150"/>
              <a:gd name="connsiteY0" fmla="*/ 438150 h 889000"/>
              <a:gd name="connsiteX1" fmla="*/ 0 w 9582150"/>
              <a:gd name="connsiteY1" fmla="*/ 0 h 889000"/>
              <a:gd name="connsiteX2" fmla="*/ 1492250 w 9582150"/>
              <a:gd name="connsiteY2" fmla="*/ 889000 h 889000"/>
              <a:gd name="connsiteX3" fmla="*/ 1492250 w 9582150"/>
              <a:gd name="connsiteY3" fmla="*/ 12700 h 889000"/>
              <a:gd name="connsiteX4" fmla="*/ 2819400 w 9582150"/>
              <a:gd name="connsiteY4" fmla="*/ 882650 h 889000"/>
              <a:gd name="connsiteX5" fmla="*/ 2819400 w 9582150"/>
              <a:gd name="connsiteY5" fmla="*/ 12700 h 889000"/>
              <a:gd name="connsiteX6" fmla="*/ 4133850 w 9582150"/>
              <a:gd name="connsiteY6" fmla="*/ 889000 h 889000"/>
              <a:gd name="connsiteX7" fmla="*/ 4133850 w 9582150"/>
              <a:gd name="connsiteY7" fmla="*/ 12700 h 889000"/>
              <a:gd name="connsiteX8" fmla="*/ 5461000 w 9582150"/>
              <a:gd name="connsiteY8" fmla="*/ 882650 h 889000"/>
              <a:gd name="connsiteX9" fmla="*/ 5461000 w 9582150"/>
              <a:gd name="connsiteY9" fmla="*/ 12700 h 889000"/>
              <a:gd name="connsiteX10" fmla="*/ 6781800 w 9582150"/>
              <a:gd name="connsiteY10" fmla="*/ 876300 h 889000"/>
              <a:gd name="connsiteX11" fmla="*/ 6781800 w 9582150"/>
              <a:gd name="connsiteY11" fmla="*/ 12700 h 889000"/>
              <a:gd name="connsiteX12" fmla="*/ 8102600 w 9582150"/>
              <a:gd name="connsiteY12" fmla="*/ 876300 h 889000"/>
              <a:gd name="connsiteX13" fmla="*/ 8102600 w 9582150"/>
              <a:gd name="connsiteY13" fmla="*/ 19050 h 889000"/>
              <a:gd name="connsiteX14" fmla="*/ 9582150 w 9582150"/>
              <a:gd name="connsiteY14" fmla="*/ 889000 h 889000"/>
              <a:gd name="connsiteX15" fmla="*/ 9582150 w 9582150"/>
              <a:gd name="connsiteY15" fmla="*/ 438150 h 889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</a:cxnLst>
            <a:rect l="l" t="t" r="r" b="b"/>
            <a:pathLst>
              <a:path w="9582150" h="889000">
                <a:moveTo>
                  <a:pt x="0" y="438150"/>
                </a:moveTo>
                <a:lnTo>
                  <a:pt x="0" y="0"/>
                </a:lnTo>
                <a:lnTo>
                  <a:pt x="1492250" y="889000"/>
                </a:lnTo>
                <a:lnTo>
                  <a:pt x="1492250" y="12700"/>
                </a:lnTo>
                <a:lnTo>
                  <a:pt x="2819400" y="882650"/>
                </a:lnTo>
                <a:lnTo>
                  <a:pt x="2819400" y="12700"/>
                </a:lnTo>
                <a:lnTo>
                  <a:pt x="4133850" y="889000"/>
                </a:lnTo>
                <a:lnTo>
                  <a:pt x="4133850" y="12700"/>
                </a:lnTo>
                <a:lnTo>
                  <a:pt x="5461000" y="882650"/>
                </a:lnTo>
                <a:lnTo>
                  <a:pt x="5461000" y="12700"/>
                </a:lnTo>
                <a:lnTo>
                  <a:pt x="6781800" y="876300"/>
                </a:lnTo>
                <a:lnTo>
                  <a:pt x="6781800" y="12700"/>
                </a:lnTo>
                <a:lnTo>
                  <a:pt x="8102600" y="876300"/>
                </a:lnTo>
                <a:lnTo>
                  <a:pt x="8102600" y="19050"/>
                </a:lnTo>
                <a:lnTo>
                  <a:pt x="9582150" y="889000"/>
                </a:lnTo>
                <a:lnTo>
                  <a:pt x="958215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09" name="Straight Connector 2908">
            <a:extLst>
              <a:ext uri="{FF2B5EF4-FFF2-40B4-BE49-F238E27FC236}">
                <a16:creationId xmlns:a16="http://schemas.microsoft.com/office/drawing/2014/main" id="{F0354C2C-3BD0-BF62-7730-C00F0D6D196F}"/>
              </a:ext>
            </a:extLst>
          </xdr:cNvPr>
          <xdr:cNvCxnSpPr/>
        </xdr:nvCxnSpPr>
        <xdr:spPr>
          <a:xfrm>
            <a:off x="2025650" y="12763500"/>
            <a:ext cx="95472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0" name="Straight Connector 2909">
            <a:extLst>
              <a:ext uri="{FF2B5EF4-FFF2-40B4-BE49-F238E27FC236}">
                <a16:creationId xmlns:a16="http://schemas.microsoft.com/office/drawing/2014/main" id="{810C70F4-FC6D-0359-A585-316C653D06A4}"/>
              </a:ext>
            </a:extLst>
          </xdr:cNvPr>
          <xdr:cNvCxnSpPr/>
        </xdr:nvCxnSpPr>
        <xdr:spPr>
          <a:xfrm>
            <a:off x="2105025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1" name="Straight Connector 2910">
            <a:extLst>
              <a:ext uri="{FF2B5EF4-FFF2-40B4-BE49-F238E27FC236}">
                <a16:creationId xmlns:a16="http://schemas.microsoft.com/office/drawing/2014/main" id="{7CB627A7-8A1D-342D-73FE-CDC2F0D1EBAA}"/>
              </a:ext>
            </a:extLst>
          </xdr:cNvPr>
          <xdr:cNvCxnSpPr/>
        </xdr:nvCxnSpPr>
        <xdr:spPr>
          <a:xfrm flipH="1">
            <a:off x="2057400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2" name="Straight Connector 2911">
            <a:extLst>
              <a:ext uri="{FF2B5EF4-FFF2-40B4-BE49-F238E27FC236}">
                <a16:creationId xmlns:a16="http://schemas.microsoft.com/office/drawing/2014/main" id="{B0FE5200-BA04-2EE0-AB3D-03E97B6478D5}"/>
              </a:ext>
            </a:extLst>
          </xdr:cNvPr>
          <xdr:cNvCxnSpPr/>
        </xdr:nvCxnSpPr>
        <xdr:spPr>
          <a:xfrm>
            <a:off x="2822575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3" name="Straight Connector 2912">
            <a:extLst>
              <a:ext uri="{FF2B5EF4-FFF2-40B4-BE49-F238E27FC236}">
                <a16:creationId xmlns:a16="http://schemas.microsoft.com/office/drawing/2014/main" id="{A0D5E649-FD0E-C047-35B3-B25A30A00D6E}"/>
              </a:ext>
            </a:extLst>
          </xdr:cNvPr>
          <xdr:cNvCxnSpPr/>
        </xdr:nvCxnSpPr>
        <xdr:spPr>
          <a:xfrm flipH="1">
            <a:off x="2771775" y="12715875"/>
            <a:ext cx="101600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4" name="Straight Connector 2913">
            <a:extLst>
              <a:ext uri="{FF2B5EF4-FFF2-40B4-BE49-F238E27FC236}">
                <a16:creationId xmlns:a16="http://schemas.microsoft.com/office/drawing/2014/main" id="{3087A14E-CF78-6406-A432-F04B09C20260}"/>
              </a:ext>
            </a:extLst>
          </xdr:cNvPr>
          <xdr:cNvCxnSpPr/>
        </xdr:nvCxnSpPr>
        <xdr:spPr>
          <a:xfrm>
            <a:off x="3562350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5" name="Straight Connector 2914">
            <a:extLst>
              <a:ext uri="{FF2B5EF4-FFF2-40B4-BE49-F238E27FC236}">
                <a16:creationId xmlns:a16="http://schemas.microsoft.com/office/drawing/2014/main" id="{A2BD696C-AC0E-54B8-1C1E-CE85261421E9}"/>
              </a:ext>
            </a:extLst>
          </xdr:cNvPr>
          <xdr:cNvCxnSpPr/>
        </xdr:nvCxnSpPr>
        <xdr:spPr>
          <a:xfrm flipH="1">
            <a:off x="35147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6" name="Straight Connector 2915">
            <a:extLst>
              <a:ext uri="{FF2B5EF4-FFF2-40B4-BE49-F238E27FC236}">
                <a16:creationId xmlns:a16="http://schemas.microsoft.com/office/drawing/2014/main" id="{31349E37-E83F-62E5-E4A2-E83DF5990D97}"/>
              </a:ext>
            </a:extLst>
          </xdr:cNvPr>
          <xdr:cNvCxnSpPr/>
        </xdr:nvCxnSpPr>
        <xdr:spPr>
          <a:xfrm>
            <a:off x="4210050" y="1231265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7" name="Straight Connector 2916">
            <a:extLst>
              <a:ext uri="{FF2B5EF4-FFF2-40B4-BE49-F238E27FC236}">
                <a16:creationId xmlns:a16="http://schemas.microsoft.com/office/drawing/2014/main" id="{61E80A00-1EAF-F00E-1719-5CA550C8698A}"/>
              </a:ext>
            </a:extLst>
          </xdr:cNvPr>
          <xdr:cNvCxnSpPr/>
        </xdr:nvCxnSpPr>
        <xdr:spPr>
          <a:xfrm flipH="1">
            <a:off x="41624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8" name="Straight Connector 2917">
            <a:extLst>
              <a:ext uri="{FF2B5EF4-FFF2-40B4-BE49-F238E27FC236}">
                <a16:creationId xmlns:a16="http://schemas.microsoft.com/office/drawing/2014/main" id="{B254B7C8-06A9-AECD-3A01-3D38BB29D276}"/>
              </a:ext>
            </a:extLst>
          </xdr:cNvPr>
          <xdr:cNvCxnSpPr/>
        </xdr:nvCxnSpPr>
        <xdr:spPr>
          <a:xfrm>
            <a:off x="4857750" y="1264602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19" name="Straight Connector 2918">
            <a:extLst>
              <a:ext uri="{FF2B5EF4-FFF2-40B4-BE49-F238E27FC236}">
                <a16:creationId xmlns:a16="http://schemas.microsoft.com/office/drawing/2014/main" id="{0E8C5A22-0A10-1758-B312-945F725E9374}"/>
              </a:ext>
            </a:extLst>
          </xdr:cNvPr>
          <xdr:cNvCxnSpPr/>
        </xdr:nvCxnSpPr>
        <xdr:spPr>
          <a:xfrm flipH="1">
            <a:off x="48101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0" name="Straight Connector 2919">
            <a:extLst>
              <a:ext uri="{FF2B5EF4-FFF2-40B4-BE49-F238E27FC236}">
                <a16:creationId xmlns:a16="http://schemas.microsoft.com/office/drawing/2014/main" id="{7F6BB4E1-36E9-B8F5-AC86-4F92DD39F13E}"/>
              </a:ext>
            </a:extLst>
          </xdr:cNvPr>
          <xdr:cNvCxnSpPr/>
        </xdr:nvCxnSpPr>
        <xdr:spPr>
          <a:xfrm>
            <a:off x="5505450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1" name="Straight Connector 2920">
            <a:extLst>
              <a:ext uri="{FF2B5EF4-FFF2-40B4-BE49-F238E27FC236}">
                <a16:creationId xmlns:a16="http://schemas.microsoft.com/office/drawing/2014/main" id="{11543AB5-2C38-4A5F-59C4-5C2D334238CF}"/>
              </a:ext>
            </a:extLst>
          </xdr:cNvPr>
          <xdr:cNvCxnSpPr/>
        </xdr:nvCxnSpPr>
        <xdr:spPr>
          <a:xfrm flipH="1">
            <a:off x="54578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2" name="Straight Connector 2921">
            <a:extLst>
              <a:ext uri="{FF2B5EF4-FFF2-40B4-BE49-F238E27FC236}">
                <a16:creationId xmlns:a16="http://schemas.microsoft.com/office/drawing/2014/main" id="{422D915F-7439-1DF9-07BD-C92DAFC834A4}"/>
              </a:ext>
            </a:extLst>
          </xdr:cNvPr>
          <xdr:cNvCxnSpPr/>
        </xdr:nvCxnSpPr>
        <xdr:spPr>
          <a:xfrm>
            <a:off x="6153150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3" name="Straight Connector 2922">
            <a:extLst>
              <a:ext uri="{FF2B5EF4-FFF2-40B4-BE49-F238E27FC236}">
                <a16:creationId xmlns:a16="http://schemas.microsoft.com/office/drawing/2014/main" id="{D0E098A8-FB65-0E84-CA56-86596450ED23}"/>
              </a:ext>
            </a:extLst>
          </xdr:cNvPr>
          <xdr:cNvCxnSpPr/>
        </xdr:nvCxnSpPr>
        <xdr:spPr>
          <a:xfrm flipH="1">
            <a:off x="61055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4" name="Straight Connector 2923">
            <a:extLst>
              <a:ext uri="{FF2B5EF4-FFF2-40B4-BE49-F238E27FC236}">
                <a16:creationId xmlns:a16="http://schemas.microsoft.com/office/drawing/2014/main" id="{36CA8434-BB30-7578-F065-33A07818C63A}"/>
              </a:ext>
            </a:extLst>
          </xdr:cNvPr>
          <xdr:cNvCxnSpPr/>
        </xdr:nvCxnSpPr>
        <xdr:spPr>
          <a:xfrm>
            <a:off x="6800850" y="1231265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5" name="Straight Connector 2924">
            <a:extLst>
              <a:ext uri="{FF2B5EF4-FFF2-40B4-BE49-F238E27FC236}">
                <a16:creationId xmlns:a16="http://schemas.microsoft.com/office/drawing/2014/main" id="{106E2D00-2A84-FA6B-EDC7-2B3766099871}"/>
              </a:ext>
            </a:extLst>
          </xdr:cNvPr>
          <xdr:cNvCxnSpPr/>
        </xdr:nvCxnSpPr>
        <xdr:spPr>
          <a:xfrm flipH="1">
            <a:off x="67532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6" name="Straight Connector 2925">
            <a:extLst>
              <a:ext uri="{FF2B5EF4-FFF2-40B4-BE49-F238E27FC236}">
                <a16:creationId xmlns:a16="http://schemas.microsoft.com/office/drawing/2014/main" id="{9DA79D6C-A7B5-F161-CE20-C3D8DFB8F3DA}"/>
              </a:ext>
            </a:extLst>
          </xdr:cNvPr>
          <xdr:cNvCxnSpPr/>
        </xdr:nvCxnSpPr>
        <xdr:spPr>
          <a:xfrm>
            <a:off x="7448550" y="1264602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7" name="Straight Connector 2926">
            <a:extLst>
              <a:ext uri="{FF2B5EF4-FFF2-40B4-BE49-F238E27FC236}">
                <a16:creationId xmlns:a16="http://schemas.microsoft.com/office/drawing/2014/main" id="{F97A7F59-AF03-00A5-82B2-57BB8B55C40F}"/>
              </a:ext>
            </a:extLst>
          </xdr:cNvPr>
          <xdr:cNvCxnSpPr/>
        </xdr:nvCxnSpPr>
        <xdr:spPr>
          <a:xfrm flipH="1">
            <a:off x="74009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8" name="Straight Connector 2927">
            <a:extLst>
              <a:ext uri="{FF2B5EF4-FFF2-40B4-BE49-F238E27FC236}">
                <a16:creationId xmlns:a16="http://schemas.microsoft.com/office/drawing/2014/main" id="{04D7D49A-2946-77CA-4AA0-6A4EFC2376BC}"/>
              </a:ext>
            </a:extLst>
          </xdr:cNvPr>
          <xdr:cNvCxnSpPr/>
        </xdr:nvCxnSpPr>
        <xdr:spPr>
          <a:xfrm>
            <a:off x="8743950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9" name="Straight Connector 2928">
            <a:extLst>
              <a:ext uri="{FF2B5EF4-FFF2-40B4-BE49-F238E27FC236}">
                <a16:creationId xmlns:a16="http://schemas.microsoft.com/office/drawing/2014/main" id="{69EB154B-9F4D-6E55-A5D5-BEFC36B8E35C}"/>
              </a:ext>
            </a:extLst>
          </xdr:cNvPr>
          <xdr:cNvCxnSpPr/>
        </xdr:nvCxnSpPr>
        <xdr:spPr>
          <a:xfrm flipH="1">
            <a:off x="86963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0" name="Straight Connector 2929">
            <a:extLst>
              <a:ext uri="{FF2B5EF4-FFF2-40B4-BE49-F238E27FC236}">
                <a16:creationId xmlns:a16="http://schemas.microsoft.com/office/drawing/2014/main" id="{CBC474D3-FBD3-5FD3-8B6B-D7B60FA02FF0}"/>
              </a:ext>
            </a:extLst>
          </xdr:cNvPr>
          <xdr:cNvCxnSpPr/>
        </xdr:nvCxnSpPr>
        <xdr:spPr>
          <a:xfrm>
            <a:off x="10039350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1" name="Straight Connector 2930">
            <a:extLst>
              <a:ext uri="{FF2B5EF4-FFF2-40B4-BE49-F238E27FC236}">
                <a16:creationId xmlns:a16="http://schemas.microsoft.com/office/drawing/2014/main" id="{A08ABD2D-3202-1076-FD5B-032F6437F8E3}"/>
              </a:ext>
            </a:extLst>
          </xdr:cNvPr>
          <xdr:cNvCxnSpPr/>
        </xdr:nvCxnSpPr>
        <xdr:spPr>
          <a:xfrm flipH="1">
            <a:off x="99917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2" name="Straight Connector 2931">
            <a:extLst>
              <a:ext uri="{FF2B5EF4-FFF2-40B4-BE49-F238E27FC236}">
                <a16:creationId xmlns:a16="http://schemas.microsoft.com/office/drawing/2014/main" id="{4A48BF0C-79D1-1FB5-C35B-C42152AA0CA9}"/>
              </a:ext>
            </a:extLst>
          </xdr:cNvPr>
          <xdr:cNvCxnSpPr/>
        </xdr:nvCxnSpPr>
        <xdr:spPr>
          <a:xfrm>
            <a:off x="11496675" y="12639675"/>
            <a:ext cx="0" cy="212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3" name="Straight Connector 2932">
            <a:extLst>
              <a:ext uri="{FF2B5EF4-FFF2-40B4-BE49-F238E27FC236}">
                <a16:creationId xmlns:a16="http://schemas.microsoft.com/office/drawing/2014/main" id="{15CA1CAE-3DAC-85C1-CBBF-629C7DB3A72F}"/>
              </a:ext>
            </a:extLst>
          </xdr:cNvPr>
          <xdr:cNvCxnSpPr/>
        </xdr:nvCxnSpPr>
        <xdr:spPr>
          <a:xfrm flipH="1">
            <a:off x="11449050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4" name="Straight Connector 2933">
            <a:extLst>
              <a:ext uri="{FF2B5EF4-FFF2-40B4-BE49-F238E27FC236}">
                <a16:creationId xmlns:a16="http://schemas.microsoft.com/office/drawing/2014/main" id="{6509BDA7-41B3-6CEE-9CA3-67E8C00B1BDD}"/>
              </a:ext>
            </a:extLst>
          </xdr:cNvPr>
          <xdr:cNvCxnSpPr/>
        </xdr:nvCxnSpPr>
        <xdr:spPr>
          <a:xfrm>
            <a:off x="8096250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5" name="Straight Connector 2934">
            <a:extLst>
              <a:ext uri="{FF2B5EF4-FFF2-40B4-BE49-F238E27FC236}">
                <a16:creationId xmlns:a16="http://schemas.microsoft.com/office/drawing/2014/main" id="{8819142D-6E26-68E0-FBCF-EB5A8F116F00}"/>
              </a:ext>
            </a:extLst>
          </xdr:cNvPr>
          <xdr:cNvCxnSpPr/>
        </xdr:nvCxnSpPr>
        <xdr:spPr>
          <a:xfrm flipH="1">
            <a:off x="8048625" y="1271587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6" name="Straight Connector 2935">
            <a:extLst>
              <a:ext uri="{FF2B5EF4-FFF2-40B4-BE49-F238E27FC236}">
                <a16:creationId xmlns:a16="http://schemas.microsoft.com/office/drawing/2014/main" id="{DF258BC8-BC83-92D2-635D-D64E127995A0}"/>
              </a:ext>
            </a:extLst>
          </xdr:cNvPr>
          <xdr:cNvCxnSpPr/>
        </xdr:nvCxnSpPr>
        <xdr:spPr>
          <a:xfrm>
            <a:off x="9391650" y="1231265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7" name="Straight Connector 2936">
            <a:extLst>
              <a:ext uri="{FF2B5EF4-FFF2-40B4-BE49-F238E27FC236}">
                <a16:creationId xmlns:a16="http://schemas.microsoft.com/office/drawing/2014/main" id="{F236188A-1F8B-9128-4BA4-CCF7A6E62D55}"/>
              </a:ext>
            </a:extLst>
          </xdr:cNvPr>
          <xdr:cNvCxnSpPr/>
        </xdr:nvCxnSpPr>
        <xdr:spPr>
          <a:xfrm flipH="1">
            <a:off x="9344025" y="12722225"/>
            <a:ext cx="98425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8" name="Straight Connector 2937">
            <a:extLst>
              <a:ext uri="{FF2B5EF4-FFF2-40B4-BE49-F238E27FC236}">
                <a16:creationId xmlns:a16="http://schemas.microsoft.com/office/drawing/2014/main" id="{C1F004ED-F79E-33FF-F687-4C9A7CF3FE51}"/>
              </a:ext>
            </a:extLst>
          </xdr:cNvPr>
          <xdr:cNvCxnSpPr/>
        </xdr:nvCxnSpPr>
        <xdr:spPr>
          <a:xfrm>
            <a:off x="10737850" y="12306300"/>
            <a:ext cx="0" cy="5461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39" name="Straight Connector 2938">
            <a:extLst>
              <a:ext uri="{FF2B5EF4-FFF2-40B4-BE49-F238E27FC236}">
                <a16:creationId xmlns:a16="http://schemas.microsoft.com/office/drawing/2014/main" id="{59E9F40D-2E53-0BA9-66CF-60E267284491}"/>
              </a:ext>
            </a:extLst>
          </xdr:cNvPr>
          <xdr:cNvCxnSpPr/>
        </xdr:nvCxnSpPr>
        <xdr:spPr>
          <a:xfrm flipH="1">
            <a:off x="10687050" y="12715875"/>
            <a:ext cx="101600" cy="984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0" name="Straight Connector 2939">
            <a:extLst>
              <a:ext uri="{FF2B5EF4-FFF2-40B4-BE49-F238E27FC236}">
                <a16:creationId xmlns:a16="http://schemas.microsoft.com/office/drawing/2014/main" id="{1CB168ED-CBA2-DC7E-69C0-364133E7595E}"/>
              </a:ext>
            </a:extLst>
          </xdr:cNvPr>
          <xdr:cNvCxnSpPr/>
        </xdr:nvCxnSpPr>
        <xdr:spPr>
          <a:xfrm>
            <a:off x="3805245" y="11796713"/>
            <a:ext cx="0" cy="223829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1" name="Straight Connector 2940">
            <a:extLst>
              <a:ext uri="{FF2B5EF4-FFF2-40B4-BE49-F238E27FC236}">
                <a16:creationId xmlns:a16="http://schemas.microsoft.com/office/drawing/2014/main" id="{4C2ADED5-8A8E-AAAA-DBCF-B73717B4549E}"/>
              </a:ext>
            </a:extLst>
          </xdr:cNvPr>
          <xdr:cNvCxnSpPr/>
        </xdr:nvCxnSpPr>
        <xdr:spPr>
          <a:xfrm flipV="1">
            <a:off x="3805246" y="11734800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2" name="Straight Connector 2941">
            <a:extLst>
              <a:ext uri="{FF2B5EF4-FFF2-40B4-BE49-F238E27FC236}">
                <a16:creationId xmlns:a16="http://schemas.microsoft.com/office/drawing/2014/main" id="{3B94B4AC-7C51-E999-7670-018DC8210532}"/>
              </a:ext>
            </a:extLst>
          </xdr:cNvPr>
          <xdr:cNvCxnSpPr/>
        </xdr:nvCxnSpPr>
        <xdr:spPr>
          <a:xfrm>
            <a:off x="6391280" y="11768137"/>
            <a:ext cx="0" cy="238126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3" name="Straight Connector 2942">
            <a:extLst>
              <a:ext uri="{FF2B5EF4-FFF2-40B4-BE49-F238E27FC236}">
                <a16:creationId xmlns:a16="http://schemas.microsoft.com/office/drawing/2014/main" id="{B88D486E-243B-0686-92B6-DF405AAAD3B6}"/>
              </a:ext>
            </a:extLst>
          </xdr:cNvPr>
          <xdr:cNvCxnSpPr/>
        </xdr:nvCxnSpPr>
        <xdr:spPr>
          <a:xfrm flipV="1">
            <a:off x="6386517" y="11739564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4" name="Straight Connector 2943">
            <a:extLst>
              <a:ext uri="{FF2B5EF4-FFF2-40B4-BE49-F238E27FC236}">
                <a16:creationId xmlns:a16="http://schemas.microsoft.com/office/drawing/2014/main" id="{6E51868E-A71E-1063-EF5D-74AD92845C22}"/>
              </a:ext>
            </a:extLst>
          </xdr:cNvPr>
          <xdr:cNvCxnSpPr/>
        </xdr:nvCxnSpPr>
        <xdr:spPr>
          <a:xfrm>
            <a:off x="5105400" y="11782425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5" name="Straight Connector 2944">
            <a:extLst>
              <a:ext uri="{FF2B5EF4-FFF2-40B4-BE49-F238E27FC236}">
                <a16:creationId xmlns:a16="http://schemas.microsoft.com/office/drawing/2014/main" id="{5D539F8D-E24C-E0D8-DDB6-F115F7FE2672}"/>
              </a:ext>
            </a:extLst>
          </xdr:cNvPr>
          <xdr:cNvCxnSpPr/>
        </xdr:nvCxnSpPr>
        <xdr:spPr>
          <a:xfrm flipV="1">
            <a:off x="5105400" y="11763375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6" name="Straight Connector 2945">
            <a:extLst>
              <a:ext uri="{FF2B5EF4-FFF2-40B4-BE49-F238E27FC236}">
                <a16:creationId xmlns:a16="http://schemas.microsoft.com/office/drawing/2014/main" id="{AFD5A92C-460A-C0CE-86EB-550338CA399E}"/>
              </a:ext>
            </a:extLst>
          </xdr:cNvPr>
          <xdr:cNvCxnSpPr/>
        </xdr:nvCxnSpPr>
        <xdr:spPr>
          <a:xfrm>
            <a:off x="7691437" y="11772900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7" name="Straight Connector 2946">
            <a:extLst>
              <a:ext uri="{FF2B5EF4-FFF2-40B4-BE49-F238E27FC236}">
                <a16:creationId xmlns:a16="http://schemas.microsoft.com/office/drawing/2014/main" id="{3B02558D-C0E6-A52F-8BED-3447039A0B07}"/>
              </a:ext>
            </a:extLst>
          </xdr:cNvPr>
          <xdr:cNvCxnSpPr/>
        </xdr:nvCxnSpPr>
        <xdr:spPr>
          <a:xfrm flipV="1">
            <a:off x="7691437" y="11753850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8" name="Straight Connector 2947">
            <a:extLst>
              <a:ext uri="{FF2B5EF4-FFF2-40B4-BE49-F238E27FC236}">
                <a16:creationId xmlns:a16="http://schemas.microsoft.com/office/drawing/2014/main" id="{0EB8D8F1-ABE4-5F14-819E-A28579687FA3}"/>
              </a:ext>
            </a:extLst>
          </xdr:cNvPr>
          <xdr:cNvCxnSpPr/>
        </xdr:nvCxnSpPr>
        <xdr:spPr>
          <a:xfrm>
            <a:off x="8991606" y="11772899"/>
            <a:ext cx="0" cy="238126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49" name="Straight Connector 2948">
            <a:extLst>
              <a:ext uri="{FF2B5EF4-FFF2-40B4-BE49-F238E27FC236}">
                <a16:creationId xmlns:a16="http://schemas.microsoft.com/office/drawing/2014/main" id="{526CB4C6-3008-6C46-02E2-AF7DFABE95F7}"/>
              </a:ext>
            </a:extLst>
          </xdr:cNvPr>
          <xdr:cNvCxnSpPr/>
        </xdr:nvCxnSpPr>
        <xdr:spPr>
          <a:xfrm flipV="1">
            <a:off x="8986845" y="11744326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0" name="Straight Connector 2949">
            <a:extLst>
              <a:ext uri="{FF2B5EF4-FFF2-40B4-BE49-F238E27FC236}">
                <a16:creationId xmlns:a16="http://schemas.microsoft.com/office/drawing/2014/main" id="{D2FBF853-3528-8CF7-C14A-19C14BD40085}"/>
              </a:ext>
            </a:extLst>
          </xdr:cNvPr>
          <xdr:cNvCxnSpPr/>
        </xdr:nvCxnSpPr>
        <xdr:spPr>
          <a:xfrm>
            <a:off x="10282238" y="11768137"/>
            <a:ext cx="0" cy="247650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1" name="Straight Connector 2950">
            <a:extLst>
              <a:ext uri="{FF2B5EF4-FFF2-40B4-BE49-F238E27FC236}">
                <a16:creationId xmlns:a16="http://schemas.microsoft.com/office/drawing/2014/main" id="{4168B9C7-275D-2B2E-6904-E270FD683EDB}"/>
              </a:ext>
            </a:extLst>
          </xdr:cNvPr>
          <xdr:cNvCxnSpPr/>
        </xdr:nvCxnSpPr>
        <xdr:spPr>
          <a:xfrm flipV="1">
            <a:off x="10282238" y="11749087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3" name="Straight Connector 3172">
            <a:extLst>
              <a:ext uri="{FF2B5EF4-FFF2-40B4-BE49-F238E27FC236}">
                <a16:creationId xmlns:a16="http://schemas.microsoft.com/office/drawing/2014/main" id="{4811CE8E-797A-4F48-8356-9C32582DC6D4}"/>
              </a:ext>
            </a:extLst>
          </xdr:cNvPr>
          <xdr:cNvCxnSpPr/>
        </xdr:nvCxnSpPr>
        <xdr:spPr>
          <a:xfrm flipV="1">
            <a:off x="8986837" y="11753850"/>
            <a:ext cx="176212" cy="147638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94" name="Isosceles Triangle 2893">
            <a:extLst>
              <a:ext uri="{FF2B5EF4-FFF2-40B4-BE49-F238E27FC236}">
                <a16:creationId xmlns:a16="http://schemas.microsoft.com/office/drawing/2014/main" id="{B80EC10C-3CF6-9CE4-EFA0-4DB2A305ACC9}"/>
              </a:ext>
            </a:extLst>
          </xdr:cNvPr>
          <xdr:cNvSpPr/>
        </xdr:nvSpPr>
        <xdr:spPr>
          <a:xfrm>
            <a:off x="3486139" y="120586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96" name="Isosceles Triangle 2895">
            <a:extLst>
              <a:ext uri="{FF2B5EF4-FFF2-40B4-BE49-F238E27FC236}">
                <a16:creationId xmlns:a16="http://schemas.microsoft.com/office/drawing/2014/main" id="{59C469FD-013C-A9C1-26ED-7B658492229C}"/>
              </a:ext>
            </a:extLst>
          </xdr:cNvPr>
          <xdr:cNvSpPr/>
        </xdr:nvSpPr>
        <xdr:spPr>
          <a:xfrm>
            <a:off x="4781532" y="120586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4" name="Isosceles Triangle 2903">
            <a:extLst>
              <a:ext uri="{FF2B5EF4-FFF2-40B4-BE49-F238E27FC236}">
                <a16:creationId xmlns:a16="http://schemas.microsoft.com/office/drawing/2014/main" id="{763CD688-77DE-1236-EBE1-A1E0D03208A8}"/>
              </a:ext>
            </a:extLst>
          </xdr:cNvPr>
          <xdr:cNvSpPr/>
        </xdr:nvSpPr>
        <xdr:spPr>
          <a:xfrm>
            <a:off x="6076931" y="120634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97" name="Isosceles Triangle 2896">
            <a:extLst>
              <a:ext uri="{FF2B5EF4-FFF2-40B4-BE49-F238E27FC236}">
                <a16:creationId xmlns:a16="http://schemas.microsoft.com/office/drawing/2014/main" id="{BFAF43B8-5346-63D3-F6CB-F7403F04E31F}"/>
              </a:ext>
            </a:extLst>
          </xdr:cNvPr>
          <xdr:cNvSpPr/>
        </xdr:nvSpPr>
        <xdr:spPr>
          <a:xfrm>
            <a:off x="7372345" y="120538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7" name="Isosceles Triangle 2906">
            <a:extLst>
              <a:ext uri="{FF2B5EF4-FFF2-40B4-BE49-F238E27FC236}">
                <a16:creationId xmlns:a16="http://schemas.microsoft.com/office/drawing/2014/main" id="{CDEB8896-7325-94EE-D838-420E008805EC}"/>
              </a:ext>
            </a:extLst>
          </xdr:cNvPr>
          <xdr:cNvSpPr/>
        </xdr:nvSpPr>
        <xdr:spPr>
          <a:xfrm>
            <a:off x="8667750" y="120634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06" name="Isosceles Triangle 2905">
            <a:extLst>
              <a:ext uri="{FF2B5EF4-FFF2-40B4-BE49-F238E27FC236}">
                <a16:creationId xmlns:a16="http://schemas.microsoft.com/office/drawing/2014/main" id="{77E66664-FA4C-2969-7D84-58293A90ADAD}"/>
              </a:ext>
            </a:extLst>
          </xdr:cNvPr>
          <xdr:cNvSpPr/>
        </xdr:nvSpPr>
        <xdr:spPr>
          <a:xfrm>
            <a:off x="9963150" y="120634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98" name="Isosceles Triangle 2897">
            <a:extLst>
              <a:ext uri="{FF2B5EF4-FFF2-40B4-BE49-F238E27FC236}">
                <a16:creationId xmlns:a16="http://schemas.microsoft.com/office/drawing/2014/main" id="{3F697B88-4FC9-3902-B06B-0A277A0A00FB}"/>
              </a:ext>
            </a:extLst>
          </xdr:cNvPr>
          <xdr:cNvSpPr/>
        </xdr:nvSpPr>
        <xdr:spPr>
          <a:xfrm>
            <a:off x="11415719" y="120538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193</xdr:row>
      <xdr:rowOff>9523</xdr:rowOff>
    </xdr:from>
    <xdr:to>
      <xdr:col>72</xdr:col>
      <xdr:colOff>19050</xdr:colOff>
      <xdr:row>236</xdr:row>
      <xdr:rowOff>80963</xdr:rowOff>
    </xdr:to>
    <xdr:grpSp>
      <xdr:nvGrpSpPr>
        <xdr:cNvPr id="3408" name="Group 3407">
          <a:extLst>
            <a:ext uri="{FF2B5EF4-FFF2-40B4-BE49-F238E27FC236}">
              <a16:creationId xmlns:a16="http://schemas.microsoft.com/office/drawing/2014/main" id="{2320C9F2-48C6-FD8D-BBA7-6D3607DB7EB6}"/>
            </a:ext>
          </a:extLst>
        </xdr:cNvPr>
        <xdr:cNvGrpSpPr/>
      </xdr:nvGrpSpPr>
      <xdr:grpSpPr>
        <a:xfrm>
          <a:off x="411700" y="29460823"/>
          <a:ext cx="11265950" cy="6215065"/>
          <a:chOff x="411700" y="29460823"/>
          <a:chExt cx="11265950" cy="6215065"/>
        </a:xfrm>
      </xdr:grpSpPr>
      <xdr:grpSp>
        <xdr:nvGrpSpPr>
          <xdr:cNvPr id="2753" name="Group 2752">
            <a:extLst>
              <a:ext uri="{FF2B5EF4-FFF2-40B4-BE49-F238E27FC236}">
                <a16:creationId xmlns:a16="http://schemas.microsoft.com/office/drawing/2014/main" id="{98BA86C3-F898-BF3A-635A-8AAE4C81B802}"/>
              </a:ext>
            </a:extLst>
          </xdr:cNvPr>
          <xdr:cNvGrpSpPr/>
        </xdr:nvGrpSpPr>
        <xdr:grpSpPr>
          <a:xfrm>
            <a:off x="411700" y="29575703"/>
            <a:ext cx="1440860" cy="5358430"/>
            <a:chOff x="2678650" y="4696403"/>
            <a:chExt cx="1440860" cy="5358430"/>
          </a:xfrm>
        </xdr:grpSpPr>
        <xdr:sp macro="" textlink="">
          <xdr:nvSpPr>
            <xdr:cNvPr id="2993" name="Isosceles Triangle 2992">
              <a:extLst>
                <a:ext uri="{FF2B5EF4-FFF2-40B4-BE49-F238E27FC236}">
                  <a16:creationId xmlns:a16="http://schemas.microsoft.com/office/drawing/2014/main" id="{45BCF0A1-D19B-8863-18BF-36B143A35D05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994" name="Straight Connector 2993">
              <a:extLst>
                <a:ext uri="{FF2B5EF4-FFF2-40B4-BE49-F238E27FC236}">
                  <a16:creationId xmlns:a16="http://schemas.microsoft.com/office/drawing/2014/main" id="{1CC43EB5-2E62-2A7B-9696-C0CD9030A241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995" name="Straight Connector 2994">
              <a:extLst>
                <a:ext uri="{FF2B5EF4-FFF2-40B4-BE49-F238E27FC236}">
                  <a16:creationId xmlns:a16="http://schemas.microsoft.com/office/drawing/2014/main" id="{DCF4011B-639D-B692-CB5B-AD566DDE5547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996" name="Straight Connector 2995">
              <a:extLst>
                <a:ext uri="{FF2B5EF4-FFF2-40B4-BE49-F238E27FC236}">
                  <a16:creationId xmlns:a16="http://schemas.microsoft.com/office/drawing/2014/main" id="{C70F2E1D-9F1E-15BF-D1FC-EF4669F0A562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997" name="Straight Connector 2996">
              <a:extLst>
                <a:ext uri="{FF2B5EF4-FFF2-40B4-BE49-F238E27FC236}">
                  <a16:creationId xmlns:a16="http://schemas.microsoft.com/office/drawing/2014/main" id="{399F5289-23F3-0152-C69B-60D57795CB43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998" name="Straight Connector 2997">
              <a:extLst>
                <a:ext uri="{FF2B5EF4-FFF2-40B4-BE49-F238E27FC236}">
                  <a16:creationId xmlns:a16="http://schemas.microsoft.com/office/drawing/2014/main" id="{80D05363-6B2A-F849-2A11-955B16065560}"/>
                </a:ext>
              </a:extLst>
            </xdr:cNvPr>
            <xdr:cNvCxnSpPr>
              <a:endCxn id="2993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999" name="Straight Connector 2998">
              <a:extLst>
                <a:ext uri="{FF2B5EF4-FFF2-40B4-BE49-F238E27FC236}">
                  <a16:creationId xmlns:a16="http://schemas.microsoft.com/office/drawing/2014/main" id="{89EB5DEF-9BE9-2079-F122-08F33D44964B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00" name="Straight Connector 2999">
              <a:extLst>
                <a:ext uri="{FF2B5EF4-FFF2-40B4-BE49-F238E27FC236}">
                  <a16:creationId xmlns:a16="http://schemas.microsoft.com/office/drawing/2014/main" id="{217636BC-3692-B7CD-FAB9-A8C33FC348AE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01" name="Straight Connector 3000">
              <a:extLst>
                <a:ext uri="{FF2B5EF4-FFF2-40B4-BE49-F238E27FC236}">
                  <a16:creationId xmlns:a16="http://schemas.microsoft.com/office/drawing/2014/main" id="{C51A0A1B-D683-4640-E46A-434845586E14}"/>
                </a:ext>
              </a:extLst>
            </xdr:cNvPr>
            <xdr:cNvCxnSpPr>
              <a:endCxn id="2993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02" name="Straight Connector 3001">
              <a:extLst>
                <a:ext uri="{FF2B5EF4-FFF2-40B4-BE49-F238E27FC236}">
                  <a16:creationId xmlns:a16="http://schemas.microsoft.com/office/drawing/2014/main" id="{4AD7E6B8-5EAC-1DAF-CB73-27706C95DB67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3003" name="Freeform: Shape 3002">
              <a:extLst>
                <a:ext uri="{FF2B5EF4-FFF2-40B4-BE49-F238E27FC236}">
                  <a16:creationId xmlns:a16="http://schemas.microsoft.com/office/drawing/2014/main" id="{F8B1C311-B2FA-D661-4C22-627FB1B56E88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04" name="Freeform: Shape 3003">
              <a:extLst>
                <a:ext uri="{FF2B5EF4-FFF2-40B4-BE49-F238E27FC236}">
                  <a16:creationId xmlns:a16="http://schemas.microsoft.com/office/drawing/2014/main" id="{422CE607-25F3-5610-31C8-DF75B3D0ABD9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93" name="Freeform: Shape 3092">
              <a:extLst>
                <a:ext uri="{FF2B5EF4-FFF2-40B4-BE49-F238E27FC236}">
                  <a16:creationId xmlns:a16="http://schemas.microsoft.com/office/drawing/2014/main" id="{3BEBC7C2-CDD2-198E-87E7-0136E97E0021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94" name="Freeform: Shape 3093">
              <a:extLst>
                <a:ext uri="{FF2B5EF4-FFF2-40B4-BE49-F238E27FC236}">
                  <a16:creationId xmlns:a16="http://schemas.microsoft.com/office/drawing/2014/main" id="{AD8C10D2-8963-12D0-1385-6565295DB743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95" name="Freeform: Shape 3094">
              <a:extLst>
                <a:ext uri="{FF2B5EF4-FFF2-40B4-BE49-F238E27FC236}">
                  <a16:creationId xmlns:a16="http://schemas.microsoft.com/office/drawing/2014/main" id="{E6E32671-3D1A-C633-4838-77D9253DB4AC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96" name="Freeform: Shape 3095">
              <a:extLst>
                <a:ext uri="{FF2B5EF4-FFF2-40B4-BE49-F238E27FC236}">
                  <a16:creationId xmlns:a16="http://schemas.microsoft.com/office/drawing/2014/main" id="{BBADC4F8-6627-2222-F113-5BBD4203DDC4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97" name="Freeform: Shape 3096">
              <a:extLst>
                <a:ext uri="{FF2B5EF4-FFF2-40B4-BE49-F238E27FC236}">
                  <a16:creationId xmlns:a16="http://schemas.microsoft.com/office/drawing/2014/main" id="{513E7274-B534-0A6D-ECC8-D9C6F2CAEB0B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098" name="Freeform: Shape 3097">
              <a:extLst>
                <a:ext uri="{FF2B5EF4-FFF2-40B4-BE49-F238E27FC236}">
                  <a16:creationId xmlns:a16="http://schemas.microsoft.com/office/drawing/2014/main" id="{5F2F287A-68A9-DD22-05FE-8E0F5B69B212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2754" name="Rectangle 2753">
            <a:extLst>
              <a:ext uri="{FF2B5EF4-FFF2-40B4-BE49-F238E27FC236}">
                <a16:creationId xmlns:a16="http://schemas.microsoft.com/office/drawing/2014/main" id="{DDF0CEBD-B3BA-942A-FCB0-B3C0F27E2447}"/>
              </a:ext>
            </a:extLst>
          </xdr:cNvPr>
          <xdr:cNvSpPr/>
        </xdr:nvSpPr>
        <xdr:spPr>
          <a:xfrm rot="16200000">
            <a:off x="3963467" y="27480689"/>
            <a:ext cx="5553078" cy="951334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755" name="Rectangle 2754">
            <a:extLst>
              <a:ext uri="{FF2B5EF4-FFF2-40B4-BE49-F238E27FC236}">
                <a16:creationId xmlns:a16="http://schemas.microsoft.com/office/drawing/2014/main" id="{E690CF62-CBDA-841D-7130-ECF9AA7E9D7E}"/>
              </a:ext>
            </a:extLst>
          </xdr:cNvPr>
          <xdr:cNvSpPr/>
        </xdr:nvSpPr>
        <xdr:spPr>
          <a:xfrm rot="16200000">
            <a:off x="4212510" y="27786883"/>
            <a:ext cx="5000625" cy="8900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756" name="Straight Connector 2755">
            <a:extLst>
              <a:ext uri="{FF2B5EF4-FFF2-40B4-BE49-F238E27FC236}">
                <a16:creationId xmlns:a16="http://schemas.microsoft.com/office/drawing/2014/main" id="{41D7F19B-5F96-53FB-B40F-FFF8C594D8C4}"/>
              </a:ext>
            </a:extLst>
          </xdr:cNvPr>
          <xdr:cNvCxnSpPr/>
        </xdr:nvCxnSpPr>
        <xdr:spPr>
          <a:xfrm flipV="1">
            <a:off x="2262344" y="33879939"/>
            <a:ext cx="88914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57" name="Straight Connector 2756">
            <a:extLst>
              <a:ext uri="{FF2B5EF4-FFF2-40B4-BE49-F238E27FC236}">
                <a16:creationId xmlns:a16="http://schemas.microsoft.com/office/drawing/2014/main" id="{72C62A3F-3EA4-371D-93C6-04C8A6C1EEAB}"/>
              </a:ext>
            </a:extLst>
          </xdr:cNvPr>
          <xdr:cNvCxnSpPr/>
        </xdr:nvCxnSpPr>
        <xdr:spPr>
          <a:xfrm>
            <a:off x="2262344" y="33019211"/>
            <a:ext cx="89009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58" name="Straight Connector 2757">
            <a:extLst>
              <a:ext uri="{FF2B5EF4-FFF2-40B4-BE49-F238E27FC236}">
                <a16:creationId xmlns:a16="http://schemas.microsoft.com/office/drawing/2014/main" id="{87B6FC54-3DB2-3930-38E1-95CC4A15986E}"/>
              </a:ext>
            </a:extLst>
          </xdr:cNvPr>
          <xdr:cNvCxnSpPr/>
        </xdr:nvCxnSpPr>
        <xdr:spPr>
          <a:xfrm flipV="1">
            <a:off x="2266843" y="32293319"/>
            <a:ext cx="88964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59" name="Straight Connector 2758">
            <a:extLst>
              <a:ext uri="{FF2B5EF4-FFF2-40B4-BE49-F238E27FC236}">
                <a16:creationId xmlns:a16="http://schemas.microsoft.com/office/drawing/2014/main" id="{50F009FA-5198-CC4E-55D3-1CD842D21EC2}"/>
              </a:ext>
            </a:extLst>
          </xdr:cNvPr>
          <xdr:cNvCxnSpPr/>
        </xdr:nvCxnSpPr>
        <xdr:spPr>
          <a:xfrm>
            <a:off x="2266844" y="31449558"/>
            <a:ext cx="8896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0" name="Straight Connector 2759">
            <a:extLst>
              <a:ext uri="{FF2B5EF4-FFF2-40B4-BE49-F238E27FC236}">
                <a16:creationId xmlns:a16="http://schemas.microsoft.com/office/drawing/2014/main" id="{BC5B6A62-1B6C-9178-9772-10B6527AD72A}"/>
              </a:ext>
            </a:extLst>
          </xdr:cNvPr>
          <xdr:cNvCxnSpPr/>
        </xdr:nvCxnSpPr>
        <xdr:spPr>
          <a:xfrm flipV="1">
            <a:off x="2262343" y="30598354"/>
            <a:ext cx="889143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1" name="Straight Connector 2760">
            <a:extLst>
              <a:ext uri="{FF2B5EF4-FFF2-40B4-BE49-F238E27FC236}">
                <a16:creationId xmlns:a16="http://schemas.microsoft.com/office/drawing/2014/main" id="{8A683E78-481D-21C7-A2F5-C4640AA91B66}"/>
              </a:ext>
            </a:extLst>
          </xdr:cNvPr>
          <xdr:cNvCxnSpPr/>
        </xdr:nvCxnSpPr>
        <xdr:spPr>
          <a:xfrm flipV="1">
            <a:off x="3728234" y="297370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2" name="Straight Connector 2761">
            <a:extLst>
              <a:ext uri="{FF2B5EF4-FFF2-40B4-BE49-F238E27FC236}">
                <a16:creationId xmlns:a16="http://schemas.microsoft.com/office/drawing/2014/main" id="{C165CBE4-3499-5856-5A63-41A5B546AE80}"/>
              </a:ext>
            </a:extLst>
          </xdr:cNvPr>
          <xdr:cNvCxnSpPr/>
        </xdr:nvCxnSpPr>
        <xdr:spPr>
          <a:xfrm flipV="1">
            <a:off x="5179051" y="297370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3" name="Straight Connector 2762">
            <a:extLst>
              <a:ext uri="{FF2B5EF4-FFF2-40B4-BE49-F238E27FC236}">
                <a16:creationId xmlns:a16="http://schemas.microsoft.com/office/drawing/2014/main" id="{9DB5690D-A3EC-5B5B-30FA-E02A14406E17}"/>
              </a:ext>
            </a:extLst>
          </xdr:cNvPr>
          <xdr:cNvCxnSpPr/>
        </xdr:nvCxnSpPr>
        <xdr:spPr>
          <a:xfrm flipV="1">
            <a:off x="2262188" y="33880425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4" name="Straight Connector 2763">
            <a:extLst>
              <a:ext uri="{FF2B5EF4-FFF2-40B4-BE49-F238E27FC236}">
                <a16:creationId xmlns:a16="http://schemas.microsoft.com/office/drawing/2014/main" id="{150BD17C-75BD-3DD2-377F-F9B32F91840B}"/>
              </a:ext>
            </a:extLst>
          </xdr:cNvPr>
          <xdr:cNvCxnSpPr/>
        </xdr:nvCxnSpPr>
        <xdr:spPr>
          <a:xfrm>
            <a:off x="2262188" y="33880426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5" name="Straight Connector 2764">
            <a:extLst>
              <a:ext uri="{FF2B5EF4-FFF2-40B4-BE49-F238E27FC236}">
                <a16:creationId xmlns:a16="http://schemas.microsoft.com/office/drawing/2014/main" id="{6B4CCC06-5C8D-D6C6-5833-F86D1C2A03B1}"/>
              </a:ext>
            </a:extLst>
          </xdr:cNvPr>
          <xdr:cNvCxnSpPr/>
        </xdr:nvCxnSpPr>
        <xdr:spPr>
          <a:xfrm flipV="1">
            <a:off x="2266950" y="33023175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6" name="Straight Connector 2765">
            <a:extLst>
              <a:ext uri="{FF2B5EF4-FFF2-40B4-BE49-F238E27FC236}">
                <a16:creationId xmlns:a16="http://schemas.microsoft.com/office/drawing/2014/main" id="{74AB18F3-9954-224D-3BE8-CC9EEC1C679D}"/>
              </a:ext>
            </a:extLst>
          </xdr:cNvPr>
          <xdr:cNvCxnSpPr/>
        </xdr:nvCxnSpPr>
        <xdr:spPr>
          <a:xfrm>
            <a:off x="2266951" y="33023175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7" name="Straight Connector 2766">
            <a:extLst>
              <a:ext uri="{FF2B5EF4-FFF2-40B4-BE49-F238E27FC236}">
                <a16:creationId xmlns:a16="http://schemas.microsoft.com/office/drawing/2014/main" id="{381200A7-DC82-66A5-E61C-27A7A6E394B9}"/>
              </a:ext>
            </a:extLst>
          </xdr:cNvPr>
          <xdr:cNvCxnSpPr/>
        </xdr:nvCxnSpPr>
        <xdr:spPr>
          <a:xfrm flipV="1">
            <a:off x="2262191" y="32299275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8" name="Straight Connector 2767">
            <a:extLst>
              <a:ext uri="{FF2B5EF4-FFF2-40B4-BE49-F238E27FC236}">
                <a16:creationId xmlns:a16="http://schemas.microsoft.com/office/drawing/2014/main" id="{1D838A6A-7DF3-160B-7CAC-CB8D5918102E}"/>
              </a:ext>
            </a:extLst>
          </xdr:cNvPr>
          <xdr:cNvCxnSpPr/>
        </xdr:nvCxnSpPr>
        <xdr:spPr>
          <a:xfrm>
            <a:off x="2262191" y="32294515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9" name="Straight Connector 2768">
            <a:extLst>
              <a:ext uri="{FF2B5EF4-FFF2-40B4-BE49-F238E27FC236}">
                <a16:creationId xmlns:a16="http://schemas.microsoft.com/office/drawing/2014/main" id="{908DF852-1CD5-FC96-FE21-78702CB51A60}"/>
              </a:ext>
            </a:extLst>
          </xdr:cNvPr>
          <xdr:cNvCxnSpPr/>
        </xdr:nvCxnSpPr>
        <xdr:spPr>
          <a:xfrm flipV="1">
            <a:off x="2266950" y="31446788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70" name="Straight Connector 2769">
            <a:extLst>
              <a:ext uri="{FF2B5EF4-FFF2-40B4-BE49-F238E27FC236}">
                <a16:creationId xmlns:a16="http://schemas.microsoft.com/office/drawing/2014/main" id="{BDEFC14A-42CB-FD88-0B2B-E3816D4B9F0F}"/>
              </a:ext>
            </a:extLst>
          </xdr:cNvPr>
          <xdr:cNvCxnSpPr/>
        </xdr:nvCxnSpPr>
        <xdr:spPr>
          <a:xfrm>
            <a:off x="2266954" y="31456316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71" name="Straight Connector 2770">
            <a:extLst>
              <a:ext uri="{FF2B5EF4-FFF2-40B4-BE49-F238E27FC236}">
                <a16:creationId xmlns:a16="http://schemas.microsoft.com/office/drawing/2014/main" id="{FF92B943-2AAA-9379-68CA-3A9F15D84F4C}"/>
              </a:ext>
            </a:extLst>
          </xdr:cNvPr>
          <xdr:cNvCxnSpPr/>
        </xdr:nvCxnSpPr>
        <xdr:spPr>
          <a:xfrm flipV="1">
            <a:off x="2271712" y="30599063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72" name="Straight Connector 2771">
            <a:extLst>
              <a:ext uri="{FF2B5EF4-FFF2-40B4-BE49-F238E27FC236}">
                <a16:creationId xmlns:a16="http://schemas.microsoft.com/office/drawing/2014/main" id="{0F672FDF-66F4-5567-6E84-33F87C9F23E9}"/>
              </a:ext>
            </a:extLst>
          </xdr:cNvPr>
          <xdr:cNvCxnSpPr/>
        </xdr:nvCxnSpPr>
        <xdr:spPr>
          <a:xfrm>
            <a:off x="2257428" y="30599066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73" name="Straight Connector 2772">
            <a:extLst>
              <a:ext uri="{FF2B5EF4-FFF2-40B4-BE49-F238E27FC236}">
                <a16:creationId xmlns:a16="http://schemas.microsoft.com/office/drawing/2014/main" id="{6A8843D7-68E2-F784-2509-06B928B819A7}"/>
              </a:ext>
            </a:extLst>
          </xdr:cNvPr>
          <xdr:cNvCxnSpPr/>
        </xdr:nvCxnSpPr>
        <xdr:spPr>
          <a:xfrm flipV="1">
            <a:off x="2262188" y="29737050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74" name="Straight Connector 2773">
            <a:extLst>
              <a:ext uri="{FF2B5EF4-FFF2-40B4-BE49-F238E27FC236}">
                <a16:creationId xmlns:a16="http://schemas.microsoft.com/office/drawing/2014/main" id="{C03ED019-20BC-83FA-8C21-41D4666A3726}"/>
              </a:ext>
            </a:extLst>
          </xdr:cNvPr>
          <xdr:cNvCxnSpPr/>
        </xdr:nvCxnSpPr>
        <xdr:spPr>
          <a:xfrm>
            <a:off x="2262181" y="29737050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75" name="Straight Connector 2774">
            <a:extLst>
              <a:ext uri="{FF2B5EF4-FFF2-40B4-BE49-F238E27FC236}">
                <a16:creationId xmlns:a16="http://schemas.microsoft.com/office/drawing/2014/main" id="{0344C20B-4062-B63C-D148-ED3B9658031B}"/>
              </a:ext>
            </a:extLst>
          </xdr:cNvPr>
          <xdr:cNvCxnSpPr/>
        </xdr:nvCxnSpPr>
        <xdr:spPr>
          <a:xfrm flipV="1">
            <a:off x="2262343" y="32204032"/>
            <a:ext cx="89009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76" name="Straight Connector 2775">
            <a:extLst>
              <a:ext uri="{FF2B5EF4-FFF2-40B4-BE49-F238E27FC236}">
                <a16:creationId xmlns:a16="http://schemas.microsoft.com/office/drawing/2014/main" id="{E5804AF2-FB4B-6CC1-E1FA-110C3BE662B7}"/>
              </a:ext>
            </a:extLst>
          </xdr:cNvPr>
          <xdr:cNvCxnSpPr/>
        </xdr:nvCxnSpPr>
        <xdr:spPr>
          <a:xfrm>
            <a:off x="2105025" y="351567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7" name="Straight Connector 2776">
            <a:extLst>
              <a:ext uri="{FF2B5EF4-FFF2-40B4-BE49-F238E27FC236}">
                <a16:creationId xmlns:a16="http://schemas.microsoft.com/office/drawing/2014/main" id="{7DC7083B-D2A8-8A41-A683-1A1504EBF6F7}"/>
              </a:ext>
            </a:extLst>
          </xdr:cNvPr>
          <xdr:cNvCxnSpPr/>
        </xdr:nvCxnSpPr>
        <xdr:spPr>
          <a:xfrm>
            <a:off x="2019300" y="3530917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78" name="Oval 2777">
            <a:extLst>
              <a:ext uri="{FF2B5EF4-FFF2-40B4-BE49-F238E27FC236}">
                <a16:creationId xmlns:a16="http://schemas.microsoft.com/office/drawing/2014/main" id="{89A66457-9EDF-C761-02E5-075B8532FD84}"/>
              </a:ext>
            </a:extLst>
          </xdr:cNvPr>
          <xdr:cNvSpPr/>
        </xdr:nvSpPr>
        <xdr:spPr>
          <a:xfrm>
            <a:off x="3929062" y="305609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79" name="Oval 2778">
            <a:extLst>
              <a:ext uri="{FF2B5EF4-FFF2-40B4-BE49-F238E27FC236}">
                <a16:creationId xmlns:a16="http://schemas.microsoft.com/office/drawing/2014/main" id="{44FEEDC7-6806-E58A-9A6B-1E2B0FADFA94}"/>
              </a:ext>
            </a:extLst>
          </xdr:cNvPr>
          <xdr:cNvSpPr/>
        </xdr:nvSpPr>
        <xdr:spPr>
          <a:xfrm>
            <a:off x="3943349" y="314182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0" name="Oval 2779">
            <a:extLst>
              <a:ext uri="{FF2B5EF4-FFF2-40B4-BE49-F238E27FC236}">
                <a16:creationId xmlns:a16="http://schemas.microsoft.com/office/drawing/2014/main" id="{8BBBF482-217E-2D5F-3467-ED780CA4D1E2}"/>
              </a:ext>
            </a:extLst>
          </xdr:cNvPr>
          <xdr:cNvSpPr/>
        </xdr:nvSpPr>
        <xdr:spPr>
          <a:xfrm>
            <a:off x="3933825" y="32256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1" name="Oval 2780">
            <a:extLst>
              <a:ext uri="{FF2B5EF4-FFF2-40B4-BE49-F238E27FC236}">
                <a16:creationId xmlns:a16="http://schemas.microsoft.com/office/drawing/2014/main" id="{F0C5D6C3-1DC9-9776-F52E-8C7D5A87EA73}"/>
              </a:ext>
            </a:extLst>
          </xdr:cNvPr>
          <xdr:cNvSpPr/>
        </xdr:nvSpPr>
        <xdr:spPr>
          <a:xfrm>
            <a:off x="3933825" y="321659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2" name="Oval 2781">
            <a:extLst>
              <a:ext uri="{FF2B5EF4-FFF2-40B4-BE49-F238E27FC236}">
                <a16:creationId xmlns:a16="http://schemas.microsoft.com/office/drawing/2014/main" id="{A425D4E1-E6C5-CE13-8CDA-2B47032428B5}"/>
              </a:ext>
            </a:extLst>
          </xdr:cNvPr>
          <xdr:cNvSpPr/>
        </xdr:nvSpPr>
        <xdr:spPr>
          <a:xfrm>
            <a:off x="3933825" y="329850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3" name="Oval 2782">
            <a:extLst>
              <a:ext uri="{FF2B5EF4-FFF2-40B4-BE49-F238E27FC236}">
                <a16:creationId xmlns:a16="http://schemas.microsoft.com/office/drawing/2014/main" id="{B95F93EA-1E2B-7F93-778A-151A274F6AB4}"/>
              </a:ext>
            </a:extLst>
          </xdr:cNvPr>
          <xdr:cNvSpPr/>
        </xdr:nvSpPr>
        <xdr:spPr>
          <a:xfrm>
            <a:off x="3938587" y="338470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4" name="Oval 2783">
            <a:extLst>
              <a:ext uri="{FF2B5EF4-FFF2-40B4-BE49-F238E27FC236}">
                <a16:creationId xmlns:a16="http://schemas.microsoft.com/office/drawing/2014/main" id="{A1C2C3C2-1FB7-5255-D164-8D4EB157B89A}"/>
              </a:ext>
            </a:extLst>
          </xdr:cNvPr>
          <xdr:cNvSpPr/>
        </xdr:nvSpPr>
        <xdr:spPr>
          <a:xfrm>
            <a:off x="5405427" y="305609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5" name="Oval 2784">
            <a:extLst>
              <a:ext uri="{FF2B5EF4-FFF2-40B4-BE49-F238E27FC236}">
                <a16:creationId xmlns:a16="http://schemas.microsoft.com/office/drawing/2014/main" id="{4E582919-FD0E-FC25-3C12-73565BA50D18}"/>
              </a:ext>
            </a:extLst>
          </xdr:cNvPr>
          <xdr:cNvSpPr/>
        </xdr:nvSpPr>
        <xdr:spPr>
          <a:xfrm>
            <a:off x="5419714" y="314182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6" name="Oval 2785">
            <a:extLst>
              <a:ext uri="{FF2B5EF4-FFF2-40B4-BE49-F238E27FC236}">
                <a16:creationId xmlns:a16="http://schemas.microsoft.com/office/drawing/2014/main" id="{EB9F6182-40C5-6F5E-213A-EA965027B7AE}"/>
              </a:ext>
            </a:extLst>
          </xdr:cNvPr>
          <xdr:cNvSpPr/>
        </xdr:nvSpPr>
        <xdr:spPr>
          <a:xfrm>
            <a:off x="5410190" y="32256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7" name="Oval 2786">
            <a:extLst>
              <a:ext uri="{FF2B5EF4-FFF2-40B4-BE49-F238E27FC236}">
                <a16:creationId xmlns:a16="http://schemas.microsoft.com/office/drawing/2014/main" id="{DCD473BB-DACB-DF4C-3A68-4663B686112E}"/>
              </a:ext>
            </a:extLst>
          </xdr:cNvPr>
          <xdr:cNvSpPr/>
        </xdr:nvSpPr>
        <xdr:spPr>
          <a:xfrm>
            <a:off x="5410190" y="321659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8" name="Oval 2787">
            <a:extLst>
              <a:ext uri="{FF2B5EF4-FFF2-40B4-BE49-F238E27FC236}">
                <a16:creationId xmlns:a16="http://schemas.microsoft.com/office/drawing/2014/main" id="{AB2F6738-1751-AFD2-5265-2D3AA8956DAC}"/>
              </a:ext>
            </a:extLst>
          </xdr:cNvPr>
          <xdr:cNvSpPr/>
        </xdr:nvSpPr>
        <xdr:spPr>
          <a:xfrm>
            <a:off x="5410190" y="329850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9" name="Oval 2788">
            <a:extLst>
              <a:ext uri="{FF2B5EF4-FFF2-40B4-BE49-F238E27FC236}">
                <a16:creationId xmlns:a16="http://schemas.microsoft.com/office/drawing/2014/main" id="{D42EBC32-EDBB-B483-CFC7-F28633855B62}"/>
              </a:ext>
            </a:extLst>
          </xdr:cNvPr>
          <xdr:cNvSpPr/>
        </xdr:nvSpPr>
        <xdr:spPr>
          <a:xfrm>
            <a:off x="5414952" y="338470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90" name="Straight Connector 2789">
            <a:extLst>
              <a:ext uri="{FF2B5EF4-FFF2-40B4-BE49-F238E27FC236}">
                <a16:creationId xmlns:a16="http://schemas.microsoft.com/office/drawing/2014/main" id="{CBE2BB6B-7714-A39C-7A63-44534A466BC3}"/>
              </a:ext>
            </a:extLst>
          </xdr:cNvPr>
          <xdr:cNvCxnSpPr/>
        </xdr:nvCxnSpPr>
        <xdr:spPr>
          <a:xfrm flipV="1">
            <a:off x="6642884" y="29737050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91" name="Straight Connector 2790">
            <a:extLst>
              <a:ext uri="{FF2B5EF4-FFF2-40B4-BE49-F238E27FC236}">
                <a16:creationId xmlns:a16="http://schemas.microsoft.com/office/drawing/2014/main" id="{61DBC616-EE52-9A0E-F116-5E244236507C}"/>
              </a:ext>
            </a:extLst>
          </xdr:cNvPr>
          <xdr:cNvCxnSpPr/>
        </xdr:nvCxnSpPr>
        <xdr:spPr>
          <a:xfrm flipV="1">
            <a:off x="8093701" y="29737050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792" name="Oval 2791">
            <a:extLst>
              <a:ext uri="{FF2B5EF4-FFF2-40B4-BE49-F238E27FC236}">
                <a16:creationId xmlns:a16="http://schemas.microsoft.com/office/drawing/2014/main" id="{4BA4C387-9D77-1D0B-515C-60BC894FCDC8}"/>
              </a:ext>
            </a:extLst>
          </xdr:cNvPr>
          <xdr:cNvSpPr/>
        </xdr:nvSpPr>
        <xdr:spPr>
          <a:xfrm>
            <a:off x="6853237" y="305609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3" name="Oval 2792">
            <a:extLst>
              <a:ext uri="{FF2B5EF4-FFF2-40B4-BE49-F238E27FC236}">
                <a16:creationId xmlns:a16="http://schemas.microsoft.com/office/drawing/2014/main" id="{E10A2E2B-9CD2-1B4C-9BDC-76C5FB659335}"/>
              </a:ext>
            </a:extLst>
          </xdr:cNvPr>
          <xdr:cNvSpPr/>
        </xdr:nvSpPr>
        <xdr:spPr>
          <a:xfrm>
            <a:off x="6867524" y="314182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4" name="Oval 2793">
            <a:extLst>
              <a:ext uri="{FF2B5EF4-FFF2-40B4-BE49-F238E27FC236}">
                <a16:creationId xmlns:a16="http://schemas.microsoft.com/office/drawing/2014/main" id="{86112D32-62DE-3A47-FE9B-D01675F3E5B2}"/>
              </a:ext>
            </a:extLst>
          </xdr:cNvPr>
          <xdr:cNvSpPr/>
        </xdr:nvSpPr>
        <xdr:spPr>
          <a:xfrm>
            <a:off x="6858000" y="32256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5" name="Oval 2794">
            <a:extLst>
              <a:ext uri="{FF2B5EF4-FFF2-40B4-BE49-F238E27FC236}">
                <a16:creationId xmlns:a16="http://schemas.microsoft.com/office/drawing/2014/main" id="{1065DDB7-CA41-A0CC-DAFC-F485ADC9A1CC}"/>
              </a:ext>
            </a:extLst>
          </xdr:cNvPr>
          <xdr:cNvSpPr/>
        </xdr:nvSpPr>
        <xdr:spPr>
          <a:xfrm>
            <a:off x="6858000" y="321659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6" name="Oval 2795">
            <a:extLst>
              <a:ext uri="{FF2B5EF4-FFF2-40B4-BE49-F238E27FC236}">
                <a16:creationId xmlns:a16="http://schemas.microsoft.com/office/drawing/2014/main" id="{D0F401D9-B82A-0874-0BAA-E5AB3EBE3748}"/>
              </a:ext>
            </a:extLst>
          </xdr:cNvPr>
          <xdr:cNvSpPr/>
        </xdr:nvSpPr>
        <xdr:spPr>
          <a:xfrm>
            <a:off x="6858000" y="329850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7" name="Oval 2796">
            <a:extLst>
              <a:ext uri="{FF2B5EF4-FFF2-40B4-BE49-F238E27FC236}">
                <a16:creationId xmlns:a16="http://schemas.microsoft.com/office/drawing/2014/main" id="{188365E3-06EB-F596-D5E2-48453C8324B1}"/>
              </a:ext>
            </a:extLst>
          </xdr:cNvPr>
          <xdr:cNvSpPr/>
        </xdr:nvSpPr>
        <xdr:spPr>
          <a:xfrm>
            <a:off x="6862762" y="338470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8" name="Oval 2797">
            <a:extLst>
              <a:ext uri="{FF2B5EF4-FFF2-40B4-BE49-F238E27FC236}">
                <a16:creationId xmlns:a16="http://schemas.microsoft.com/office/drawing/2014/main" id="{F46FEA2C-D7E4-5C0F-0644-6E617B6914DA}"/>
              </a:ext>
            </a:extLst>
          </xdr:cNvPr>
          <xdr:cNvSpPr/>
        </xdr:nvSpPr>
        <xdr:spPr>
          <a:xfrm>
            <a:off x="8301037" y="305609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9" name="Oval 2798">
            <a:extLst>
              <a:ext uri="{FF2B5EF4-FFF2-40B4-BE49-F238E27FC236}">
                <a16:creationId xmlns:a16="http://schemas.microsoft.com/office/drawing/2014/main" id="{7F84F018-BA59-F65F-626B-AAD9592CDA86}"/>
              </a:ext>
            </a:extLst>
          </xdr:cNvPr>
          <xdr:cNvSpPr/>
        </xdr:nvSpPr>
        <xdr:spPr>
          <a:xfrm>
            <a:off x="8315324" y="314182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00" name="Oval 2799">
            <a:extLst>
              <a:ext uri="{FF2B5EF4-FFF2-40B4-BE49-F238E27FC236}">
                <a16:creationId xmlns:a16="http://schemas.microsoft.com/office/drawing/2014/main" id="{B02933DC-B32C-DDD4-D3E3-3202AA259F0D}"/>
              </a:ext>
            </a:extLst>
          </xdr:cNvPr>
          <xdr:cNvSpPr/>
        </xdr:nvSpPr>
        <xdr:spPr>
          <a:xfrm>
            <a:off x="8305800" y="32256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01" name="Oval 2800">
            <a:extLst>
              <a:ext uri="{FF2B5EF4-FFF2-40B4-BE49-F238E27FC236}">
                <a16:creationId xmlns:a16="http://schemas.microsoft.com/office/drawing/2014/main" id="{FB3EC3B3-D8B4-032C-D5A2-57B8C3BFB219}"/>
              </a:ext>
            </a:extLst>
          </xdr:cNvPr>
          <xdr:cNvSpPr/>
        </xdr:nvSpPr>
        <xdr:spPr>
          <a:xfrm>
            <a:off x="8305800" y="321659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02" name="Oval 2801">
            <a:extLst>
              <a:ext uri="{FF2B5EF4-FFF2-40B4-BE49-F238E27FC236}">
                <a16:creationId xmlns:a16="http://schemas.microsoft.com/office/drawing/2014/main" id="{3B261B9A-C864-7D73-ED59-CDD010A04B60}"/>
              </a:ext>
            </a:extLst>
          </xdr:cNvPr>
          <xdr:cNvSpPr/>
        </xdr:nvSpPr>
        <xdr:spPr>
          <a:xfrm>
            <a:off x="8305800" y="3298507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03" name="Oval 2802">
            <a:extLst>
              <a:ext uri="{FF2B5EF4-FFF2-40B4-BE49-F238E27FC236}">
                <a16:creationId xmlns:a16="http://schemas.microsoft.com/office/drawing/2014/main" id="{A642953F-EA80-CF9D-6404-0E6C2633841B}"/>
              </a:ext>
            </a:extLst>
          </xdr:cNvPr>
          <xdr:cNvSpPr/>
        </xdr:nvSpPr>
        <xdr:spPr>
          <a:xfrm>
            <a:off x="8310562" y="33847089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04" name="Straight Connector 2803">
            <a:extLst>
              <a:ext uri="{FF2B5EF4-FFF2-40B4-BE49-F238E27FC236}">
                <a16:creationId xmlns:a16="http://schemas.microsoft.com/office/drawing/2014/main" id="{D322802B-9338-0F2F-9C7A-085FD230770B}"/>
              </a:ext>
            </a:extLst>
          </xdr:cNvPr>
          <xdr:cNvCxnSpPr/>
        </xdr:nvCxnSpPr>
        <xdr:spPr>
          <a:xfrm flipH="1">
            <a:off x="2062162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5" name="Straight Connector 2804">
            <a:extLst>
              <a:ext uri="{FF2B5EF4-FFF2-40B4-BE49-F238E27FC236}">
                <a16:creationId xmlns:a16="http://schemas.microsoft.com/office/drawing/2014/main" id="{BBDC5078-F62F-5550-C998-39491C96F0C8}"/>
              </a:ext>
            </a:extLst>
          </xdr:cNvPr>
          <xdr:cNvCxnSpPr/>
        </xdr:nvCxnSpPr>
        <xdr:spPr>
          <a:xfrm>
            <a:off x="3724276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06" name="Straight Connector 2805">
            <a:extLst>
              <a:ext uri="{FF2B5EF4-FFF2-40B4-BE49-F238E27FC236}">
                <a16:creationId xmlns:a16="http://schemas.microsoft.com/office/drawing/2014/main" id="{65B594E4-0D2C-296A-A36A-2906C24113DF}"/>
              </a:ext>
            </a:extLst>
          </xdr:cNvPr>
          <xdr:cNvCxnSpPr/>
        </xdr:nvCxnSpPr>
        <xdr:spPr>
          <a:xfrm flipH="1">
            <a:off x="3681413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2" name="Straight Connector 2811">
            <a:extLst>
              <a:ext uri="{FF2B5EF4-FFF2-40B4-BE49-F238E27FC236}">
                <a16:creationId xmlns:a16="http://schemas.microsoft.com/office/drawing/2014/main" id="{D92B02E3-8318-D268-7D09-B474274824EE}"/>
              </a:ext>
            </a:extLst>
          </xdr:cNvPr>
          <xdr:cNvCxnSpPr/>
        </xdr:nvCxnSpPr>
        <xdr:spPr>
          <a:xfrm>
            <a:off x="5181588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3" name="Straight Connector 2812">
            <a:extLst>
              <a:ext uri="{FF2B5EF4-FFF2-40B4-BE49-F238E27FC236}">
                <a16:creationId xmlns:a16="http://schemas.microsoft.com/office/drawing/2014/main" id="{8DE27941-C083-16ED-1638-B43F35CA8DB5}"/>
              </a:ext>
            </a:extLst>
          </xdr:cNvPr>
          <xdr:cNvCxnSpPr/>
        </xdr:nvCxnSpPr>
        <xdr:spPr>
          <a:xfrm flipH="1">
            <a:off x="5138725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14" name="Straight Connector 2813">
            <a:extLst>
              <a:ext uri="{FF2B5EF4-FFF2-40B4-BE49-F238E27FC236}">
                <a16:creationId xmlns:a16="http://schemas.microsoft.com/office/drawing/2014/main" id="{79E2126B-CB49-2AD3-C262-A45BB5CFB243}"/>
              </a:ext>
            </a:extLst>
          </xdr:cNvPr>
          <xdr:cNvCxnSpPr/>
        </xdr:nvCxnSpPr>
        <xdr:spPr>
          <a:xfrm>
            <a:off x="6638914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5" name="Straight Connector 2824">
            <a:extLst>
              <a:ext uri="{FF2B5EF4-FFF2-40B4-BE49-F238E27FC236}">
                <a16:creationId xmlns:a16="http://schemas.microsoft.com/office/drawing/2014/main" id="{7AA151B6-3B88-82AF-1AFA-519B4158DE89}"/>
              </a:ext>
            </a:extLst>
          </xdr:cNvPr>
          <xdr:cNvCxnSpPr/>
        </xdr:nvCxnSpPr>
        <xdr:spPr>
          <a:xfrm flipH="1">
            <a:off x="6596051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0" name="Straight Connector 2829">
            <a:extLst>
              <a:ext uri="{FF2B5EF4-FFF2-40B4-BE49-F238E27FC236}">
                <a16:creationId xmlns:a16="http://schemas.microsoft.com/office/drawing/2014/main" id="{9D49BC31-0EB4-7A8B-1831-4BA955A87109}"/>
              </a:ext>
            </a:extLst>
          </xdr:cNvPr>
          <xdr:cNvCxnSpPr/>
        </xdr:nvCxnSpPr>
        <xdr:spPr>
          <a:xfrm>
            <a:off x="9553575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31" name="Straight Connector 2830">
            <a:extLst>
              <a:ext uri="{FF2B5EF4-FFF2-40B4-BE49-F238E27FC236}">
                <a16:creationId xmlns:a16="http://schemas.microsoft.com/office/drawing/2014/main" id="{0DF1751F-0768-AFA9-F4CF-53D454EC1F3C}"/>
              </a:ext>
            </a:extLst>
          </xdr:cNvPr>
          <xdr:cNvCxnSpPr/>
        </xdr:nvCxnSpPr>
        <xdr:spPr>
          <a:xfrm flipH="1">
            <a:off x="9510712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54" name="Straight Connector 2853">
            <a:extLst>
              <a:ext uri="{FF2B5EF4-FFF2-40B4-BE49-F238E27FC236}">
                <a16:creationId xmlns:a16="http://schemas.microsoft.com/office/drawing/2014/main" id="{ACF66AE6-3258-F7FD-0055-2033A1160ADE}"/>
              </a:ext>
            </a:extLst>
          </xdr:cNvPr>
          <xdr:cNvCxnSpPr/>
        </xdr:nvCxnSpPr>
        <xdr:spPr>
          <a:xfrm>
            <a:off x="11334750" y="35156775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2" name="Straight Connector 2891">
            <a:extLst>
              <a:ext uri="{FF2B5EF4-FFF2-40B4-BE49-F238E27FC236}">
                <a16:creationId xmlns:a16="http://schemas.microsoft.com/office/drawing/2014/main" id="{0F058929-B990-D273-C0D7-DE07AA617499}"/>
              </a:ext>
            </a:extLst>
          </xdr:cNvPr>
          <xdr:cNvCxnSpPr/>
        </xdr:nvCxnSpPr>
        <xdr:spPr>
          <a:xfrm flipH="1">
            <a:off x="11291887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2" name="Straight Connector 2951">
            <a:extLst>
              <a:ext uri="{FF2B5EF4-FFF2-40B4-BE49-F238E27FC236}">
                <a16:creationId xmlns:a16="http://schemas.microsoft.com/office/drawing/2014/main" id="{E1F4E4BD-FFE8-7357-5572-9B162C159294}"/>
              </a:ext>
            </a:extLst>
          </xdr:cNvPr>
          <xdr:cNvCxnSpPr/>
        </xdr:nvCxnSpPr>
        <xdr:spPr>
          <a:xfrm>
            <a:off x="2019300" y="35594924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3" name="Straight Connector 2952">
            <a:extLst>
              <a:ext uri="{FF2B5EF4-FFF2-40B4-BE49-F238E27FC236}">
                <a16:creationId xmlns:a16="http://schemas.microsoft.com/office/drawing/2014/main" id="{0240C331-28C5-3013-1A24-62D8975CDE0D}"/>
              </a:ext>
            </a:extLst>
          </xdr:cNvPr>
          <xdr:cNvCxnSpPr/>
        </xdr:nvCxnSpPr>
        <xdr:spPr>
          <a:xfrm flipH="1">
            <a:off x="2062162" y="355472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4" name="Straight Connector 2953">
            <a:extLst>
              <a:ext uri="{FF2B5EF4-FFF2-40B4-BE49-F238E27FC236}">
                <a16:creationId xmlns:a16="http://schemas.microsoft.com/office/drawing/2014/main" id="{77E7E8AF-356B-DCEF-8208-AB735924000F}"/>
              </a:ext>
            </a:extLst>
          </xdr:cNvPr>
          <xdr:cNvCxnSpPr/>
        </xdr:nvCxnSpPr>
        <xdr:spPr>
          <a:xfrm flipH="1">
            <a:off x="11287125" y="35552062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5" name="Straight Connector 2954">
            <a:extLst>
              <a:ext uri="{FF2B5EF4-FFF2-40B4-BE49-F238E27FC236}">
                <a16:creationId xmlns:a16="http://schemas.microsoft.com/office/drawing/2014/main" id="{44C97ABE-6ABF-7719-CDCB-B7E57C56997E}"/>
              </a:ext>
            </a:extLst>
          </xdr:cNvPr>
          <xdr:cNvCxnSpPr/>
        </xdr:nvCxnSpPr>
        <xdr:spPr>
          <a:xfrm>
            <a:off x="485775" y="3178492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7" name="Straight Connector 2956">
            <a:extLst>
              <a:ext uri="{FF2B5EF4-FFF2-40B4-BE49-F238E27FC236}">
                <a16:creationId xmlns:a16="http://schemas.microsoft.com/office/drawing/2014/main" id="{861584BC-4F56-0C5F-3A51-7163F8625F61}"/>
              </a:ext>
            </a:extLst>
          </xdr:cNvPr>
          <xdr:cNvCxnSpPr/>
        </xdr:nvCxnSpPr>
        <xdr:spPr>
          <a:xfrm>
            <a:off x="485775" y="3182302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8" name="Straight Connector 2957">
            <a:extLst>
              <a:ext uri="{FF2B5EF4-FFF2-40B4-BE49-F238E27FC236}">
                <a16:creationId xmlns:a16="http://schemas.microsoft.com/office/drawing/2014/main" id="{5BEEA7F2-23A2-4623-54BA-059D64C49C19}"/>
              </a:ext>
            </a:extLst>
          </xdr:cNvPr>
          <xdr:cNvCxnSpPr/>
        </xdr:nvCxnSpPr>
        <xdr:spPr>
          <a:xfrm>
            <a:off x="485775" y="3263265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59" name="Straight Connector 2958">
            <a:extLst>
              <a:ext uri="{FF2B5EF4-FFF2-40B4-BE49-F238E27FC236}">
                <a16:creationId xmlns:a16="http://schemas.microsoft.com/office/drawing/2014/main" id="{B5FE7E30-90BE-9538-2C12-398B9CFF69F7}"/>
              </a:ext>
            </a:extLst>
          </xdr:cNvPr>
          <xdr:cNvCxnSpPr/>
        </xdr:nvCxnSpPr>
        <xdr:spPr>
          <a:xfrm>
            <a:off x="485775" y="3267075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60" name="Straight Connector 2959">
            <a:extLst>
              <a:ext uri="{FF2B5EF4-FFF2-40B4-BE49-F238E27FC236}">
                <a16:creationId xmlns:a16="http://schemas.microsoft.com/office/drawing/2014/main" id="{66D60113-CDAC-6553-E3A1-D057686256F6}"/>
              </a:ext>
            </a:extLst>
          </xdr:cNvPr>
          <xdr:cNvCxnSpPr/>
        </xdr:nvCxnSpPr>
        <xdr:spPr>
          <a:xfrm flipV="1">
            <a:off x="9551026" y="2972752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1" name="Straight Connector 2960">
            <a:extLst>
              <a:ext uri="{FF2B5EF4-FFF2-40B4-BE49-F238E27FC236}">
                <a16:creationId xmlns:a16="http://schemas.microsoft.com/office/drawing/2014/main" id="{32021368-1F7C-F4C3-E30C-CFF24DD590FE}"/>
              </a:ext>
            </a:extLst>
          </xdr:cNvPr>
          <xdr:cNvCxnSpPr/>
        </xdr:nvCxnSpPr>
        <xdr:spPr>
          <a:xfrm flipV="1">
            <a:off x="5176835" y="33880425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2" name="Straight Connector 2961">
            <a:extLst>
              <a:ext uri="{FF2B5EF4-FFF2-40B4-BE49-F238E27FC236}">
                <a16:creationId xmlns:a16="http://schemas.microsoft.com/office/drawing/2014/main" id="{851A4FF9-ECB1-9FB2-70C5-AE8A60B663EB}"/>
              </a:ext>
            </a:extLst>
          </xdr:cNvPr>
          <xdr:cNvCxnSpPr/>
        </xdr:nvCxnSpPr>
        <xdr:spPr>
          <a:xfrm>
            <a:off x="5176835" y="33880426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3" name="Straight Connector 2962">
            <a:extLst>
              <a:ext uri="{FF2B5EF4-FFF2-40B4-BE49-F238E27FC236}">
                <a16:creationId xmlns:a16="http://schemas.microsoft.com/office/drawing/2014/main" id="{8EEE2146-630C-64F5-89A5-6666B47FD0EE}"/>
              </a:ext>
            </a:extLst>
          </xdr:cNvPr>
          <xdr:cNvCxnSpPr/>
        </xdr:nvCxnSpPr>
        <xdr:spPr>
          <a:xfrm flipV="1">
            <a:off x="5181597" y="33023175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4" name="Straight Connector 2963">
            <a:extLst>
              <a:ext uri="{FF2B5EF4-FFF2-40B4-BE49-F238E27FC236}">
                <a16:creationId xmlns:a16="http://schemas.microsoft.com/office/drawing/2014/main" id="{8A097ED1-9DF7-AA7B-73F0-5B3167AAB960}"/>
              </a:ext>
            </a:extLst>
          </xdr:cNvPr>
          <xdr:cNvCxnSpPr/>
        </xdr:nvCxnSpPr>
        <xdr:spPr>
          <a:xfrm>
            <a:off x="5181598" y="33023175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5" name="Straight Connector 2964">
            <a:extLst>
              <a:ext uri="{FF2B5EF4-FFF2-40B4-BE49-F238E27FC236}">
                <a16:creationId xmlns:a16="http://schemas.microsoft.com/office/drawing/2014/main" id="{39EA9C70-2401-F0A3-D2C8-DF66143E7753}"/>
              </a:ext>
            </a:extLst>
          </xdr:cNvPr>
          <xdr:cNvCxnSpPr/>
        </xdr:nvCxnSpPr>
        <xdr:spPr>
          <a:xfrm flipV="1">
            <a:off x="5176838" y="32299275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6" name="Straight Connector 2965">
            <a:extLst>
              <a:ext uri="{FF2B5EF4-FFF2-40B4-BE49-F238E27FC236}">
                <a16:creationId xmlns:a16="http://schemas.microsoft.com/office/drawing/2014/main" id="{5537A827-AE74-4CB0-1F9C-DD4743D675C5}"/>
              </a:ext>
            </a:extLst>
          </xdr:cNvPr>
          <xdr:cNvCxnSpPr/>
        </xdr:nvCxnSpPr>
        <xdr:spPr>
          <a:xfrm>
            <a:off x="5176838" y="32294515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7" name="Straight Connector 2966">
            <a:extLst>
              <a:ext uri="{FF2B5EF4-FFF2-40B4-BE49-F238E27FC236}">
                <a16:creationId xmlns:a16="http://schemas.microsoft.com/office/drawing/2014/main" id="{E0167107-152B-7551-C710-9CA36182817D}"/>
              </a:ext>
            </a:extLst>
          </xdr:cNvPr>
          <xdr:cNvCxnSpPr/>
        </xdr:nvCxnSpPr>
        <xdr:spPr>
          <a:xfrm flipV="1">
            <a:off x="5181597" y="31446788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8" name="Straight Connector 2967">
            <a:extLst>
              <a:ext uri="{FF2B5EF4-FFF2-40B4-BE49-F238E27FC236}">
                <a16:creationId xmlns:a16="http://schemas.microsoft.com/office/drawing/2014/main" id="{E852C9AA-EFBB-82D3-042C-8C316A3CF10D}"/>
              </a:ext>
            </a:extLst>
          </xdr:cNvPr>
          <xdr:cNvCxnSpPr/>
        </xdr:nvCxnSpPr>
        <xdr:spPr>
          <a:xfrm>
            <a:off x="5181601" y="31456316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9" name="Straight Connector 2968">
            <a:extLst>
              <a:ext uri="{FF2B5EF4-FFF2-40B4-BE49-F238E27FC236}">
                <a16:creationId xmlns:a16="http://schemas.microsoft.com/office/drawing/2014/main" id="{F3268CA1-F661-FAA7-F51C-E986B9B6A8A8}"/>
              </a:ext>
            </a:extLst>
          </xdr:cNvPr>
          <xdr:cNvCxnSpPr/>
        </xdr:nvCxnSpPr>
        <xdr:spPr>
          <a:xfrm flipV="1">
            <a:off x="5186359" y="30599063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0" name="Straight Connector 2969">
            <a:extLst>
              <a:ext uri="{FF2B5EF4-FFF2-40B4-BE49-F238E27FC236}">
                <a16:creationId xmlns:a16="http://schemas.microsoft.com/office/drawing/2014/main" id="{3AE0FFE6-8366-E890-3DC3-FFF09B865952}"/>
              </a:ext>
            </a:extLst>
          </xdr:cNvPr>
          <xdr:cNvCxnSpPr/>
        </xdr:nvCxnSpPr>
        <xdr:spPr>
          <a:xfrm>
            <a:off x="5172075" y="30599066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1" name="Straight Connector 2970">
            <a:extLst>
              <a:ext uri="{FF2B5EF4-FFF2-40B4-BE49-F238E27FC236}">
                <a16:creationId xmlns:a16="http://schemas.microsoft.com/office/drawing/2014/main" id="{0440F4A7-FFBE-4D41-B6E8-E64A6C1DADEB}"/>
              </a:ext>
            </a:extLst>
          </xdr:cNvPr>
          <xdr:cNvCxnSpPr/>
        </xdr:nvCxnSpPr>
        <xdr:spPr>
          <a:xfrm flipV="1">
            <a:off x="5176835" y="29737050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2" name="Straight Connector 2971">
            <a:extLst>
              <a:ext uri="{FF2B5EF4-FFF2-40B4-BE49-F238E27FC236}">
                <a16:creationId xmlns:a16="http://schemas.microsoft.com/office/drawing/2014/main" id="{1913F387-F643-2947-ED19-BA0D9D72F5CF}"/>
              </a:ext>
            </a:extLst>
          </xdr:cNvPr>
          <xdr:cNvCxnSpPr/>
        </xdr:nvCxnSpPr>
        <xdr:spPr>
          <a:xfrm>
            <a:off x="5176828" y="29737050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3" name="Straight Connector 2972">
            <a:extLst>
              <a:ext uri="{FF2B5EF4-FFF2-40B4-BE49-F238E27FC236}">
                <a16:creationId xmlns:a16="http://schemas.microsoft.com/office/drawing/2014/main" id="{8B22B32C-6A64-338F-7DDD-68FB7755AB5E}"/>
              </a:ext>
            </a:extLst>
          </xdr:cNvPr>
          <xdr:cNvCxnSpPr/>
        </xdr:nvCxnSpPr>
        <xdr:spPr>
          <a:xfrm flipV="1">
            <a:off x="8091485" y="33880425"/>
            <a:ext cx="14668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4" name="Straight Connector 2973">
            <a:extLst>
              <a:ext uri="{FF2B5EF4-FFF2-40B4-BE49-F238E27FC236}">
                <a16:creationId xmlns:a16="http://schemas.microsoft.com/office/drawing/2014/main" id="{DE52AC18-5EDB-F47D-F758-AF037AC05083}"/>
              </a:ext>
            </a:extLst>
          </xdr:cNvPr>
          <xdr:cNvCxnSpPr/>
        </xdr:nvCxnSpPr>
        <xdr:spPr>
          <a:xfrm>
            <a:off x="8091485" y="33880426"/>
            <a:ext cx="1471612" cy="8572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5" name="Straight Connector 2974">
            <a:extLst>
              <a:ext uri="{FF2B5EF4-FFF2-40B4-BE49-F238E27FC236}">
                <a16:creationId xmlns:a16="http://schemas.microsoft.com/office/drawing/2014/main" id="{221F0039-E139-8472-2FFA-F5601FC15EBC}"/>
              </a:ext>
            </a:extLst>
          </xdr:cNvPr>
          <xdr:cNvCxnSpPr/>
        </xdr:nvCxnSpPr>
        <xdr:spPr>
          <a:xfrm flipV="1">
            <a:off x="8096247" y="33023175"/>
            <a:ext cx="146685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6" name="Straight Connector 2975">
            <a:extLst>
              <a:ext uri="{FF2B5EF4-FFF2-40B4-BE49-F238E27FC236}">
                <a16:creationId xmlns:a16="http://schemas.microsoft.com/office/drawing/2014/main" id="{0B25D786-771B-D38E-09C5-DAA9B4CBD1EF}"/>
              </a:ext>
            </a:extLst>
          </xdr:cNvPr>
          <xdr:cNvCxnSpPr/>
        </xdr:nvCxnSpPr>
        <xdr:spPr>
          <a:xfrm>
            <a:off x="8096248" y="33023175"/>
            <a:ext cx="1462087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7" name="Straight Connector 2976">
            <a:extLst>
              <a:ext uri="{FF2B5EF4-FFF2-40B4-BE49-F238E27FC236}">
                <a16:creationId xmlns:a16="http://schemas.microsoft.com/office/drawing/2014/main" id="{B8C361CD-5044-9325-D963-4AF9EF2B8AAF}"/>
              </a:ext>
            </a:extLst>
          </xdr:cNvPr>
          <xdr:cNvCxnSpPr/>
        </xdr:nvCxnSpPr>
        <xdr:spPr>
          <a:xfrm flipV="1">
            <a:off x="8091488" y="32299275"/>
            <a:ext cx="1466847" cy="71913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8" name="Straight Connector 2977">
            <a:extLst>
              <a:ext uri="{FF2B5EF4-FFF2-40B4-BE49-F238E27FC236}">
                <a16:creationId xmlns:a16="http://schemas.microsoft.com/office/drawing/2014/main" id="{F43E9546-2949-DE81-C3BC-E0297462360A}"/>
              </a:ext>
            </a:extLst>
          </xdr:cNvPr>
          <xdr:cNvCxnSpPr/>
        </xdr:nvCxnSpPr>
        <xdr:spPr>
          <a:xfrm>
            <a:off x="8091488" y="32294515"/>
            <a:ext cx="1466847" cy="7286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9" name="Straight Connector 2978">
            <a:extLst>
              <a:ext uri="{FF2B5EF4-FFF2-40B4-BE49-F238E27FC236}">
                <a16:creationId xmlns:a16="http://schemas.microsoft.com/office/drawing/2014/main" id="{1F06FB4C-14EA-51C1-4B20-C54CCB7576F4}"/>
              </a:ext>
            </a:extLst>
          </xdr:cNvPr>
          <xdr:cNvCxnSpPr/>
        </xdr:nvCxnSpPr>
        <xdr:spPr>
          <a:xfrm flipV="1">
            <a:off x="8096247" y="31446788"/>
            <a:ext cx="1466850" cy="7524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0" name="Straight Connector 2979">
            <a:extLst>
              <a:ext uri="{FF2B5EF4-FFF2-40B4-BE49-F238E27FC236}">
                <a16:creationId xmlns:a16="http://schemas.microsoft.com/office/drawing/2014/main" id="{BA6097A7-C5B7-4A75-1DD8-7334FAB58282}"/>
              </a:ext>
            </a:extLst>
          </xdr:cNvPr>
          <xdr:cNvCxnSpPr/>
        </xdr:nvCxnSpPr>
        <xdr:spPr>
          <a:xfrm>
            <a:off x="8096251" y="31456316"/>
            <a:ext cx="1462084" cy="74770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1" name="Straight Connector 2980">
            <a:extLst>
              <a:ext uri="{FF2B5EF4-FFF2-40B4-BE49-F238E27FC236}">
                <a16:creationId xmlns:a16="http://schemas.microsoft.com/office/drawing/2014/main" id="{DF418FB5-7574-1342-36AD-DD45F250B726}"/>
              </a:ext>
            </a:extLst>
          </xdr:cNvPr>
          <xdr:cNvCxnSpPr/>
        </xdr:nvCxnSpPr>
        <xdr:spPr>
          <a:xfrm flipV="1">
            <a:off x="8101009" y="30599063"/>
            <a:ext cx="1457326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2" name="Straight Connector 2981">
            <a:extLst>
              <a:ext uri="{FF2B5EF4-FFF2-40B4-BE49-F238E27FC236}">
                <a16:creationId xmlns:a16="http://schemas.microsoft.com/office/drawing/2014/main" id="{3B029AB6-0B43-A6D1-116A-F785B4C02373}"/>
              </a:ext>
            </a:extLst>
          </xdr:cNvPr>
          <xdr:cNvCxnSpPr/>
        </xdr:nvCxnSpPr>
        <xdr:spPr>
          <a:xfrm>
            <a:off x="8086725" y="30599066"/>
            <a:ext cx="1471610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3" name="Straight Connector 2982">
            <a:extLst>
              <a:ext uri="{FF2B5EF4-FFF2-40B4-BE49-F238E27FC236}">
                <a16:creationId xmlns:a16="http://schemas.microsoft.com/office/drawing/2014/main" id="{F2FCB6C4-3435-AD82-E344-1FCE6BC02DF2}"/>
              </a:ext>
            </a:extLst>
          </xdr:cNvPr>
          <xdr:cNvCxnSpPr/>
        </xdr:nvCxnSpPr>
        <xdr:spPr>
          <a:xfrm flipV="1">
            <a:off x="8091485" y="29737050"/>
            <a:ext cx="1466850" cy="8667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4" name="Straight Connector 2983">
            <a:extLst>
              <a:ext uri="{FF2B5EF4-FFF2-40B4-BE49-F238E27FC236}">
                <a16:creationId xmlns:a16="http://schemas.microsoft.com/office/drawing/2014/main" id="{B12F7AEF-C069-58F9-51D1-058778FFED89}"/>
              </a:ext>
            </a:extLst>
          </xdr:cNvPr>
          <xdr:cNvCxnSpPr/>
        </xdr:nvCxnSpPr>
        <xdr:spPr>
          <a:xfrm>
            <a:off x="8091478" y="29737050"/>
            <a:ext cx="1471619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2985" name="Oval 2984">
            <a:extLst>
              <a:ext uri="{FF2B5EF4-FFF2-40B4-BE49-F238E27FC236}">
                <a16:creationId xmlns:a16="http://schemas.microsoft.com/office/drawing/2014/main" id="{EB1DA17B-19BA-640F-E2AE-64A57B841E83}"/>
              </a:ext>
            </a:extLst>
          </xdr:cNvPr>
          <xdr:cNvSpPr/>
        </xdr:nvSpPr>
        <xdr:spPr>
          <a:xfrm>
            <a:off x="9753600" y="305562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86" name="Oval 2985">
            <a:extLst>
              <a:ext uri="{FF2B5EF4-FFF2-40B4-BE49-F238E27FC236}">
                <a16:creationId xmlns:a16="http://schemas.microsoft.com/office/drawing/2014/main" id="{21B10B64-0FC3-DEC2-8B0D-A9E6DADC3963}"/>
              </a:ext>
            </a:extLst>
          </xdr:cNvPr>
          <xdr:cNvSpPr/>
        </xdr:nvSpPr>
        <xdr:spPr>
          <a:xfrm>
            <a:off x="9767887" y="314134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87" name="Oval 2986">
            <a:extLst>
              <a:ext uri="{FF2B5EF4-FFF2-40B4-BE49-F238E27FC236}">
                <a16:creationId xmlns:a16="http://schemas.microsoft.com/office/drawing/2014/main" id="{74695587-B658-7493-E65F-8EF871BD6B74}"/>
              </a:ext>
            </a:extLst>
          </xdr:cNvPr>
          <xdr:cNvSpPr/>
        </xdr:nvSpPr>
        <xdr:spPr>
          <a:xfrm>
            <a:off x="9758363" y="322516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88" name="Oval 2987">
            <a:extLst>
              <a:ext uri="{FF2B5EF4-FFF2-40B4-BE49-F238E27FC236}">
                <a16:creationId xmlns:a16="http://schemas.microsoft.com/office/drawing/2014/main" id="{135046AF-8B52-38ED-CAC3-57699765C1A3}"/>
              </a:ext>
            </a:extLst>
          </xdr:cNvPr>
          <xdr:cNvSpPr/>
        </xdr:nvSpPr>
        <xdr:spPr>
          <a:xfrm>
            <a:off x="9758363" y="3216116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89" name="Oval 2988">
            <a:extLst>
              <a:ext uri="{FF2B5EF4-FFF2-40B4-BE49-F238E27FC236}">
                <a16:creationId xmlns:a16="http://schemas.microsoft.com/office/drawing/2014/main" id="{85364702-2A93-AC5D-2278-501B42C7605E}"/>
              </a:ext>
            </a:extLst>
          </xdr:cNvPr>
          <xdr:cNvSpPr/>
        </xdr:nvSpPr>
        <xdr:spPr>
          <a:xfrm>
            <a:off x="9758363" y="32980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90" name="Oval 2989">
            <a:extLst>
              <a:ext uri="{FF2B5EF4-FFF2-40B4-BE49-F238E27FC236}">
                <a16:creationId xmlns:a16="http://schemas.microsoft.com/office/drawing/2014/main" id="{C22D0A6C-E93C-F702-971B-50C1C577C5F9}"/>
              </a:ext>
            </a:extLst>
          </xdr:cNvPr>
          <xdr:cNvSpPr/>
        </xdr:nvSpPr>
        <xdr:spPr>
          <a:xfrm>
            <a:off x="9763125" y="33842326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91" name="Straight Connector 2990">
            <a:extLst>
              <a:ext uri="{FF2B5EF4-FFF2-40B4-BE49-F238E27FC236}">
                <a16:creationId xmlns:a16="http://schemas.microsoft.com/office/drawing/2014/main" id="{5DAB6BD9-0E5B-2554-91A9-C14B86DB5948}"/>
              </a:ext>
            </a:extLst>
          </xdr:cNvPr>
          <xdr:cNvCxnSpPr/>
        </xdr:nvCxnSpPr>
        <xdr:spPr>
          <a:xfrm>
            <a:off x="8096239" y="3515677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2" name="Straight Connector 2991">
            <a:extLst>
              <a:ext uri="{FF2B5EF4-FFF2-40B4-BE49-F238E27FC236}">
                <a16:creationId xmlns:a16="http://schemas.microsoft.com/office/drawing/2014/main" id="{5DF024A9-49E3-C837-AF96-17756417B5B2}"/>
              </a:ext>
            </a:extLst>
          </xdr:cNvPr>
          <xdr:cNvCxnSpPr/>
        </xdr:nvCxnSpPr>
        <xdr:spPr>
          <a:xfrm flipH="1">
            <a:off x="8053376" y="352615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237</xdr:row>
      <xdr:rowOff>123825</xdr:rowOff>
    </xdr:from>
    <xdr:to>
      <xdr:col>70</xdr:col>
      <xdr:colOff>80963</xdr:colOff>
      <xdr:row>245</xdr:row>
      <xdr:rowOff>90488</xdr:rowOff>
    </xdr:to>
    <xdr:grpSp>
      <xdr:nvGrpSpPr>
        <xdr:cNvPr id="3414" name="Group 3413">
          <a:extLst>
            <a:ext uri="{FF2B5EF4-FFF2-40B4-BE49-F238E27FC236}">
              <a16:creationId xmlns:a16="http://schemas.microsoft.com/office/drawing/2014/main" id="{EEF33A48-8749-D4D3-7136-2C8BA97E3F6C}"/>
            </a:ext>
          </a:extLst>
        </xdr:cNvPr>
        <xdr:cNvGrpSpPr/>
      </xdr:nvGrpSpPr>
      <xdr:grpSpPr>
        <a:xfrm>
          <a:off x="2014537" y="35861625"/>
          <a:ext cx="9401176" cy="1109663"/>
          <a:chOff x="2014537" y="35861625"/>
          <a:chExt cx="9401176" cy="1109663"/>
        </a:xfrm>
      </xdr:grpSpPr>
      <xdr:sp macro="" textlink="">
        <xdr:nvSpPr>
          <xdr:cNvPr id="3100" name="Isosceles Triangle 3099">
            <a:extLst>
              <a:ext uri="{FF2B5EF4-FFF2-40B4-BE49-F238E27FC236}">
                <a16:creationId xmlns:a16="http://schemas.microsoft.com/office/drawing/2014/main" id="{4DCBAAFB-DF2B-AFE7-0C57-A15D44B5A35A}"/>
              </a:ext>
            </a:extLst>
          </xdr:cNvPr>
          <xdr:cNvSpPr/>
        </xdr:nvSpPr>
        <xdr:spPr>
          <a:xfrm>
            <a:off x="2024063" y="361807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01" name="Isosceles Triangle 3100">
            <a:extLst>
              <a:ext uri="{FF2B5EF4-FFF2-40B4-BE49-F238E27FC236}">
                <a16:creationId xmlns:a16="http://schemas.microsoft.com/office/drawing/2014/main" id="{8E4B5AA3-3E16-36C7-E996-D581B9485EBD}"/>
              </a:ext>
            </a:extLst>
          </xdr:cNvPr>
          <xdr:cNvSpPr/>
        </xdr:nvSpPr>
        <xdr:spPr>
          <a:xfrm>
            <a:off x="3648069" y="361759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02" name="Straight Connector 3101">
            <a:extLst>
              <a:ext uri="{FF2B5EF4-FFF2-40B4-BE49-F238E27FC236}">
                <a16:creationId xmlns:a16="http://schemas.microsoft.com/office/drawing/2014/main" id="{0AC44225-BAF5-AD5D-5B74-73E47D49A80B}"/>
              </a:ext>
            </a:extLst>
          </xdr:cNvPr>
          <xdr:cNvCxnSpPr/>
        </xdr:nvCxnSpPr>
        <xdr:spPr>
          <a:xfrm>
            <a:off x="2100262" y="361664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03" name="Isosceles Triangle 3102">
            <a:extLst>
              <a:ext uri="{FF2B5EF4-FFF2-40B4-BE49-F238E27FC236}">
                <a16:creationId xmlns:a16="http://schemas.microsoft.com/office/drawing/2014/main" id="{A850B674-5828-4640-F7FC-55088FD6F96B}"/>
              </a:ext>
            </a:extLst>
          </xdr:cNvPr>
          <xdr:cNvSpPr/>
        </xdr:nvSpPr>
        <xdr:spPr>
          <a:xfrm>
            <a:off x="5105391" y="361759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04" name="Isosceles Triangle 3103">
            <a:extLst>
              <a:ext uri="{FF2B5EF4-FFF2-40B4-BE49-F238E27FC236}">
                <a16:creationId xmlns:a16="http://schemas.microsoft.com/office/drawing/2014/main" id="{BF845BE2-E3B3-0E06-EB2E-877AD0A37776}"/>
              </a:ext>
            </a:extLst>
          </xdr:cNvPr>
          <xdr:cNvSpPr/>
        </xdr:nvSpPr>
        <xdr:spPr>
          <a:xfrm>
            <a:off x="8015292" y="361711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05" name="Isosceles Triangle 3104">
            <a:extLst>
              <a:ext uri="{FF2B5EF4-FFF2-40B4-BE49-F238E27FC236}">
                <a16:creationId xmlns:a16="http://schemas.microsoft.com/office/drawing/2014/main" id="{D479052B-0946-71D7-28E8-754B7D89CCE4}"/>
              </a:ext>
            </a:extLst>
          </xdr:cNvPr>
          <xdr:cNvSpPr/>
        </xdr:nvSpPr>
        <xdr:spPr>
          <a:xfrm>
            <a:off x="9472614" y="361759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06" name="Isosceles Triangle 3105">
            <a:extLst>
              <a:ext uri="{FF2B5EF4-FFF2-40B4-BE49-F238E27FC236}">
                <a16:creationId xmlns:a16="http://schemas.microsoft.com/office/drawing/2014/main" id="{6EE95CFA-4956-4105-3BE9-D2DEA39FB6B5}"/>
              </a:ext>
            </a:extLst>
          </xdr:cNvPr>
          <xdr:cNvSpPr/>
        </xdr:nvSpPr>
        <xdr:spPr>
          <a:xfrm>
            <a:off x="11253788" y="361711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07" name="Oval 3106">
            <a:extLst>
              <a:ext uri="{FF2B5EF4-FFF2-40B4-BE49-F238E27FC236}">
                <a16:creationId xmlns:a16="http://schemas.microsoft.com/office/drawing/2014/main" id="{7001FD0D-B8CA-5DDE-AFBA-9A7CDAFB1E4E}"/>
              </a:ext>
            </a:extLst>
          </xdr:cNvPr>
          <xdr:cNvSpPr/>
        </xdr:nvSpPr>
        <xdr:spPr>
          <a:xfrm>
            <a:off x="3938582" y="36133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08" name="Oval 3107">
            <a:extLst>
              <a:ext uri="{FF2B5EF4-FFF2-40B4-BE49-F238E27FC236}">
                <a16:creationId xmlns:a16="http://schemas.microsoft.com/office/drawing/2014/main" id="{F7CBEA3F-93BC-DBA6-AC02-F25C47A988C0}"/>
              </a:ext>
            </a:extLst>
          </xdr:cNvPr>
          <xdr:cNvSpPr/>
        </xdr:nvSpPr>
        <xdr:spPr>
          <a:xfrm>
            <a:off x="5391148" y="36133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09" name="Oval 3108">
            <a:extLst>
              <a:ext uri="{FF2B5EF4-FFF2-40B4-BE49-F238E27FC236}">
                <a16:creationId xmlns:a16="http://schemas.microsoft.com/office/drawing/2014/main" id="{3C36C5CD-FB44-39DD-102D-45739ED94F7F}"/>
              </a:ext>
            </a:extLst>
          </xdr:cNvPr>
          <xdr:cNvSpPr/>
        </xdr:nvSpPr>
        <xdr:spPr>
          <a:xfrm>
            <a:off x="8305815" y="36133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10" name="Oval 3109">
            <a:extLst>
              <a:ext uri="{FF2B5EF4-FFF2-40B4-BE49-F238E27FC236}">
                <a16:creationId xmlns:a16="http://schemas.microsoft.com/office/drawing/2014/main" id="{B794223E-C399-BB77-4CF6-63B8CC869C6D}"/>
              </a:ext>
            </a:extLst>
          </xdr:cNvPr>
          <xdr:cNvSpPr/>
        </xdr:nvSpPr>
        <xdr:spPr>
          <a:xfrm>
            <a:off x="9758373" y="36133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11" name="Straight Arrow Connector 3110">
            <a:extLst>
              <a:ext uri="{FF2B5EF4-FFF2-40B4-BE49-F238E27FC236}">
                <a16:creationId xmlns:a16="http://schemas.microsoft.com/office/drawing/2014/main" id="{3469B6B2-6C2D-2BBE-88E0-F9A09FE63E80}"/>
              </a:ext>
            </a:extLst>
          </xdr:cNvPr>
          <xdr:cNvCxnSpPr/>
        </xdr:nvCxnSpPr>
        <xdr:spPr>
          <a:xfrm>
            <a:off x="2105024" y="359330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2" name="Straight Arrow Connector 3111">
            <a:extLst>
              <a:ext uri="{FF2B5EF4-FFF2-40B4-BE49-F238E27FC236}">
                <a16:creationId xmlns:a16="http://schemas.microsoft.com/office/drawing/2014/main" id="{3BC9395F-013E-0313-9F6B-85B47ECE2790}"/>
              </a:ext>
            </a:extLst>
          </xdr:cNvPr>
          <xdr:cNvCxnSpPr/>
        </xdr:nvCxnSpPr>
        <xdr:spPr>
          <a:xfrm>
            <a:off x="2266949" y="359378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3" name="Straight Arrow Connector 3112">
            <a:extLst>
              <a:ext uri="{FF2B5EF4-FFF2-40B4-BE49-F238E27FC236}">
                <a16:creationId xmlns:a16="http://schemas.microsoft.com/office/drawing/2014/main" id="{4A479ABB-F198-E648-1A75-9104B7B870C3}"/>
              </a:ext>
            </a:extLst>
          </xdr:cNvPr>
          <xdr:cNvCxnSpPr/>
        </xdr:nvCxnSpPr>
        <xdr:spPr>
          <a:xfrm>
            <a:off x="2428873" y="359330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4" name="Straight Arrow Connector 3113">
            <a:extLst>
              <a:ext uri="{FF2B5EF4-FFF2-40B4-BE49-F238E27FC236}">
                <a16:creationId xmlns:a16="http://schemas.microsoft.com/office/drawing/2014/main" id="{E4CB2964-5325-1C0E-BE23-E71D66111D3D}"/>
              </a:ext>
            </a:extLst>
          </xdr:cNvPr>
          <xdr:cNvCxnSpPr/>
        </xdr:nvCxnSpPr>
        <xdr:spPr>
          <a:xfrm>
            <a:off x="2590798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5" name="Straight Arrow Connector 3114">
            <a:extLst>
              <a:ext uri="{FF2B5EF4-FFF2-40B4-BE49-F238E27FC236}">
                <a16:creationId xmlns:a16="http://schemas.microsoft.com/office/drawing/2014/main" id="{66594D11-E90A-7653-35EE-21AE049DF532}"/>
              </a:ext>
            </a:extLst>
          </xdr:cNvPr>
          <xdr:cNvCxnSpPr/>
        </xdr:nvCxnSpPr>
        <xdr:spPr>
          <a:xfrm>
            <a:off x="2752723" y="359330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6" name="Straight Arrow Connector 3115">
            <a:extLst>
              <a:ext uri="{FF2B5EF4-FFF2-40B4-BE49-F238E27FC236}">
                <a16:creationId xmlns:a16="http://schemas.microsoft.com/office/drawing/2014/main" id="{1A40FAC3-3D00-6F54-BF0B-ACAC54EE0D33}"/>
              </a:ext>
            </a:extLst>
          </xdr:cNvPr>
          <xdr:cNvCxnSpPr/>
        </xdr:nvCxnSpPr>
        <xdr:spPr>
          <a:xfrm>
            <a:off x="2914648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7" name="Straight Arrow Connector 3116">
            <a:extLst>
              <a:ext uri="{FF2B5EF4-FFF2-40B4-BE49-F238E27FC236}">
                <a16:creationId xmlns:a16="http://schemas.microsoft.com/office/drawing/2014/main" id="{F6E5FE8B-5439-0D98-4E5F-1DFF32C55B50}"/>
              </a:ext>
            </a:extLst>
          </xdr:cNvPr>
          <xdr:cNvCxnSpPr/>
        </xdr:nvCxnSpPr>
        <xdr:spPr>
          <a:xfrm>
            <a:off x="3076572" y="35933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8" name="Straight Arrow Connector 3117">
            <a:extLst>
              <a:ext uri="{FF2B5EF4-FFF2-40B4-BE49-F238E27FC236}">
                <a16:creationId xmlns:a16="http://schemas.microsoft.com/office/drawing/2014/main" id="{1BDABD2B-BCA3-0BDC-45C5-222D54937B95}"/>
              </a:ext>
            </a:extLst>
          </xdr:cNvPr>
          <xdr:cNvCxnSpPr/>
        </xdr:nvCxnSpPr>
        <xdr:spPr>
          <a:xfrm>
            <a:off x="3238497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19" name="Straight Arrow Connector 3118">
            <a:extLst>
              <a:ext uri="{FF2B5EF4-FFF2-40B4-BE49-F238E27FC236}">
                <a16:creationId xmlns:a16="http://schemas.microsoft.com/office/drawing/2014/main" id="{6BE56B7B-3003-084C-7EC9-ACB98DA5A7CE}"/>
              </a:ext>
            </a:extLst>
          </xdr:cNvPr>
          <xdr:cNvCxnSpPr/>
        </xdr:nvCxnSpPr>
        <xdr:spPr>
          <a:xfrm>
            <a:off x="3400424" y="359330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0" name="Straight Arrow Connector 3119">
            <a:extLst>
              <a:ext uri="{FF2B5EF4-FFF2-40B4-BE49-F238E27FC236}">
                <a16:creationId xmlns:a16="http://schemas.microsoft.com/office/drawing/2014/main" id="{C5E26D7E-8EF1-105D-A097-601EDE14FD97}"/>
              </a:ext>
            </a:extLst>
          </xdr:cNvPr>
          <xdr:cNvCxnSpPr/>
        </xdr:nvCxnSpPr>
        <xdr:spPr>
          <a:xfrm>
            <a:off x="3562349" y="359378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1" name="Straight Arrow Connector 3120">
            <a:extLst>
              <a:ext uri="{FF2B5EF4-FFF2-40B4-BE49-F238E27FC236}">
                <a16:creationId xmlns:a16="http://schemas.microsoft.com/office/drawing/2014/main" id="{C0E3F362-11BA-D771-7C0B-847DDD9EEBF5}"/>
              </a:ext>
            </a:extLst>
          </xdr:cNvPr>
          <xdr:cNvCxnSpPr/>
        </xdr:nvCxnSpPr>
        <xdr:spPr>
          <a:xfrm>
            <a:off x="3724273" y="359330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2" name="Straight Arrow Connector 3121">
            <a:extLst>
              <a:ext uri="{FF2B5EF4-FFF2-40B4-BE49-F238E27FC236}">
                <a16:creationId xmlns:a16="http://schemas.microsoft.com/office/drawing/2014/main" id="{28676C19-2E90-A78C-45B5-7C4175D87D06}"/>
              </a:ext>
            </a:extLst>
          </xdr:cNvPr>
          <xdr:cNvCxnSpPr/>
        </xdr:nvCxnSpPr>
        <xdr:spPr>
          <a:xfrm>
            <a:off x="3886198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3" name="Straight Arrow Connector 3122">
            <a:extLst>
              <a:ext uri="{FF2B5EF4-FFF2-40B4-BE49-F238E27FC236}">
                <a16:creationId xmlns:a16="http://schemas.microsoft.com/office/drawing/2014/main" id="{625049D9-F362-1F33-CD8C-41E215530BD7}"/>
              </a:ext>
            </a:extLst>
          </xdr:cNvPr>
          <xdr:cNvCxnSpPr/>
        </xdr:nvCxnSpPr>
        <xdr:spPr>
          <a:xfrm>
            <a:off x="4048123" y="359330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4" name="Straight Arrow Connector 3123">
            <a:extLst>
              <a:ext uri="{FF2B5EF4-FFF2-40B4-BE49-F238E27FC236}">
                <a16:creationId xmlns:a16="http://schemas.microsoft.com/office/drawing/2014/main" id="{4608B95F-CD5F-A576-50EA-085CFD805474}"/>
              </a:ext>
            </a:extLst>
          </xdr:cNvPr>
          <xdr:cNvCxnSpPr/>
        </xdr:nvCxnSpPr>
        <xdr:spPr>
          <a:xfrm>
            <a:off x="4210048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5" name="Straight Arrow Connector 3124">
            <a:extLst>
              <a:ext uri="{FF2B5EF4-FFF2-40B4-BE49-F238E27FC236}">
                <a16:creationId xmlns:a16="http://schemas.microsoft.com/office/drawing/2014/main" id="{5DCE4C65-63CB-2B74-1D97-A2DDB68720D9}"/>
              </a:ext>
            </a:extLst>
          </xdr:cNvPr>
          <xdr:cNvCxnSpPr/>
        </xdr:nvCxnSpPr>
        <xdr:spPr>
          <a:xfrm>
            <a:off x="4371972" y="35933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6" name="Straight Arrow Connector 3125">
            <a:extLst>
              <a:ext uri="{FF2B5EF4-FFF2-40B4-BE49-F238E27FC236}">
                <a16:creationId xmlns:a16="http://schemas.microsoft.com/office/drawing/2014/main" id="{68C69ADA-A6AF-73E6-E725-60277B33AA1D}"/>
              </a:ext>
            </a:extLst>
          </xdr:cNvPr>
          <xdr:cNvCxnSpPr/>
        </xdr:nvCxnSpPr>
        <xdr:spPr>
          <a:xfrm>
            <a:off x="4533897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7" name="Straight Arrow Connector 3126">
            <a:extLst>
              <a:ext uri="{FF2B5EF4-FFF2-40B4-BE49-F238E27FC236}">
                <a16:creationId xmlns:a16="http://schemas.microsoft.com/office/drawing/2014/main" id="{7B43BFCE-317D-CB31-FD5E-F9E72C65C081}"/>
              </a:ext>
            </a:extLst>
          </xdr:cNvPr>
          <xdr:cNvCxnSpPr/>
        </xdr:nvCxnSpPr>
        <xdr:spPr>
          <a:xfrm>
            <a:off x="4695823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8" name="Straight Arrow Connector 3127">
            <a:extLst>
              <a:ext uri="{FF2B5EF4-FFF2-40B4-BE49-F238E27FC236}">
                <a16:creationId xmlns:a16="http://schemas.microsoft.com/office/drawing/2014/main" id="{FC97BD06-7E4A-73EB-F86E-167EA99F3BDC}"/>
              </a:ext>
            </a:extLst>
          </xdr:cNvPr>
          <xdr:cNvCxnSpPr/>
        </xdr:nvCxnSpPr>
        <xdr:spPr>
          <a:xfrm>
            <a:off x="4857748" y="359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9" name="Straight Arrow Connector 3128">
            <a:extLst>
              <a:ext uri="{FF2B5EF4-FFF2-40B4-BE49-F238E27FC236}">
                <a16:creationId xmlns:a16="http://schemas.microsoft.com/office/drawing/2014/main" id="{5F3A9979-BE3D-B15B-38EF-D08575DAFCB5}"/>
              </a:ext>
            </a:extLst>
          </xdr:cNvPr>
          <xdr:cNvCxnSpPr/>
        </xdr:nvCxnSpPr>
        <xdr:spPr>
          <a:xfrm>
            <a:off x="5019672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0" name="Straight Arrow Connector 3129">
            <a:extLst>
              <a:ext uri="{FF2B5EF4-FFF2-40B4-BE49-F238E27FC236}">
                <a16:creationId xmlns:a16="http://schemas.microsoft.com/office/drawing/2014/main" id="{CB5A6361-D64C-4EFF-B2FA-E25B91FF7071}"/>
              </a:ext>
            </a:extLst>
          </xdr:cNvPr>
          <xdr:cNvCxnSpPr/>
        </xdr:nvCxnSpPr>
        <xdr:spPr>
          <a:xfrm>
            <a:off x="5181597" y="359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1" name="Straight Arrow Connector 3130">
            <a:extLst>
              <a:ext uri="{FF2B5EF4-FFF2-40B4-BE49-F238E27FC236}">
                <a16:creationId xmlns:a16="http://schemas.microsoft.com/office/drawing/2014/main" id="{02D4309C-E79A-8D9B-4863-D1768B0EA0C0}"/>
              </a:ext>
            </a:extLst>
          </xdr:cNvPr>
          <xdr:cNvCxnSpPr/>
        </xdr:nvCxnSpPr>
        <xdr:spPr>
          <a:xfrm>
            <a:off x="5343522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2" name="Straight Arrow Connector 3131">
            <a:extLst>
              <a:ext uri="{FF2B5EF4-FFF2-40B4-BE49-F238E27FC236}">
                <a16:creationId xmlns:a16="http://schemas.microsoft.com/office/drawing/2014/main" id="{85ACAA54-A884-B27A-8BF9-F2A5457E5CD8}"/>
              </a:ext>
            </a:extLst>
          </xdr:cNvPr>
          <xdr:cNvCxnSpPr/>
        </xdr:nvCxnSpPr>
        <xdr:spPr>
          <a:xfrm>
            <a:off x="5505447" y="359425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3" name="Straight Arrow Connector 3132">
            <a:extLst>
              <a:ext uri="{FF2B5EF4-FFF2-40B4-BE49-F238E27FC236}">
                <a16:creationId xmlns:a16="http://schemas.microsoft.com/office/drawing/2014/main" id="{A83A5081-8FFC-6EE1-6319-240E682B0154}"/>
              </a:ext>
            </a:extLst>
          </xdr:cNvPr>
          <xdr:cNvCxnSpPr/>
        </xdr:nvCxnSpPr>
        <xdr:spPr>
          <a:xfrm>
            <a:off x="5667371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4" name="Straight Arrow Connector 3133">
            <a:extLst>
              <a:ext uri="{FF2B5EF4-FFF2-40B4-BE49-F238E27FC236}">
                <a16:creationId xmlns:a16="http://schemas.microsoft.com/office/drawing/2014/main" id="{EF2F6DCC-B511-A855-61D8-F110221625D9}"/>
              </a:ext>
            </a:extLst>
          </xdr:cNvPr>
          <xdr:cNvCxnSpPr/>
        </xdr:nvCxnSpPr>
        <xdr:spPr>
          <a:xfrm>
            <a:off x="5829296" y="359425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5" name="Straight Arrow Connector 3134">
            <a:extLst>
              <a:ext uri="{FF2B5EF4-FFF2-40B4-BE49-F238E27FC236}">
                <a16:creationId xmlns:a16="http://schemas.microsoft.com/office/drawing/2014/main" id="{1B9F5759-7D76-84F7-7041-3F452CF44E1B}"/>
              </a:ext>
            </a:extLst>
          </xdr:cNvPr>
          <xdr:cNvCxnSpPr/>
        </xdr:nvCxnSpPr>
        <xdr:spPr>
          <a:xfrm>
            <a:off x="5991223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6" name="Straight Arrow Connector 3135">
            <a:extLst>
              <a:ext uri="{FF2B5EF4-FFF2-40B4-BE49-F238E27FC236}">
                <a16:creationId xmlns:a16="http://schemas.microsoft.com/office/drawing/2014/main" id="{3B2E146F-B13F-3228-D732-2AC0ABC58841}"/>
              </a:ext>
            </a:extLst>
          </xdr:cNvPr>
          <xdr:cNvCxnSpPr/>
        </xdr:nvCxnSpPr>
        <xdr:spPr>
          <a:xfrm>
            <a:off x="6153148" y="359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7" name="Straight Arrow Connector 3136">
            <a:extLst>
              <a:ext uri="{FF2B5EF4-FFF2-40B4-BE49-F238E27FC236}">
                <a16:creationId xmlns:a16="http://schemas.microsoft.com/office/drawing/2014/main" id="{E1B4EB50-0E17-E41E-0A59-38DBB1C1E57A}"/>
              </a:ext>
            </a:extLst>
          </xdr:cNvPr>
          <xdr:cNvCxnSpPr/>
        </xdr:nvCxnSpPr>
        <xdr:spPr>
          <a:xfrm>
            <a:off x="6315072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3" name="Straight Arrow Connector 3162">
            <a:extLst>
              <a:ext uri="{FF2B5EF4-FFF2-40B4-BE49-F238E27FC236}">
                <a16:creationId xmlns:a16="http://schemas.microsoft.com/office/drawing/2014/main" id="{E8A6961E-6332-1B34-B79D-F618E3AED544}"/>
              </a:ext>
            </a:extLst>
          </xdr:cNvPr>
          <xdr:cNvCxnSpPr/>
        </xdr:nvCxnSpPr>
        <xdr:spPr>
          <a:xfrm>
            <a:off x="6476997" y="359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4" name="Straight Arrow Connector 3163">
            <a:extLst>
              <a:ext uri="{FF2B5EF4-FFF2-40B4-BE49-F238E27FC236}">
                <a16:creationId xmlns:a16="http://schemas.microsoft.com/office/drawing/2014/main" id="{F39592F9-1843-B927-5809-7B1B11D7DFDF}"/>
              </a:ext>
            </a:extLst>
          </xdr:cNvPr>
          <xdr:cNvCxnSpPr/>
        </xdr:nvCxnSpPr>
        <xdr:spPr>
          <a:xfrm>
            <a:off x="6638922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5" name="Straight Arrow Connector 3164">
            <a:extLst>
              <a:ext uri="{FF2B5EF4-FFF2-40B4-BE49-F238E27FC236}">
                <a16:creationId xmlns:a16="http://schemas.microsoft.com/office/drawing/2014/main" id="{AC1C426A-80B7-F7C8-19EA-5ED12684ED00}"/>
              </a:ext>
            </a:extLst>
          </xdr:cNvPr>
          <xdr:cNvCxnSpPr/>
        </xdr:nvCxnSpPr>
        <xdr:spPr>
          <a:xfrm>
            <a:off x="6800847" y="359425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6" name="Straight Arrow Connector 3165">
            <a:extLst>
              <a:ext uri="{FF2B5EF4-FFF2-40B4-BE49-F238E27FC236}">
                <a16:creationId xmlns:a16="http://schemas.microsoft.com/office/drawing/2014/main" id="{2776F581-E8DC-9A32-F6E2-86B5BC60DA2C}"/>
              </a:ext>
            </a:extLst>
          </xdr:cNvPr>
          <xdr:cNvCxnSpPr/>
        </xdr:nvCxnSpPr>
        <xdr:spPr>
          <a:xfrm>
            <a:off x="6962771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8" name="Straight Arrow Connector 3167">
            <a:extLst>
              <a:ext uri="{FF2B5EF4-FFF2-40B4-BE49-F238E27FC236}">
                <a16:creationId xmlns:a16="http://schemas.microsoft.com/office/drawing/2014/main" id="{96D332C1-C30D-0F69-1272-9863D0F29EFE}"/>
              </a:ext>
            </a:extLst>
          </xdr:cNvPr>
          <xdr:cNvCxnSpPr/>
        </xdr:nvCxnSpPr>
        <xdr:spPr>
          <a:xfrm>
            <a:off x="7124696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1" name="Straight Arrow Connector 3170">
            <a:extLst>
              <a:ext uri="{FF2B5EF4-FFF2-40B4-BE49-F238E27FC236}">
                <a16:creationId xmlns:a16="http://schemas.microsoft.com/office/drawing/2014/main" id="{7A4E864A-BD18-76E6-D0E7-F1A060C159DA}"/>
              </a:ext>
            </a:extLst>
          </xdr:cNvPr>
          <xdr:cNvCxnSpPr/>
        </xdr:nvCxnSpPr>
        <xdr:spPr>
          <a:xfrm>
            <a:off x="7286623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8" name="Straight Arrow Connector 3177">
            <a:extLst>
              <a:ext uri="{FF2B5EF4-FFF2-40B4-BE49-F238E27FC236}">
                <a16:creationId xmlns:a16="http://schemas.microsoft.com/office/drawing/2014/main" id="{A9AC223C-09E9-80D2-6A3F-B91299E32908}"/>
              </a:ext>
            </a:extLst>
          </xdr:cNvPr>
          <xdr:cNvCxnSpPr/>
        </xdr:nvCxnSpPr>
        <xdr:spPr>
          <a:xfrm>
            <a:off x="7448548" y="359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9" name="Straight Arrow Connector 3178">
            <a:extLst>
              <a:ext uri="{FF2B5EF4-FFF2-40B4-BE49-F238E27FC236}">
                <a16:creationId xmlns:a16="http://schemas.microsoft.com/office/drawing/2014/main" id="{F42BCC58-A845-6F8E-8CD9-265EF1EA161F}"/>
              </a:ext>
            </a:extLst>
          </xdr:cNvPr>
          <xdr:cNvCxnSpPr/>
        </xdr:nvCxnSpPr>
        <xdr:spPr>
          <a:xfrm>
            <a:off x="7610472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0" name="Straight Arrow Connector 3179">
            <a:extLst>
              <a:ext uri="{FF2B5EF4-FFF2-40B4-BE49-F238E27FC236}">
                <a16:creationId xmlns:a16="http://schemas.microsoft.com/office/drawing/2014/main" id="{488AF68C-F551-8D50-4543-1D746E308A13}"/>
              </a:ext>
            </a:extLst>
          </xdr:cNvPr>
          <xdr:cNvCxnSpPr/>
        </xdr:nvCxnSpPr>
        <xdr:spPr>
          <a:xfrm>
            <a:off x="7772397" y="359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1" name="Straight Arrow Connector 3180">
            <a:extLst>
              <a:ext uri="{FF2B5EF4-FFF2-40B4-BE49-F238E27FC236}">
                <a16:creationId xmlns:a16="http://schemas.microsoft.com/office/drawing/2014/main" id="{87C76597-62FF-6F8B-DFCE-771722456FBA}"/>
              </a:ext>
            </a:extLst>
          </xdr:cNvPr>
          <xdr:cNvCxnSpPr/>
        </xdr:nvCxnSpPr>
        <xdr:spPr>
          <a:xfrm>
            <a:off x="7934322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2" name="Straight Arrow Connector 3181">
            <a:extLst>
              <a:ext uri="{FF2B5EF4-FFF2-40B4-BE49-F238E27FC236}">
                <a16:creationId xmlns:a16="http://schemas.microsoft.com/office/drawing/2014/main" id="{11D7594C-477A-D094-8A71-D74A0382B7C8}"/>
              </a:ext>
            </a:extLst>
          </xdr:cNvPr>
          <xdr:cNvCxnSpPr/>
        </xdr:nvCxnSpPr>
        <xdr:spPr>
          <a:xfrm>
            <a:off x="8096247" y="359425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3" name="Straight Arrow Connector 3182">
            <a:extLst>
              <a:ext uri="{FF2B5EF4-FFF2-40B4-BE49-F238E27FC236}">
                <a16:creationId xmlns:a16="http://schemas.microsoft.com/office/drawing/2014/main" id="{7A4CE674-BFC0-9A7F-83B6-2BA8B8B694EA}"/>
              </a:ext>
            </a:extLst>
          </xdr:cNvPr>
          <xdr:cNvCxnSpPr/>
        </xdr:nvCxnSpPr>
        <xdr:spPr>
          <a:xfrm>
            <a:off x="8258171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4" name="Straight Arrow Connector 3183">
            <a:extLst>
              <a:ext uri="{FF2B5EF4-FFF2-40B4-BE49-F238E27FC236}">
                <a16:creationId xmlns:a16="http://schemas.microsoft.com/office/drawing/2014/main" id="{3BDE3947-D0FB-A2B4-EFAC-8BB6354F7C31}"/>
              </a:ext>
            </a:extLst>
          </xdr:cNvPr>
          <xdr:cNvCxnSpPr/>
        </xdr:nvCxnSpPr>
        <xdr:spPr>
          <a:xfrm>
            <a:off x="8420096" y="359425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5" name="Straight Arrow Connector 3184">
            <a:extLst>
              <a:ext uri="{FF2B5EF4-FFF2-40B4-BE49-F238E27FC236}">
                <a16:creationId xmlns:a16="http://schemas.microsoft.com/office/drawing/2014/main" id="{20CEF054-D74C-1AD1-BE02-9557C2A0DD91}"/>
              </a:ext>
            </a:extLst>
          </xdr:cNvPr>
          <xdr:cNvCxnSpPr/>
        </xdr:nvCxnSpPr>
        <xdr:spPr>
          <a:xfrm>
            <a:off x="8582023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6" name="Straight Arrow Connector 3185">
            <a:extLst>
              <a:ext uri="{FF2B5EF4-FFF2-40B4-BE49-F238E27FC236}">
                <a16:creationId xmlns:a16="http://schemas.microsoft.com/office/drawing/2014/main" id="{3D95C8FE-CA48-E19B-26F3-81A44C719E47}"/>
              </a:ext>
            </a:extLst>
          </xdr:cNvPr>
          <xdr:cNvCxnSpPr/>
        </xdr:nvCxnSpPr>
        <xdr:spPr>
          <a:xfrm>
            <a:off x="8743948" y="3594258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7" name="Straight Arrow Connector 3186">
            <a:extLst>
              <a:ext uri="{FF2B5EF4-FFF2-40B4-BE49-F238E27FC236}">
                <a16:creationId xmlns:a16="http://schemas.microsoft.com/office/drawing/2014/main" id="{07F1D6D0-76BA-8A08-89F5-C9C83F8FB8DD}"/>
              </a:ext>
            </a:extLst>
          </xdr:cNvPr>
          <xdr:cNvCxnSpPr/>
        </xdr:nvCxnSpPr>
        <xdr:spPr>
          <a:xfrm>
            <a:off x="8905872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8" name="Straight Arrow Connector 3187">
            <a:extLst>
              <a:ext uri="{FF2B5EF4-FFF2-40B4-BE49-F238E27FC236}">
                <a16:creationId xmlns:a16="http://schemas.microsoft.com/office/drawing/2014/main" id="{8A00E2D2-0DAC-71FA-ADAC-1F2074711CAB}"/>
              </a:ext>
            </a:extLst>
          </xdr:cNvPr>
          <xdr:cNvCxnSpPr/>
        </xdr:nvCxnSpPr>
        <xdr:spPr>
          <a:xfrm>
            <a:off x="9067797" y="3594258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9" name="Straight Arrow Connector 3188">
            <a:extLst>
              <a:ext uri="{FF2B5EF4-FFF2-40B4-BE49-F238E27FC236}">
                <a16:creationId xmlns:a16="http://schemas.microsoft.com/office/drawing/2014/main" id="{A5C389E1-F573-B8CB-2E1E-6A676BE0B5DD}"/>
              </a:ext>
            </a:extLst>
          </xdr:cNvPr>
          <xdr:cNvCxnSpPr/>
        </xdr:nvCxnSpPr>
        <xdr:spPr>
          <a:xfrm>
            <a:off x="9229722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0" name="Straight Arrow Connector 3189">
            <a:extLst>
              <a:ext uri="{FF2B5EF4-FFF2-40B4-BE49-F238E27FC236}">
                <a16:creationId xmlns:a16="http://schemas.microsoft.com/office/drawing/2014/main" id="{BBB1C314-1626-C203-E516-546F97A7F93B}"/>
              </a:ext>
            </a:extLst>
          </xdr:cNvPr>
          <xdr:cNvCxnSpPr/>
        </xdr:nvCxnSpPr>
        <xdr:spPr>
          <a:xfrm>
            <a:off x="9391647" y="3594258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1" name="Straight Arrow Connector 3190">
            <a:extLst>
              <a:ext uri="{FF2B5EF4-FFF2-40B4-BE49-F238E27FC236}">
                <a16:creationId xmlns:a16="http://schemas.microsoft.com/office/drawing/2014/main" id="{35690152-1357-9FC6-9C43-682F148C6EE3}"/>
              </a:ext>
            </a:extLst>
          </xdr:cNvPr>
          <xdr:cNvCxnSpPr/>
        </xdr:nvCxnSpPr>
        <xdr:spPr>
          <a:xfrm>
            <a:off x="9553571" y="359378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2" name="Straight Arrow Connector 3191">
            <a:extLst>
              <a:ext uri="{FF2B5EF4-FFF2-40B4-BE49-F238E27FC236}">
                <a16:creationId xmlns:a16="http://schemas.microsoft.com/office/drawing/2014/main" id="{E866DA71-3630-70B5-47F3-F37C437A6DFA}"/>
              </a:ext>
            </a:extLst>
          </xdr:cNvPr>
          <xdr:cNvCxnSpPr/>
        </xdr:nvCxnSpPr>
        <xdr:spPr>
          <a:xfrm>
            <a:off x="9715496" y="359425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3" name="Straight Arrow Connector 3192">
            <a:extLst>
              <a:ext uri="{FF2B5EF4-FFF2-40B4-BE49-F238E27FC236}">
                <a16:creationId xmlns:a16="http://schemas.microsoft.com/office/drawing/2014/main" id="{FFD5D45C-FEB5-095A-A68D-B4B8AD44F2E3}"/>
              </a:ext>
            </a:extLst>
          </xdr:cNvPr>
          <xdr:cNvCxnSpPr/>
        </xdr:nvCxnSpPr>
        <xdr:spPr>
          <a:xfrm>
            <a:off x="9877423" y="359330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4" name="Straight Arrow Connector 3193">
            <a:extLst>
              <a:ext uri="{FF2B5EF4-FFF2-40B4-BE49-F238E27FC236}">
                <a16:creationId xmlns:a16="http://schemas.microsoft.com/office/drawing/2014/main" id="{A5120D5B-4D57-982A-513C-CB92DC743D04}"/>
              </a:ext>
            </a:extLst>
          </xdr:cNvPr>
          <xdr:cNvCxnSpPr/>
        </xdr:nvCxnSpPr>
        <xdr:spPr>
          <a:xfrm>
            <a:off x="10039348" y="359378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5" name="Straight Arrow Connector 3194">
            <a:extLst>
              <a:ext uri="{FF2B5EF4-FFF2-40B4-BE49-F238E27FC236}">
                <a16:creationId xmlns:a16="http://schemas.microsoft.com/office/drawing/2014/main" id="{814389AA-8F8F-B837-66B1-E311D0CBF765}"/>
              </a:ext>
            </a:extLst>
          </xdr:cNvPr>
          <xdr:cNvCxnSpPr/>
        </xdr:nvCxnSpPr>
        <xdr:spPr>
          <a:xfrm>
            <a:off x="10201272" y="359330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6" name="Straight Arrow Connector 3195">
            <a:extLst>
              <a:ext uri="{FF2B5EF4-FFF2-40B4-BE49-F238E27FC236}">
                <a16:creationId xmlns:a16="http://schemas.microsoft.com/office/drawing/2014/main" id="{13EE8478-A667-12B7-1DD6-B56DB2BD1790}"/>
              </a:ext>
            </a:extLst>
          </xdr:cNvPr>
          <xdr:cNvCxnSpPr/>
        </xdr:nvCxnSpPr>
        <xdr:spPr>
          <a:xfrm>
            <a:off x="10363197" y="3593782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7" name="Straight Arrow Connector 3196">
            <a:extLst>
              <a:ext uri="{FF2B5EF4-FFF2-40B4-BE49-F238E27FC236}">
                <a16:creationId xmlns:a16="http://schemas.microsoft.com/office/drawing/2014/main" id="{8E1C6AAB-67CC-2380-E18C-A4127A76C80E}"/>
              </a:ext>
            </a:extLst>
          </xdr:cNvPr>
          <xdr:cNvCxnSpPr/>
        </xdr:nvCxnSpPr>
        <xdr:spPr>
          <a:xfrm>
            <a:off x="10525122" y="359330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8" name="Straight Arrow Connector 3197">
            <a:extLst>
              <a:ext uri="{FF2B5EF4-FFF2-40B4-BE49-F238E27FC236}">
                <a16:creationId xmlns:a16="http://schemas.microsoft.com/office/drawing/2014/main" id="{D4C60D9A-EEA1-219F-AFF1-30C2CA1C9A72}"/>
              </a:ext>
            </a:extLst>
          </xdr:cNvPr>
          <xdr:cNvCxnSpPr/>
        </xdr:nvCxnSpPr>
        <xdr:spPr>
          <a:xfrm>
            <a:off x="10687047" y="3593782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9" name="Straight Arrow Connector 3198">
            <a:extLst>
              <a:ext uri="{FF2B5EF4-FFF2-40B4-BE49-F238E27FC236}">
                <a16:creationId xmlns:a16="http://schemas.microsoft.com/office/drawing/2014/main" id="{EE0B7F29-E061-AA24-E4EE-D4CCC693C636}"/>
              </a:ext>
            </a:extLst>
          </xdr:cNvPr>
          <xdr:cNvCxnSpPr/>
        </xdr:nvCxnSpPr>
        <xdr:spPr>
          <a:xfrm>
            <a:off x="10848971" y="35933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9" name="Straight Arrow Connector 1148">
            <a:extLst>
              <a:ext uri="{FF2B5EF4-FFF2-40B4-BE49-F238E27FC236}">
                <a16:creationId xmlns:a16="http://schemas.microsoft.com/office/drawing/2014/main" id="{CAC5CDCA-D223-D88E-329F-CE934D487E05}"/>
              </a:ext>
            </a:extLst>
          </xdr:cNvPr>
          <xdr:cNvCxnSpPr/>
        </xdr:nvCxnSpPr>
        <xdr:spPr>
          <a:xfrm>
            <a:off x="11010896" y="3593782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99" name="Straight Arrow Connector 2498">
            <a:extLst>
              <a:ext uri="{FF2B5EF4-FFF2-40B4-BE49-F238E27FC236}">
                <a16:creationId xmlns:a16="http://schemas.microsoft.com/office/drawing/2014/main" id="{13D91833-275B-3E67-60F6-A78292DD2041}"/>
              </a:ext>
            </a:extLst>
          </xdr:cNvPr>
          <xdr:cNvCxnSpPr/>
        </xdr:nvCxnSpPr>
        <xdr:spPr>
          <a:xfrm>
            <a:off x="11172823" y="359330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7" name="Straight Arrow Connector 2696">
            <a:extLst>
              <a:ext uri="{FF2B5EF4-FFF2-40B4-BE49-F238E27FC236}">
                <a16:creationId xmlns:a16="http://schemas.microsoft.com/office/drawing/2014/main" id="{4ED90D83-AE9E-225D-9720-0D60A2EC2E86}"/>
              </a:ext>
            </a:extLst>
          </xdr:cNvPr>
          <xdr:cNvCxnSpPr/>
        </xdr:nvCxnSpPr>
        <xdr:spPr>
          <a:xfrm>
            <a:off x="11334748" y="359378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8" name="Straight Connector 2697">
            <a:extLst>
              <a:ext uri="{FF2B5EF4-FFF2-40B4-BE49-F238E27FC236}">
                <a16:creationId xmlns:a16="http://schemas.microsoft.com/office/drawing/2014/main" id="{F5743431-C73D-BFE6-AE3E-7E1272E9A9D4}"/>
              </a:ext>
            </a:extLst>
          </xdr:cNvPr>
          <xdr:cNvCxnSpPr/>
        </xdr:nvCxnSpPr>
        <xdr:spPr>
          <a:xfrm>
            <a:off x="2109788" y="35933062"/>
            <a:ext cx="92249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9" name="Straight Connector 2698">
            <a:extLst>
              <a:ext uri="{FF2B5EF4-FFF2-40B4-BE49-F238E27FC236}">
                <a16:creationId xmlns:a16="http://schemas.microsoft.com/office/drawing/2014/main" id="{EE4F6B8A-E5BA-526F-D31B-7039EB3E429F}"/>
              </a:ext>
            </a:extLst>
          </xdr:cNvPr>
          <xdr:cNvCxnSpPr/>
        </xdr:nvCxnSpPr>
        <xdr:spPr>
          <a:xfrm>
            <a:off x="2105025" y="36442650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0" name="Straight Connector 2699">
            <a:extLst>
              <a:ext uri="{FF2B5EF4-FFF2-40B4-BE49-F238E27FC236}">
                <a16:creationId xmlns:a16="http://schemas.microsoft.com/office/drawing/2014/main" id="{09BF477F-6B26-12E1-9213-1FFACE7E8520}"/>
              </a:ext>
            </a:extLst>
          </xdr:cNvPr>
          <xdr:cNvCxnSpPr/>
        </xdr:nvCxnSpPr>
        <xdr:spPr>
          <a:xfrm>
            <a:off x="2019300" y="3659505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1" name="Straight Connector 2700">
            <a:extLst>
              <a:ext uri="{FF2B5EF4-FFF2-40B4-BE49-F238E27FC236}">
                <a16:creationId xmlns:a16="http://schemas.microsoft.com/office/drawing/2014/main" id="{CDBFB3CE-AA02-A445-2A87-01380887DB73}"/>
              </a:ext>
            </a:extLst>
          </xdr:cNvPr>
          <xdr:cNvCxnSpPr/>
        </xdr:nvCxnSpPr>
        <xdr:spPr>
          <a:xfrm flipH="1">
            <a:off x="2062162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2" name="Straight Connector 2701">
            <a:extLst>
              <a:ext uri="{FF2B5EF4-FFF2-40B4-BE49-F238E27FC236}">
                <a16:creationId xmlns:a16="http://schemas.microsoft.com/office/drawing/2014/main" id="{A840BF75-FC0B-921E-7237-723F5CB58BAC}"/>
              </a:ext>
            </a:extLst>
          </xdr:cNvPr>
          <xdr:cNvCxnSpPr/>
        </xdr:nvCxnSpPr>
        <xdr:spPr>
          <a:xfrm>
            <a:off x="3971921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3" name="Straight Connector 2702">
            <a:extLst>
              <a:ext uri="{FF2B5EF4-FFF2-40B4-BE49-F238E27FC236}">
                <a16:creationId xmlns:a16="http://schemas.microsoft.com/office/drawing/2014/main" id="{8F95BB32-F68C-E85B-5BA9-A4710032F34B}"/>
              </a:ext>
            </a:extLst>
          </xdr:cNvPr>
          <xdr:cNvCxnSpPr/>
        </xdr:nvCxnSpPr>
        <xdr:spPr>
          <a:xfrm flipH="1">
            <a:off x="3929058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4" name="Straight Connector 2703">
            <a:extLst>
              <a:ext uri="{FF2B5EF4-FFF2-40B4-BE49-F238E27FC236}">
                <a16:creationId xmlns:a16="http://schemas.microsoft.com/office/drawing/2014/main" id="{043D86DF-365A-F0C0-0442-6D86FEC0B61F}"/>
              </a:ext>
            </a:extLst>
          </xdr:cNvPr>
          <xdr:cNvCxnSpPr/>
        </xdr:nvCxnSpPr>
        <xdr:spPr>
          <a:xfrm>
            <a:off x="3724272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5" name="Straight Connector 2704">
            <a:extLst>
              <a:ext uri="{FF2B5EF4-FFF2-40B4-BE49-F238E27FC236}">
                <a16:creationId xmlns:a16="http://schemas.microsoft.com/office/drawing/2014/main" id="{05DE9D16-0EF5-B548-1B80-822C6676D94F}"/>
              </a:ext>
            </a:extLst>
          </xdr:cNvPr>
          <xdr:cNvCxnSpPr/>
        </xdr:nvCxnSpPr>
        <xdr:spPr>
          <a:xfrm flipH="1">
            <a:off x="3681409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6" name="Straight Connector 2705">
            <a:extLst>
              <a:ext uri="{FF2B5EF4-FFF2-40B4-BE49-F238E27FC236}">
                <a16:creationId xmlns:a16="http://schemas.microsoft.com/office/drawing/2014/main" id="{8714F01C-6467-4EC1-3345-211BA594B15F}"/>
              </a:ext>
            </a:extLst>
          </xdr:cNvPr>
          <xdr:cNvCxnSpPr/>
        </xdr:nvCxnSpPr>
        <xdr:spPr>
          <a:xfrm>
            <a:off x="5181598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7" name="Straight Connector 2706">
            <a:extLst>
              <a:ext uri="{FF2B5EF4-FFF2-40B4-BE49-F238E27FC236}">
                <a16:creationId xmlns:a16="http://schemas.microsoft.com/office/drawing/2014/main" id="{3E9795C7-3BC4-45FC-1990-D9F2A1A8DCE1}"/>
              </a:ext>
            </a:extLst>
          </xdr:cNvPr>
          <xdr:cNvCxnSpPr/>
        </xdr:nvCxnSpPr>
        <xdr:spPr>
          <a:xfrm flipH="1">
            <a:off x="5138735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8" name="Straight Connector 2707">
            <a:extLst>
              <a:ext uri="{FF2B5EF4-FFF2-40B4-BE49-F238E27FC236}">
                <a16:creationId xmlns:a16="http://schemas.microsoft.com/office/drawing/2014/main" id="{4B85B895-5B80-393B-DA8C-A2E1F2504A62}"/>
              </a:ext>
            </a:extLst>
          </xdr:cNvPr>
          <xdr:cNvCxnSpPr/>
        </xdr:nvCxnSpPr>
        <xdr:spPr>
          <a:xfrm>
            <a:off x="5429248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9" name="Straight Connector 2708">
            <a:extLst>
              <a:ext uri="{FF2B5EF4-FFF2-40B4-BE49-F238E27FC236}">
                <a16:creationId xmlns:a16="http://schemas.microsoft.com/office/drawing/2014/main" id="{8E1ACFF8-9F15-0368-DAF6-3183AD8AB923}"/>
              </a:ext>
            </a:extLst>
          </xdr:cNvPr>
          <xdr:cNvCxnSpPr/>
        </xdr:nvCxnSpPr>
        <xdr:spPr>
          <a:xfrm flipH="1">
            <a:off x="5386385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0" name="Straight Connector 2709">
            <a:extLst>
              <a:ext uri="{FF2B5EF4-FFF2-40B4-BE49-F238E27FC236}">
                <a16:creationId xmlns:a16="http://schemas.microsoft.com/office/drawing/2014/main" id="{B4CA451F-E0EC-AECB-DD08-9676BBF23C2C}"/>
              </a:ext>
            </a:extLst>
          </xdr:cNvPr>
          <xdr:cNvCxnSpPr/>
        </xdr:nvCxnSpPr>
        <xdr:spPr>
          <a:xfrm>
            <a:off x="6638922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1" name="Straight Connector 2710">
            <a:extLst>
              <a:ext uri="{FF2B5EF4-FFF2-40B4-BE49-F238E27FC236}">
                <a16:creationId xmlns:a16="http://schemas.microsoft.com/office/drawing/2014/main" id="{B135BE05-E7C9-36E6-E437-9C9E8262F394}"/>
              </a:ext>
            </a:extLst>
          </xdr:cNvPr>
          <xdr:cNvCxnSpPr/>
        </xdr:nvCxnSpPr>
        <xdr:spPr>
          <a:xfrm flipH="1">
            <a:off x="6596059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2" name="Straight Connector 2711">
            <a:extLst>
              <a:ext uri="{FF2B5EF4-FFF2-40B4-BE49-F238E27FC236}">
                <a16:creationId xmlns:a16="http://schemas.microsoft.com/office/drawing/2014/main" id="{6BD30B41-9171-14FF-DF47-7B9D99FC8D4E}"/>
              </a:ext>
            </a:extLst>
          </xdr:cNvPr>
          <xdr:cNvCxnSpPr/>
        </xdr:nvCxnSpPr>
        <xdr:spPr>
          <a:xfrm>
            <a:off x="6877043" y="36442649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3" name="Straight Connector 2712">
            <a:extLst>
              <a:ext uri="{FF2B5EF4-FFF2-40B4-BE49-F238E27FC236}">
                <a16:creationId xmlns:a16="http://schemas.microsoft.com/office/drawing/2014/main" id="{56BACA56-5EDA-FF42-2F80-6E0DA0AD246E}"/>
              </a:ext>
            </a:extLst>
          </xdr:cNvPr>
          <xdr:cNvCxnSpPr/>
        </xdr:nvCxnSpPr>
        <xdr:spPr>
          <a:xfrm flipH="1">
            <a:off x="6834180" y="3654742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4" name="Straight Connector 2713">
            <a:extLst>
              <a:ext uri="{FF2B5EF4-FFF2-40B4-BE49-F238E27FC236}">
                <a16:creationId xmlns:a16="http://schemas.microsoft.com/office/drawing/2014/main" id="{D12F791C-09C3-6546-79AD-8D23E0E992AF}"/>
              </a:ext>
            </a:extLst>
          </xdr:cNvPr>
          <xdr:cNvCxnSpPr/>
        </xdr:nvCxnSpPr>
        <xdr:spPr>
          <a:xfrm>
            <a:off x="9553567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5" name="Straight Connector 2714">
            <a:extLst>
              <a:ext uri="{FF2B5EF4-FFF2-40B4-BE49-F238E27FC236}">
                <a16:creationId xmlns:a16="http://schemas.microsoft.com/office/drawing/2014/main" id="{DC19D1CC-4874-3068-17AB-19FEADF8A08D}"/>
              </a:ext>
            </a:extLst>
          </xdr:cNvPr>
          <xdr:cNvCxnSpPr/>
        </xdr:nvCxnSpPr>
        <xdr:spPr>
          <a:xfrm flipH="1">
            <a:off x="9510708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6" name="Straight Connector 2715">
            <a:extLst>
              <a:ext uri="{FF2B5EF4-FFF2-40B4-BE49-F238E27FC236}">
                <a16:creationId xmlns:a16="http://schemas.microsoft.com/office/drawing/2014/main" id="{F247ECBD-B592-395C-ACBA-F1B49CA2CAF7}"/>
              </a:ext>
            </a:extLst>
          </xdr:cNvPr>
          <xdr:cNvCxnSpPr/>
        </xdr:nvCxnSpPr>
        <xdr:spPr>
          <a:xfrm>
            <a:off x="9786934" y="36442648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7" name="Straight Connector 2716">
            <a:extLst>
              <a:ext uri="{FF2B5EF4-FFF2-40B4-BE49-F238E27FC236}">
                <a16:creationId xmlns:a16="http://schemas.microsoft.com/office/drawing/2014/main" id="{D35926C5-C3C8-1C66-65E9-769F73A1FB04}"/>
              </a:ext>
            </a:extLst>
          </xdr:cNvPr>
          <xdr:cNvCxnSpPr/>
        </xdr:nvCxnSpPr>
        <xdr:spPr>
          <a:xfrm flipH="1">
            <a:off x="9744071" y="36547423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8" name="Straight Connector 2717">
            <a:extLst>
              <a:ext uri="{FF2B5EF4-FFF2-40B4-BE49-F238E27FC236}">
                <a16:creationId xmlns:a16="http://schemas.microsoft.com/office/drawing/2014/main" id="{6AB6A91C-9791-D1C5-A58A-713E39E80596}"/>
              </a:ext>
            </a:extLst>
          </xdr:cNvPr>
          <xdr:cNvCxnSpPr/>
        </xdr:nvCxnSpPr>
        <xdr:spPr>
          <a:xfrm>
            <a:off x="11334746" y="36447411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9" name="Straight Connector 2718">
            <a:extLst>
              <a:ext uri="{FF2B5EF4-FFF2-40B4-BE49-F238E27FC236}">
                <a16:creationId xmlns:a16="http://schemas.microsoft.com/office/drawing/2014/main" id="{493F9B57-0E8A-5EDD-A215-FBC3D4C8F8A9}"/>
              </a:ext>
            </a:extLst>
          </xdr:cNvPr>
          <xdr:cNvCxnSpPr/>
        </xdr:nvCxnSpPr>
        <xdr:spPr>
          <a:xfrm flipH="1">
            <a:off x="11291883" y="36552186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0" name="Straight Connector 2719">
            <a:extLst>
              <a:ext uri="{FF2B5EF4-FFF2-40B4-BE49-F238E27FC236}">
                <a16:creationId xmlns:a16="http://schemas.microsoft.com/office/drawing/2014/main" id="{EF36E8A4-0A9F-8FEB-AC2D-86606A90E3F4}"/>
              </a:ext>
            </a:extLst>
          </xdr:cNvPr>
          <xdr:cNvCxnSpPr/>
        </xdr:nvCxnSpPr>
        <xdr:spPr>
          <a:xfrm>
            <a:off x="2014537" y="3688080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1" name="Straight Connector 2720">
            <a:extLst>
              <a:ext uri="{FF2B5EF4-FFF2-40B4-BE49-F238E27FC236}">
                <a16:creationId xmlns:a16="http://schemas.microsoft.com/office/drawing/2014/main" id="{0D010EC4-5B96-E21B-BAA4-A83CD3684D3B}"/>
              </a:ext>
            </a:extLst>
          </xdr:cNvPr>
          <xdr:cNvCxnSpPr/>
        </xdr:nvCxnSpPr>
        <xdr:spPr>
          <a:xfrm flipH="1">
            <a:off x="2057399" y="3683317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2" name="Straight Connector 2721">
            <a:extLst>
              <a:ext uri="{FF2B5EF4-FFF2-40B4-BE49-F238E27FC236}">
                <a16:creationId xmlns:a16="http://schemas.microsoft.com/office/drawing/2014/main" id="{07A3C6DC-F32F-A8F5-F138-DCFAC20D5A23}"/>
              </a:ext>
            </a:extLst>
          </xdr:cNvPr>
          <xdr:cNvCxnSpPr/>
        </xdr:nvCxnSpPr>
        <xdr:spPr>
          <a:xfrm flipH="1">
            <a:off x="11287124" y="3683793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3" name="Straight Connector 2722">
            <a:extLst>
              <a:ext uri="{FF2B5EF4-FFF2-40B4-BE49-F238E27FC236}">
                <a16:creationId xmlns:a16="http://schemas.microsoft.com/office/drawing/2014/main" id="{2E677D48-78F4-BE62-4A59-8C9771B9B8C7}"/>
              </a:ext>
            </a:extLst>
          </xdr:cNvPr>
          <xdr:cNvCxnSpPr/>
        </xdr:nvCxnSpPr>
        <xdr:spPr>
          <a:xfrm flipH="1" flipV="1">
            <a:off x="6353175" y="358616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24" name="Oval 2723">
            <a:extLst>
              <a:ext uri="{FF2B5EF4-FFF2-40B4-BE49-F238E27FC236}">
                <a16:creationId xmlns:a16="http://schemas.microsoft.com/office/drawing/2014/main" id="{866FB86B-4697-22BC-B370-84EEFB970D3F}"/>
              </a:ext>
            </a:extLst>
          </xdr:cNvPr>
          <xdr:cNvSpPr/>
        </xdr:nvSpPr>
        <xdr:spPr>
          <a:xfrm>
            <a:off x="6857994" y="3613308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25" name="Isosceles Triangle 2724">
            <a:extLst>
              <a:ext uri="{FF2B5EF4-FFF2-40B4-BE49-F238E27FC236}">
                <a16:creationId xmlns:a16="http://schemas.microsoft.com/office/drawing/2014/main" id="{90AE05D4-84DC-E7CF-BBAC-53BDAA6697A0}"/>
              </a:ext>
            </a:extLst>
          </xdr:cNvPr>
          <xdr:cNvSpPr/>
        </xdr:nvSpPr>
        <xdr:spPr>
          <a:xfrm>
            <a:off x="6562716" y="361807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26" name="Straight Connector 2725">
            <a:extLst>
              <a:ext uri="{FF2B5EF4-FFF2-40B4-BE49-F238E27FC236}">
                <a16:creationId xmlns:a16="http://schemas.microsoft.com/office/drawing/2014/main" id="{B86A3790-E7A1-9B5A-0889-FDE5DED09D4C}"/>
              </a:ext>
            </a:extLst>
          </xdr:cNvPr>
          <xdr:cNvCxnSpPr/>
        </xdr:nvCxnSpPr>
        <xdr:spPr>
          <a:xfrm>
            <a:off x="8096246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7" name="Straight Connector 2726">
            <a:extLst>
              <a:ext uri="{FF2B5EF4-FFF2-40B4-BE49-F238E27FC236}">
                <a16:creationId xmlns:a16="http://schemas.microsoft.com/office/drawing/2014/main" id="{5FD2E84D-9D32-4667-52C0-A5F91166C050}"/>
              </a:ext>
            </a:extLst>
          </xdr:cNvPr>
          <xdr:cNvCxnSpPr/>
        </xdr:nvCxnSpPr>
        <xdr:spPr>
          <a:xfrm flipH="1">
            <a:off x="8053383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8" name="Straight Connector 2727">
            <a:extLst>
              <a:ext uri="{FF2B5EF4-FFF2-40B4-BE49-F238E27FC236}">
                <a16:creationId xmlns:a16="http://schemas.microsoft.com/office/drawing/2014/main" id="{B03F3945-40A4-DA3E-41B5-C9841FEB2A50}"/>
              </a:ext>
            </a:extLst>
          </xdr:cNvPr>
          <xdr:cNvCxnSpPr/>
        </xdr:nvCxnSpPr>
        <xdr:spPr>
          <a:xfrm>
            <a:off x="8343896" y="364426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9" name="Straight Connector 2728">
            <a:extLst>
              <a:ext uri="{FF2B5EF4-FFF2-40B4-BE49-F238E27FC236}">
                <a16:creationId xmlns:a16="http://schemas.microsoft.com/office/drawing/2014/main" id="{BEEFE3F2-2664-62EE-C7E3-6F267257E084}"/>
              </a:ext>
            </a:extLst>
          </xdr:cNvPr>
          <xdr:cNvCxnSpPr/>
        </xdr:nvCxnSpPr>
        <xdr:spPr>
          <a:xfrm flipH="1">
            <a:off x="8301033" y="365474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80949</xdr:colOff>
      <xdr:row>256</xdr:row>
      <xdr:rowOff>9523</xdr:rowOff>
    </xdr:from>
    <xdr:to>
      <xdr:col>24</xdr:col>
      <xdr:colOff>138113</xdr:colOff>
      <xdr:row>262</xdr:row>
      <xdr:rowOff>14289</xdr:rowOff>
    </xdr:to>
    <xdr:grpSp>
      <xdr:nvGrpSpPr>
        <xdr:cNvPr id="3214" name="Group 3213">
          <a:extLst>
            <a:ext uri="{FF2B5EF4-FFF2-40B4-BE49-F238E27FC236}">
              <a16:creationId xmlns:a16="http://schemas.microsoft.com/office/drawing/2014/main" id="{B0E84B16-E558-49EB-8CD1-774A3B5958A2}"/>
            </a:ext>
          </a:extLst>
        </xdr:cNvPr>
        <xdr:cNvGrpSpPr/>
      </xdr:nvGrpSpPr>
      <xdr:grpSpPr>
        <a:xfrm>
          <a:off x="2024049" y="38461948"/>
          <a:ext cx="2000264" cy="862016"/>
          <a:chOff x="2024049" y="10058398"/>
          <a:chExt cx="2000264" cy="862016"/>
        </a:xfrm>
      </xdr:grpSpPr>
      <xdr:cxnSp macro="">
        <xdr:nvCxnSpPr>
          <xdr:cNvPr id="3215" name="Straight Connector 3214">
            <a:extLst>
              <a:ext uri="{FF2B5EF4-FFF2-40B4-BE49-F238E27FC236}">
                <a16:creationId xmlns:a16="http://schemas.microsoft.com/office/drawing/2014/main" id="{B0E92646-572D-0B61-AE97-BB83914F79CD}"/>
              </a:ext>
            </a:extLst>
          </xdr:cNvPr>
          <xdr:cNvCxnSpPr/>
        </xdr:nvCxnSpPr>
        <xdr:spPr>
          <a:xfrm>
            <a:off x="2100263" y="10477500"/>
            <a:ext cx="185737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16" name="Isosceles Triangle 3215">
            <a:extLst>
              <a:ext uri="{FF2B5EF4-FFF2-40B4-BE49-F238E27FC236}">
                <a16:creationId xmlns:a16="http://schemas.microsoft.com/office/drawing/2014/main" id="{AB9F5C83-1B8F-8B8D-068D-4E76E82909BF}"/>
              </a:ext>
            </a:extLst>
          </xdr:cNvPr>
          <xdr:cNvSpPr/>
        </xdr:nvSpPr>
        <xdr:spPr>
          <a:xfrm>
            <a:off x="2024049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17" name="Straight Arrow Connector 3216">
            <a:extLst>
              <a:ext uri="{FF2B5EF4-FFF2-40B4-BE49-F238E27FC236}">
                <a16:creationId xmlns:a16="http://schemas.microsoft.com/office/drawing/2014/main" id="{F0808BE9-9A78-5CCC-1F68-9D1ED6195B09}"/>
              </a:ext>
            </a:extLst>
          </xdr:cNvPr>
          <xdr:cNvCxnSpPr/>
        </xdr:nvCxnSpPr>
        <xdr:spPr>
          <a:xfrm flipV="1">
            <a:off x="2105014" y="1062990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18" name="Isosceles Triangle 3217">
            <a:extLst>
              <a:ext uri="{FF2B5EF4-FFF2-40B4-BE49-F238E27FC236}">
                <a16:creationId xmlns:a16="http://schemas.microsoft.com/office/drawing/2014/main" id="{5C0D1B46-B22B-B5CA-EF70-D1CC7254BB5B}"/>
              </a:ext>
            </a:extLst>
          </xdr:cNvPr>
          <xdr:cNvSpPr/>
        </xdr:nvSpPr>
        <xdr:spPr>
          <a:xfrm>
            <a:off x="3643285" y="104917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19" name="Straight Arrow Connector 3218">
            <a:extLst>
              <a:ext uri="{FF2B5EF4-FFF2-40B4-BE49-F238E27FC236}">
                <a16:creationId xmlns:a16="http://schemas.microsoft.com/office/drawing/2014/main" id="{F37EB92C-7A8B-CECF-8A4B-B32FAE2F0985}"/>
              </a:ext>
            </a:extLst>
          </xdr:cNvPr>
          <xdr:cNvCxnSpPr/>
        </xdr:nvCxnSpPr>
        <xdr:spPr>
          <a:xfrm flipV="1">
            <a:off x="3724242" y="1061085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0" name="Straight Arrow Connector 3219">
            <a:extLst>
              <a:ext uri="{FF2B5EF4-FFF2-40B4-BE49-F238E27FC236}">
                <a16:creationId xmlns:a16="http://schemas.microsoft.com/office/drawing/2014/main" id="{E0410198-E304-4821-870D-0CEB21AD33A5}"/>
              </a:ext>
            </a:extLst>
          </xdr:cNvPr>
          <xdr:cNvCxnSpPr/>
        </xdr:nvCxnSpPr>
        <xdr:spPr>
          <a:xfrm>
            <a:off x="2105014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1" name="Straight Arrow Connector 3220">
            <a:extLst>
              <a:ext uri="{FF2B5EF4-FFF2-40B4-BE49-F238E27FC236}">
                <a16:creationId xmlns:a16="http://schemas.microsoft.com/office/drawing/2014/main" id="{6FBA3125-C63A-F467-1A12-D1135BA8D64A}"/>
              </a:ext>
            </a:extLst>
          </xdr:cNvPr>
          <xdr:cNvCxnSpPr/>
        </xdr:nvCxnSpPr>
        <xdr:spPr>
          <a:xfrm>
            <a:off x="226694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2" name="Straight Arrow Connector 3221">
            <a:extLst>
              <a:ext uri="{FF2B5EF4-FFF2-40B4-BE49-F238E27FC236}">
                <a16:creationId xmlns:a16="http://schemas.microsoft.com/office/drawing/2014/main" id="{CC927A39-B375-732E-C35E-3D2F7C5E5B7C}"/>
              </a:ext>
            </a:extLst>
          </xdr:cNvPr>
          <xdr:cNvCxnSpPr/>
        </xdr:nvCxnSpPr>
        <xdr:spPr>
          <a:xfrm>
            <a:off x="2428865" y="1023462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3" name="Straight Arrow Connector 3222">
            <a:extLst>
              <a:ext uri="{FF2B5EF4-FFF2-40B4-BE49-F238E27FC236}">
                <a16:creationId xmlns:a16="http://schemas.microsoft.com/office/drawing/2014/main" id="{94D8730A-3A31-AD66-CDAF-0F9E3C44124D}"/>
              </a:ext>
            </a:extLst>
          </xdr:cNvPr>
          <xdr:cNvCxnSpPr/>
        </xdr:nvCxnSpPr>
        <xdr:spPr>
          <a:xfrm>
            <a:off x="2590790" y="1023938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4" name="Straight Arrow Connector 3223">
            <a:extLst>
              <a:ext uri="{FF2B5EF4-FFF2-40B4-BE49-F238E27FC236}">
                <a16:creationId xmlns:a16="http://schemas.microsoft.com/office/drawing/2014/main" id="{8DD88112-6018-7368-A4B9-48A1BFB6F686}"/>
              </a:ext>
            </a:extLst>
          </xdr:cNvPr>
          <xdr:cNvCxnSpPr/>
        </xdr:nvCxnSpPr>
        <xdr:spPr>
          <a:xfrm>
            <a:off x="2752715" y="102346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5" name="Straight Arrow Connector 3224">
            <a:extLst>
              <a:ext uri="{FF2B5EF4-FFF2-40B4-BE49-F238E27FC236}">
                <a16:creationId xmlns:a16="http://schemas.microsoft.com/office/drawing/2014/main" id="{3F221DE4-9669-0025-3086-EEF82091C971}"/>
              </a:ext>
            </a:extLst>
          </xdr:cNvPr>
          <xdr:cNvCxnSpPr/>
        </xdr:nvCxnSpPr>
        <xdr:spPr>
          <a:xfrm>
            <a:off x="2914640" y="1023938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6" name="Straight Arrow Connector 3225">
            <a:extLst>
              <a:ext uri="{FF2B5EF4-FFF2-40B4-BE49-F238E27FC236}">
                <a16:creationId xmlns:a16="http://schemas.microsoft.com/office/drawing/2014/main" id="{ACA6BF02-FF92-DE42-AE12-47492D6917E5}"/>
              </a:ext>
            </a:extLst>
          </xdr:cNvPr>
          <xdr:cNvCxnSpPr/>
        </xdr:nvCxnSpPr>
        <xdr:spPr>
          <a:xfrm>
            <a:off x="3076564" y="1023461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7" name="Straight Arrow Connector 3226">
            <a:extLst>
              <a:ext uri="{FF2B5EF4-FFF2-40B4-BE49-F238E27FC236}">
                <a16:creationId xmlns:a16="http://schemas.microsoft.com/office/drawing/2014/main" id="{A4074D82-494F-339E-2344-F5FCC8F28CD2}"/>
              </a:ext>
            </a:extLst>
          </xdr:cNvPr>
          <xdr:cNvCxnSpPr/>
        </xdr:nvCxnSpPr>
        <xdr:spPr>
          <a:xfrm>
            <a:off x="3238489" y="1023938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8" name="Straight Arrow Connector 3227">
            <a:extLst>
              <a:ext uri="{FF2B5EF4-FFF2-40B4-BE49-F238E27FC236}">
                <a16:creationId xmlns:a16="http://schemas.microsoft.com/office/drawing/2014/main" id="{4B554D2A-1471-1FB0-3A46-29648FB0EA53}"/>
              </a:ext>
            </a:extLst>
          </xdr:cNvPr>
          <xdr:cNvCxnSpPr/>
        </xdr:nvCxnSpPr>
        <xdr:spPr>
          <a:xfrm>
            <a:off x="3400416" y="1023462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9" name="Straight Arrow Connector 3228">
            <a:extLst>
              <a:ext uri="{FF2B5EF4-FFF2-40B4-BE49-F238E27FC236}">
                <a16:creationId xmlns:a16="http://schemas.microsoft.com/office/drawing/2014/main" id="{5C8104D9-4607-5657-BA8E-FFC6658C68E0}"/>
              </a:ext>
            </a:extLst>
          </xdr:cNvPr>
          <xdr:cNvCxnSpPr/>
        </xdr:nvCxnSpPr>
        <xdr:spPr>
          <a:xfrm>
            <a:off x="3562341" y="1023938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0" name="Straight Connector 3229">
            <a:extLst>
              <a:ext uri="{FF2B5EF4-FFF2-40B4-BE49-F238E27FC236}">
                <a16:creationId xmlns:a16="http://schemas.microsoft.com/office/drawing/2014/main" id="{757DE804-4F74-46D3-6ABB-6E54EF7ECAF2}"/>
              </a:ext>
            </a:extLst>
          </xdr:cNvPr>
          <xdr:cNvCxnSpPr/>
        </xdr:nvCxnSpPr>
        <xdr:spPr>
          <a:xfrm>
            <a:off x="2100263" y="10239380"/>
            <a:ext cx="18573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1" name="Straight Connector 3230">
            <a:extLst>
              <a:ext uri="{FF2B5EF4-FFF2-40B4-BE49-F238E27FC236}">
                <a16:creationId xmlns:a16="http://schemas.microsoft.com/office/drawing/2014/main" id="{2DEF103E-0DA6-01D3-AEF5-D3BD9D5FFC22}"/>
              </a:ext>
            </a:extLst>
          </xdr:cNvPr>
          <xdr:cNvCxnSpPr/>
        </xdr:nvCxnSpPr>
        <xdr:spPr>
          <a:xfrm flipH="1" flipV="1">
            <a:off x="2943214" y="101488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2" name="Straight Arrow Connector 3231">
            <a:extLst>
              <a:ext uri="{FF2B5EF4-FFF2-40B4-BE49-F238E27FC236}">
                <a16:creationId xmlns:a16="http://schemas.microsoft.com/office/drawing/2014/main" id="{E7515C6D-28B0-E68E-6CBB-A06ED5BEAE60}"/>
              </a:ext>
            </a:extLst>
          </xdr:cNvPr>
          <xdr:cNvCxnSpPr/>
        </xdr:nvCxnSpPr>
        <xdr:spPr>
          <a:xfrm>
            <a:off x="3724264" y="1024414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3" name="Straight Arrow Connector 3232">
            <a:extLst>
              <a:ext uri="{FF2B5EF4-FFF2-40B4-BE49-F238E27FC236}">
                <a16:creationId xmlns:a16="http://schemas.microsoft.com/office/drawing/2014/main" id="{2354905D-A27B-E1F3-9A2E-DDA4F92A6584}"/>
              </a:ext>
            </a:extLst>
          </xdr:cNvPr>
          <xdr:cNvCxnSpPr/>
        </xdr:nvCxnSpPr>
        <xdr:spPr>
          <a:xfrm>
            <a:off x="3957631" y="1023938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4" name="Straight Arrow Connector 3233">
            <a:extLst>
              <a:ext uri="{FF2B5EF4-FFF2-40B4-BE49-F238E27FC236}">
                <a16:creationId xmlns:a16="http://schemas.microsoft.com/office/drawing/2014/main" id="{9B9AD967-5B67-3428-5E6C-48C8968D1106}"/>
              </a:ext>
            </a:extLst>
          </xdr:cNvPr>
          <xdr:cNvCxnSpPr/>
        </xdr:nvCxnSpPr>
        <xdr:spPr>
          <a:xfrm>
            <a:off x="3967153" y="10058398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5" name="Straight Connector 3234">
            <a:extLst>
              <a:ext uri="{FF2B5EF4-FFF2-40B4-BE49-F238E27FC236}">
                <a16:creationId xmlns:a16="http://schemas.microsoft.com/office/drawing/2014/main" id="{9A272983-669A-57DE-A55B-61CE6CEFB449}"/>
              </a:ext>
            </a:extLst>
          </xdr:cNvPr>
          <xdr:cNvCxnSpPr/>
        </xdr:nvCxnSpPr>
        <xdr:spPr>
          <a:xfrm>
            <a:off x="2038350" y="10763251"/>
            <a:ext cx="19859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6" name="Straight Connector 3235">
            <a:extLst>
              <a:ext uri="{FF2B5EF4-FFF2-40B4-BE49-F238E27FC236}">
                <a16:creationId xmlns:a16="http://schemas.microsoft.com/office/drawing/2014/main" id="{C14D85C0-93E1-795A-042F-D0268F678C23}"/>
              </a:ext>
            </a:extLst>
          </xdr:cNvPr>
          <xdr:cNvCxnSpPr/>
        </xdr:nvCxnSpPr>
        <xdr:spPr>
          <a:xfrm flipH="1">
            <a:off x="2047861" y="1072515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7" name="Straight Connector 3236">
            <a:extLst>
              <a:ext uri="{FF2B5EF4-FFF2-40B4-BE49-F238E27FC236}">
                <a16:creationId xmlns:a16="http://schemas.microsoft.com/office/drawing/2014/main" id="{0213A83F-B402-05A4-451F-7CAC22566646}"/>
              </a:ext>
            </a:extLst>
          </xdr:cNvPr>
          <xdr:cNvCxnSpPr/>
        </xdr:nvCxnSpPr>
        <xdr:spPr>
          <a:xfrm flipH="1">
            <a:off x="3671878" y="107203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8" name="Straight Connector 3237">
            <a:extLst>
              <a:ext uri="{FF2B5EF4-FFF2-40B4-BE49-F238E27FC236}">
                <a16:creationId xmlns:a16="http://schemas.microsoft.com/office/drawing/2014/main" id="{9D97E490-F038-7E54-A176-D5F063B874C6}"/>
              </a:ext>
            </a:extLst>
          </xdr:cNvPr>
          <xdr:cNvCxnSpPr/>
        </xdr:nvCxnSpPr>
        <xdr:spPr>
          <a:xfrm>
            <a:off x="3957626" y="1052512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9" name="Straight Connector 3238">
            <a:extLst>
              <a:ext uri="{FF2B5EF4-FFF2-40B4-BE49-F238E27FC236}">
                <a16:creationId xmlns:a16="http://schemas.microsoft.com/office/drawing/2014/main" id="{97D6F6C8-76ED-9EE2-4F4C-3D6D6CC361E7}"/>
              </a:ext>
            </a:extLst>
          </xdr:cNvPr>
          <xdr:cNvCxnSpPr/>
        </xdr:nvCxnSpPr>
        <xdr:spPr>
          <a:xfrm flipH="1">
            <a:off x="3914763" y="1072038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50</xdr:col>
      <xdr:colOff>147638</xdr:colOff>
      <xdr:row>256</xdr:row>
      <xdr:rowOff>9523</xdr:rowOff>
    </xdr:from>
    <xdr:to>
      <xdr:col>60</xdr:col>
      <xdr:colOff>123825</xdr:colOff>
      <xdr:row>262</xdr:row>
      <xdr:rowOff>14289</xdr:rowOff>
    </xdr:to>
    <xdr:grpSp>
      <xdr:nvGrpSpPr>
        <xdr:cNvPr id="3413" name="Group 3412">
          <a:extLst>
            <a:ext uri="{FF2B5EF4-FFF2-40B4-BE49-F238E27FC236}">
              <a16:creationId xmlns:a16="http://schemas.microsoft.com/office/drawing/2014/main" id="{A36F8402-AAAE-405B-DEAE-4CE892BD537A}"/>
            </a:ext>
          </a:extLst>
        </xdr:cNvPr>
        <xdr:cNvGrpSpPr/>
      </xdr:nvGrpSpPr>
      <xdr:grpSpPr>
        <a:xfrm>
          <a:off x="8243888" y="38461948"/>
          <a:ext cx="1595437" cy="862016"/>
          <a:chOff x="8243888" y="38319073"/>
          <a:chExt cx="1595437" cy="862016"/>
        </a:xfrm>
      </xdr:grpSpPr>
      <xdr:cxnSp macro="">
        <xdr:nvCxnSpPr>
          <xdr:cNvPr id="3270" name="Straight Connector 3269">
            <a:extLst>
              <a:ext uri="{FF2B5EF4-FFF2-40B4-BE49-F238E27FC236}">
                <a16:creationId xmlns:a16="http://schemas.microsoft.com/office/drawing/2014/main" id="{E281EAEC-D7FD-AC3A-0648-C039B79DA827}"/>
              </a:ext>
            </a:extLst>
          </xdr:cNvPr>
          <xdr:cNvCxnSpPr/>
        </xdr:nvCxnSpPr>
        <xdr:spPr>
          <a:xfrm>
            <a:off x="8334375" y="38738175"/>
            <a:ext cx="14573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1" name="Isosceles Triangle 3270">
            <a:extLst>
              <a:ext uri="{FF2B5EF4-FFF2-40B4-BE49-F238E27FC236}">
                <a16:creationId xmlns:a16="http://schemas.microsoft.com/office/drawing/2014/main" id="{B132FD35-7C52-0A36-2EBE-5AE9F8B5A1AF}"/>
              </a:ext>
            </a:extLst>
          </xdr:cNvPr>
          <xdr:cNvSpPr/>
        </xdr:nvSpPr>
        <xdr:spPr>
          <a:xfrm>
            <a:off x="8258179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72" name="Straight Arrow Connector 3271">
            <a:extLst>
              <a:ext uri="{FF2B5EF4-FFF2-40B4-BE49-F238E27FC236}">
                <a16:creationId xmlns:a16="http://schemas.microsoft.com/office/drawing/2014/main" id="{066AC623-2279-C27E-29DB-07BA1C189ABB}"/>
              </a:ext>
            </a:extLst>
          </xdr:cNvPr>
          <xdr:cNvCxnSpPr/>
        </xdr:nvCxnSpPr>
        <xdr:spPr>
          <a:xfrm flipV="1">
            <a:off x="8334381" y="388905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73" name="Isosceles Triangle 3272">
            <a:extLst>
              <a:ext uri="{FF2B5EF4-FFF2-40B4-BE49-F238E27FC236}">
                <a16:creationId xmlns:a16="http://schemas.microsoft.com/office/drawing/2014/main" id="{E25A3CD9-BCA6-90E3-F410-D14C8A91AEBB}"/>
              </a:ext>
            </a:extLst>
          </xdr:cNvPr>
          <xdr:cNvSpPr/>
        </xdr:nvSpPr>
        <xdr:spPr>
          <a:xfrm>
            <a:off x="9472591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74" name="Straight Arrow Connector 3273">
            <a:extLst>
              <a:ext uri="{FF2B5EF4-FFF2-40B4-BE49-F238E27FC236}">
                <a16:creationId xmlns:a16="http://schemas.microsoft.com/office/drawing/2014/main" id="{2D26B510-8397-732F-90CF-06B90BD1A6D5}"/>
              </a:ext>
            </a:extLst>
          </xdr:cNvPr>
          <xdr:cNvCxnSpPr/>
        </xdr:nvCxnSpPr>
        <xdr:spPr>
          <a:xfrm flipV="1">
            <a:off x="9553548" y="388715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8" name="Straight Arrow Connector 3277">
            <a:extLst>
              <a:ext uri="{FF2B5EF4-FFF2-40B4-BE49-F238E27FC236}">
                <a16:creationId xmlns:a16="http://schemas.microsoft.com/office/drawing/2014/main" id="{8D3CCA2D-65BE-3EA4-A261-24C0B5EB0A8C}"/>
              </a:ext>
            </a:extLst>
          </xdr:cNvPr>
          <xdr:cNvCxnSpPr/>
        </xdr:nvCxnSpPr>
        <xdr:spPr>
          <a:xfrm>
            <a:off x="8339134" y="384952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9" name="Straight Arrow Connector 3278">
            <a:extLst>
              <a:ext uri="{FF2B5EF4-FFF2-40B4-BE49-F238E27FC236}">
                <a16:creationId xmlns:a16="http://schemas.microsoft.com/office/drawing/2014/main" id="{E0CD6A3F-46AD-F7E8-4CB2-5DCEEF4D14BD}"/>
              </a:ext>
            </a:extLst>
          </xdr:cNvPr>
          <xdr:cNvCxnSpPr/>
        </xdr:nvCxnSpPr>
        <xdr:spPr>
          <a:xfrm>
            <a:off x="8539163" y="385000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0" name="Straight Arrow Connector 3279">
            <a:extLst>
              <a:ext uri="{FF2B5EF4-FFF2-40B4-BE49-F238E27FC236}">
                <a16:creationId xmlns:a16="http://schemas.microsoft.com/office/drawing/2014/main" id="{DE6EE8B3-FDB0-10F5-5488-484886EBE802}"/>
              </a:ext>
            </a:extLst>
          </xdr:cNvPr>
          <xdr:cNvCxnSpPr/>
        </xdr:nvCxnSpPr>
        <xdr:spPr>
          <a:xfrm>
            <a:off x="8710614" y="384952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1" name="Straight Arrow Connector 3280">
            <a:extLst>
              <a:ext uri="{FF2B5EF4-FFF2-40B4-BE49-F238E27FC236}">
                <a16:creationId xmlns:a16="http://schemas.microsoft.com/office/drawing/2014/main" id="{18BF5698-161E-9D1D-B2DB-DD786E64E870}"/>
              </a:ext>
            </a:extLst>
          </xdr:cNvPr>
          <xdr:cNvCxnSpPr/>
        </xdr:nvCxnSpPr>
        <xdr:spPr>
          <a:xfrm>
            <a:off x="8905878" y="385000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2" name="Straight Arrow Connector 3281">
            <a:extLst>
              <a:ext uri="{FF2B5EF4-FFF2-40B4-BE49-F238E27FC236}">
                <a16:creationId xmlns:a16="http://schemas.microsoft.com/office/drawing/2014/main" id="{D3A07372-E6A7-F16F-5CA9-1B059C82DFB5}"/>
              </a:ext>
            </a:extLst>
          </xdr:cNvPr>
          <xdr:cNvCxnSpPr/>
        </xdr:nvCxnSpPr>
        <xdr:spPr>
          <a:xfrm>
            <a:off x="9067802" y="384952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3" name="Straight Arrow Connector 3282">
            <a:extLst>
              <a:ext uri="{FF2B5EF4-FFF2-40B4-BE49-F238E27FC236}">
                <a16:creationId xmlns:a16="http://schemas.microsoft.com/office/drawing/2014/main" id="{6C7F6806-1EEE-DAB0-C896-1FAE87DCD523}"/>
              </a:ext>
            </a:extLst>
          </xdr:cNvPr>
          <xdr:cNvCxnSpPr/>
        </xdr:nvCxnSpPr>
        <xdr:spPr>
          <a:xfrm>
            <a:off x="9229727" y="385000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4" name="Straight Arrow Connector 3283">
            <a:extLst>
              <a:ext uri="{FF2B5EF4-FFF2-40B4-BE49-F238E27FC236}">
                <a16:creationId xmlns:a16="http://schemas.microsoft.com/office/drawing/2014/main" id="{126CE884-9ED8-E5A1-0522-78268707074B}"/>
              </a:ext>
            </a:extLst>
          </xdr:cNvPr>
          <xdr:cNvCxnSpPr/>
        </xdr:nvCxnSpPr>
        <xdr:spPr>
          <a:xfrm>
            <a:off x="9391654" y="384952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5" name="Straight Arrow Connector 3284">
            <a:extLst>
              <a:ext uri="{FF2B5EF4-FFF2-40B4-BE49-F238E27FC236}">
                <a16:creationId xmlns:a16="http://schemas.microsoft.com/office/drawing/2014/main" id="{127D35A5-02C0-B8F7-1937-CE349640536E}"/>
              </a:ext>
            </a:extLst>
          </xdr:cNvPr>
          <xdr:cNvCxnSpPr/>
        </xdr:nvCxnSpPr>
        <xdr:spPr>
          <a:xfrm>
            <a:off x="9605970" y="38500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6" name="Straight Connector 3285">
            <a:extLst>
              <a:ext uri="{FF2B5EF4-FFF2-40B4-BE49-F238E27FC236}">
                <a16:creationId xmlns:a16="http://schemas.microsoft.com/office/drawing/2014/main" id="{3B158B42-94F7-B5A6-DF9D-BB9FF382D9E8}"/>
              </a:ext>
            </a:extLst>
          </xdr:cNvPr>
          <xdr:cNvCxnSpPr/>
        </xdr:nvCxnSpPr>
        <xdr:spPr>
          <a:xfrm>
            <a:off x="8343900" y="38500055"/>
            <a:ext cx="14525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7" name="Straight Connector 3286">
            <a:extLst>
              <a:ext uri="{FF2B5EF4-FFF2-40B4-BE49-F238E27FC236}">
                <a16:creationId xmlns:a16="http://schemas.microsoft.com/office/drawing/2014/main" id="{40EF54D2-DEDB-AC15-4C7A-D03E605E5CC7}"/>
              </a:ext>
            </a:extLst>
          </xdr:cNvPr>
          <xdr:cNvCxnSpPr/>
        </xdr:nvCxnSpPr>
        <xdr:spPr>
          <a:xfrm flipH="1" flipV="1">
            <a:off x="8934452" y="384095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8" name="Straight Arrow Connector 3287">
            <a:extLst>
              <a:ext uri="{FF2B5EF4-FFF2-40B4-BE49-F238E27FC236}">
                <a16:creationId xmlns:a16="http://schemas.microsoft.com/office/drawing/2014/main" id="{8D5D993F-C111-264E-7BF4-66A8343B60DB}"/>
              </a:ext>
            </a:extLst>
          </xdr:cNvPr>
          <xdr:cNvCxnSpPr/>
        </xdr:nvCxnSpPr>
        <xdr:spPr>
          <a:xfrm>
            <a:off x="9791704" y="385048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0" name="Straight Arrow Connector 3289">
            <a:extLst>
              <a:ext uri="{FF2B5EF4-FFF2-40B4-BE49-F238E27FC236}">
                <a16:creationId xmlns:a16="http://schemas.microsoft.com/office/drawing/2014/main" id="{BF8A4B11-3B23-8B2F-7F54-CB534535909C}"/>
              </a:ext>
            </a:extLst>
          </xdr:cNvPr>
          <xdr:cNvCxnSpPr/>
        </xdr:nvCxnSpPr>
        <xdr:spPr>
          <a:xfrm>
            <a:off x="9791694" y="383190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1" name="Straight Connector 3290">
            <a:extLst>
              <a:ext uri="{FF2B5EF4-FFF2-40B4-BE49-F238E27FC236}">
                <a16:creationId xmlns:a16="http://schemas.microsoft.com/office/drawing/2014/main" id="{3C94F0FA-C1CD-7674-BAF1-A3B468DF6EA3}"/>
              </a:ext>
            </a:extLst>
          </xdr:cNvPr>
          <xdr:cNvCxnSpPr/>
        </xdr:nvCxnSpPr>
        <xdr:spPr>
          <a:xfrm>
            <a:off x="8243888" y="39023926"/>
            <a:ext cx="1595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2" name="Straight Connector 3291">
            <a:extLst>
              <a:ext uri="{FF2B5EF4-FFF2-40B4-BE49-F238E27FC236}">
                <a16:creationId xmlns:a16="http://schemas.microsoft.com/office/drawing/2014/main" id="{0FE93C4B-7228-73C3-926D-69007BF5580B}"/>
              </a:ext>
            </a:extLst>
          </xdr:cNvPr>
          <xdr:cNvCxnSpPr/>
        </xdr:nvCxnSpPr>
        <xdr:spPr>
          <a:xfrm flipH="1">
            <a:off x="8277228" y="389858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3" name="Straight Connector 3292">
            <a:extLst>
              <a:ext uri="{FF2B5EF4-FFF2-40B4-BE49-F238E27FC236}">
                <a16:creationId xmlns:a16="http://schemas.microsoft.com/office/drawing/2014/main" id="{DE250BFF-1FD4-E3DC-D982-C479E4725DD0}"/>
              </a:ext>
            </a:extLst>
          </xdr:cNvPr>
          <xdr:cNvCxnSpPr/>
        </xdr:nvCxnSpPr>
        <xdr:spPr>
          <a:xfrm flipH="1">
            <a:off x="9496418" y="389810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6" name="Straight Connector 3295">
            <a:extLst>
              <a:ext uri="{FF2B5EF4-FFF2-40B4-BE49-F238E27FC236}">
                <a16:creationId xmlns:a16="http://schemas.microsoft.com/office/drawing/2014/main" id="{D32D4979-BCE6-8EC0-78EE-27D5574DBDEB}"/>
              </a:ext>
            </a:extLst>
          </xdr:cNvPr>
          <xdr:cNvCxnSpPr/>
        </xdr:nvCxnSpPr>
        <xdr:spPr>
          <a:xfrm>
            <a:off x="9786928" y="38785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7" name="Straight Connector 3296">
            <a:extLst>
              <a:ext uri="{FF2B5EF4-FFF2-40B4-BE49-F238E27FC236}">
                <a16:creationId xmlns:a16="http://schemas.microsoft.com/office/drawing/2014/main" id="{ACC59BB6-7397-8187-5C86-21108690BF18}"/>
              </a:ext>
            </a:extLst>
          </xdr:cNvPr>
          <xdr:cNvCxnSpPr/>
        </xdr:nvCxnSpPr>
        <xdr:spPr>
          <a:xfrm flipH="1">
            <a:off x="9744065" y="389810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59</xdr:col>
      <xdr:colOff>152400</xdr:colOff>
      <xdr:row>247</xdr:row>
      <xdr:rowOff>123825</xdr:rowOff>
    </xdr:from>
    <xdr:to>
      <xdr:col>70</xdr:col>
      <xdr:colOff>85725</xdr:colOff>
      <xdr:row>253</xdr:row>
      <xdr:rowOff>9524</xdr:rowOff>
    </xdr:to>
    <xdr:grpSp>
      <xdr:nvGrpSpPr>
        <xdr:cNvPr id="3298" name="Group 3297">
          <a:extLst>
            <a:ext uri="{FF2B5EF4-FFF2-40B4-BE49-F238E27FC236}">
              <a16:creationId xmlns:a16="http://schemas.microsoft.com/office/drawing/2014/main" id="{BA00350F-6890-4E51-8C42-F8501BE6EEA3}"/>
            </a:ext>
          </a:extLst>
        </xdr:cNvPr>
        <xdr:cNvGrpSpPr/>
      </xdr:nvGrpSpPr>
      <xdr:grpSpPr>
        <a:xfrm>
          <a:off x="9705975" y="37290375"/>
          <a:ext cx="1714500" cy="742949"/>
          <a:chOff x="9705975" y="8886825"/>
          <a:chExt cx="1714500" cy="742949"/>
        </a:xfrm>
      </xdr:grpSpPr>
      <xdr:cxnSp macro="">
        <xdr:nvCxnSpPr>
          <xdr:cNvPr id="3299" name="Straight Connector 3298">
            <a:extLst>
              <a:ext uri="{FF2B5EF4-FFF2-40B4-BE49-F238E27FC236}">
                <a16:creationId xmlns:a16="http://schemas.microsoft.com/office/drawing/2014/main" id="{B2BB3B74-5B10-AECC-F49D-5C7CCC9B9FDF}"/>
              </a:ext>
            </a:extLst>
          </xdr:cNvPr>
          <xdr:cNvCxnSpPr/>
        </xdr:nvCxnSpPr>
        <xdr:spPr>
          <a:xfrm flipH="1">
            <a:off x="9791700" y="9191625"/>
            <a:ext cx="154305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00" name="Isosceles Triangle 3299">
            <a:extLst>
              <a:ext uri="{FF2B5EF4-FFF2-40B4-BE49-F238E27FC236}">
                <a16:creationId xmlns:a16="http://schemas.microsoft.com/office/drawing/2014/main" id="{9A8F24C0-CEFD-97FD-A6CD-399BE70A2376}"/>
              </a:ext>
            </a:extLst>
          </xdr:cNvPr>
          <xdr:cNvSpPr/>
        </xdr:nvSpPr>
        <xdr:spPr>
          <a:xfrm>
            <a:off x="9715503" y="92106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01" name="Isosceles Triangle 3300">
            <a:extLst>
              <a:ext uri="{FF2B5EF4-FFF2-40B4-BE49-F238E27FC236}">
                <a16:creationId xmlns:a16="http://schemas.microsoft.com/office/drawing/2014/main" id="{92408BA8-D5BA-FCEE-8CCF-6B4218099BB2}"/>
              </a:ext>
            </a:extLst>
          </xdr:cNvPr>
          <xdr:cNvSpPr/>
        </xdr:nvSpPr>
        <xdr:spPr>
          <a:xfrm>
            <a:off x="11258550" y="9205912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02" name="Straight Arrow Connector 3301">
            <a:extLst>
              <a:ext uri="{FF2B5EF4-FFF2-40B4-BE49-F238E27FC236}">
                <a16:creationId xmlns:a16="http://schemas.microsoft.com/office/drawing/2014/main" id="{A008B075-0A65-E545-9FB1-5C40B798C112}"/>
              </a:ext>
            </a:extLst>
          </xdr:cNvPr>
          <xdr:cNvCxnSpPr/>
        </xdr:nvCxnSpPr>
        <xdr:spPr>
          <a:xfrm>
            <a:off x="9796458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3" name="Straight Arrow Connector 3302">
            <a:extLst>
              <a:ext uri="{FF2B5EF4-FFF2-40B4-BE49-F238E27FC236}">
                <a16:creationId xmlns:a16="http://schemas.microsoft.com/office/drawing/2014/main" id="{404AF614-0E1D-6DE4-E748-D414A9457153}"/>
              </a:ext>
            </a:extLst>
          </xdr:cNvPr>
          <xdr:cNvCxnSpPr/>
        </xdr:nvCxnSpPr>
        <xdr:spPr>
          <a:xfrm>
            <a:off x="9996487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4" name="Straight Arrow Connector 3303">
            <a:extLst>
              <a:ext uri="{FF2B5EF4-FFF2-40B4-BE49-F238E27FC236}">
                <a16:creationId xmlns:a16="http://schemas.microsoft.com/office/drawing/2014/main" id="{5464DD6C-E8C5-B22B-9FDE-056D6A31C6C8}"/>
              </a:ext>
            </a:extLst>
          </xdr:cNvPr>
          <xdr:cNvCxnSpPr/>
        </xdr:nvCxnSpPr>
        <xdr:spPr>
          <a:xfrm>
            <a:off x="10172699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5" name="Straight Arrow Connector 3304">
            <a:extLst>
              <a:ext uri="{FF2B5EF4-FFF2-40B4-BE49-F238E27FC236}">
                <a16:creationId xmlns:a16="http://schemas.microsoft.com/office/drawing/2014/main" id="{86BCD0F3-0260-DFCE-6F1C-FD6C07E18C89}"/>
              </a:ext>
            </a:extLst>
          </xdr:cNvPr>
          <xdr:cNvCxnSpPr/>
        </xdr:nvCxnSpPr>
        <xdr:spPr>
          <a:xfrm>
            <a:off x="10363201" y="896302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6" name="Straight Arrow Connector 3305">
            <a:extLst>
              <a:ext uri="{FF2B5EF4-FFF2-40B4-BE49-F238E27FC236}">
                <a16:creationId xmlns:a16="http://schemas.microsoft.com/office/drawing/2014/main" id="{E581F496-54C2-E635-B5B2-AC9385A32238}"/>
              </a:ext>
            </a:extLst>
          </xdr:cNvPr>
          <xdr:cNvCxnSpPr/>
        </xdr:nvCxnSpPr>
        <xdr:spPr>
          <a:xfrm>
            <a:off x="10525126" y="895826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7" name="Straight Arrow Connector 3306">
            <a:extLst>
              <a:ext uri="{FF2B5EF4-FFF2-40B4-BE49-F238E27FC236}">
                <a16:creationId xmlns:a16="http://schemas.microsoft.com/office/drawing/2014/main" id="{9786935F-99EF-8742-8D65-344568CC8451}"/>
              </a:ext>
            </a:extLst>
          </xdr:cNvPr>
          <xdr:cNvCxnSpPr/>
        </xdr:nvCxnSpPr>
        <xdr:spPr>
          <a:xfrm>
            <a:off x="10687051" y="896302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8" name="Straight Arrow Connector 3307">
            <a:extLst>
              <a:ext uri="{FF2B5EF4-FFF2-40B4-BE49-F238E27FC236}">
                <a16:creationId xmlns:a16="http://schemas.microsoft.com/office/drawing/2014/main" id="{F95A7F8A-19EA-2A29-7D81-72E8F7C4BAAE}"/>
              </a:ext>
            </a:extLst>
          </xdr:cNvPr>
          <xdr:cNvCxnSpPr/>
        </xdr:nvCxnSpPr>
        <xdr:spPr>
          <a:xfrm>
            <a:off x="10848975" y="8958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9" name="Straight Arrow Connector 3308">
            <a:extLst>
              <a:ext uri="{FF2B5EF4-FFF2-40B4-BE49-F238E27FC236}">
                <a16:creationId xmlns:a16="http://schemas.microsoft.com/office/drawing/2014/main" id="{AA1ACEDA-F5BA-6082-82FB-8AAA43CAB4E0}"/>
              </a:ext>
            </a:extLst>
          </xdr:cNvPr>
          <xdr:cNvCxnSpPr/>
        </xdr:nvCxnSpPr>
        <xdr:spPr>
          <a:xfrm>
            <a:off x="11010900" y="896302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0" name="Straight Arrow Connector 3309">
            <a:extLst>
              <a:ext uri="{FF2B5EF4-FFF2-40B4-BE49-F238E27FC236}">
                <a16:creationId xmlns:a16="http://schemas.microsoft.com/office/drawing/2014/main" id="{3CB01F3A-95E4-2A0B-5CEE-83FCB23977B6}"/>
              </a:ext>
            </a:extLst>
          </xdr:cNvPr>
          <xdr:cNvCxnSpPr/>
        </xdr:nvCxnSpPr>
        <xdr:spPr>
          <a:xfrm>
            <a:off x="11172827" y="89582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1" name="Straight Arrow Connector 3310">
            <a:extLst>
              <a:ext uri="{FF2B5EF4-FFF2-40B4-BE49-F238E27FC236}">
                <a16:creationId xmlns:a16="http://schemas.microsoft.com/office/drawing/2014/main" id="{00C36E94-1B83-CA8A-CFE6-247E16D3FC71}"/>
              </a:ext>
            </a:extLst>
          </xdr:cNvPr>
          <xdr:cNvCxnSpPr/>
        </xdr:nvCxnSpPr>
        <xdr:spPr>
          <a:xfrm>
            <a:off x="11334752" y="896302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2" name="Straight Connector 3311">
            <a:extLst>
              <a:ext uri="{FF2B5EF4-FFF2-40B4-BE49-F238E27FC236}">
                <a16:creationId xmlns:a16="http://schemas.microsoft.com/office/drawing/2014/main" id="{C539856B-B8B9-4CB8-F876-9565AE1113BC}"/>
              </a:ext>
            </a:extLst>
          </xdr:cNvPr>
          <xdr:cNvCxnSpPr/>
        </xdr:nvCxnSpPr>
        <xdr:spPr>
          <a:xfrm>
            <a:off x="9786938" y="8963024"/>
            <a:ext cx="154304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3" name="Straight Connector 3312">
            <a:extLst>
              <a:ext uri="{FF2B5EF4-FFF2-40B4-BE49-F238E27FC236}">
                <a16:creationId xmlns:a16="http://schemas.microsoft.com/office/drawing/2014/main" id="{90FDFE86-A024-FDF3-ED5E-3EF7D65E4367}"/>
              </a:ext>
            </a:extLst>
          </xdr:cNvPr>
          <xdr:cNvCxnSpPr/>
        </xdr:nvCxnSpPr>
        <xdr:spPr>
          <a:xfrm flipH="1" flipV="1">
            <a:off x="10229850" y="8886825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4" name="Straight Arrow Connector 3313">
            <a:extLst>
              <a:ext uri="{FF2B5EF4-FFF2-40B4-BE49-F238E27FC236}">
                <a16:creationId xmlns:a16="http://schemas.microsoft.com/office/drawing/2014/main" id="{1BA5EA82-D6B3-6B44-E749-817AE94D4333}"/>
              </a:ext>
            </a:extLst>
          </xdr:cNvPr>
          <xdr:cNvCxnSpPr/>
        </xdr:nvCxnSpPr>
        <xdr:spPr>
          <a:xfrm flipV="1">
            <a:off x="9796460" y="932973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5" name="Straight Arrow Connector 3314">
            <a:extLst>
              <a:ext uri="{FF2B5EF4-FFF2-40B4-BE49-F238E27FC236}">
                <a16:creationId xmlns:a16="http://schemas.microsoft.com/office/drawing/2014/main" id="{15256D41-70EC-D97C-E45C-AD9500E0C822}"/>
              </a:ext>
            </a:extLst>
          </xdr:cNvPr>
          <xdr:cNvCxnSpPr/>
        </xdr:nvCxnSpPr>
        <xdr:spPr>
          <a:xfrm flipV="1">
            <a:off x="11334749" y="933926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6" name="Straight Connector 3315">
            <a:extLst>
              <a:ext uri="{FF2B5EF4-FFF2-40B4-BE49-F238E27FC236}">
                <a16:creationId xmlns:a16="http://schemas.microsoft.com/office/drawing/2014/main" id="{24F8CBDC-7513-0402-6515-1208058CE30D}"/>
              </a:ext>
            </a:extLst>
          </xdr:cNvPr>
          <xdr:cNvCxnSpPr/>
        </xdr:nvCxnSpPr>
        <xdr:spPr>
          <a:xfrm>
            <a:off x="9705975" y="9477374"/>
            <a:ext cx="170021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7" name="Straight Connector 3316">
            <a:extLst>
              <a:ext uri="{FF2B5EF4-FFF2-40B4-BE49-F238E27FC236}">
                <a16:creationId xmlns:a16="http://schemas.microsoft.com/office/drawing/2014/main" id="{EF68103A-5CAA-69EE-9E28-7F4308213C29}"/>
              </a:ext>
            </a:extLst>
          </xdr:cNvPr>
          <xdr:cNvCxnSpPr/>
        </xdr:nvCxnSpPr>
        <xdr:spPr>
          <a:xfrm flipH="1">
            <a:off x="9734547" y="9439274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18" name="Straight Connector 3317">
            <a:extLst>
              <a:ext uri="{FF2B5EF4-FFF2-40B4-BE49-F238E27FC236}">
                <a16:creationId xmlns:a16="http://schemas.microsoft.com/office/drawing/2014/main" id="{8A3A128A-5B19-B656-3167-88A3A08FC0DF}"/>
              </a:ext>
            </a:extLst>
          </xdr:cNvPr>
          <xdr:cNvCxnSpPr/>
        </xdr:nvCxnSpPr>
        <xdr:spPr>
          <a:xfrm flipH="1">
            <a:off x="11277598" y="943451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0</xdr:colOff>
      <xdr:row>247</xdr:row>
      <xdr:rowOff>28575</xdr:rowOff>
    </xdr:from>
    <xdr:to>
      <xdr:col>13</xdr:col>
      <xdr:colOff>0</xdr:colOff>
      <xdr:row>257</xdr:row>
      <xdr:rowOff>0</xdr:rowOff>
    </xdr:to>
    <xdr:cxnSp macro="">
      <xdr:nvCxnSpPr>
        <xdr:cNvPr id="3319" name="Straight Connector 3318">
          <a:extLst>
            <a:ext uri="{FF2B5EF4-FFF2-40B4-BE49-F238E27FC236}">
              <a16:creationId xmlns:a16="http://schemas.microsoft.com/office/drawing/2014/main" id="{27FDDBAD-2B73-4CDF-B44C-0E7E1E553266}"/>
            </a:ext>
          </a:extLst>
        </xdr:cNvPr>
        <xdr:cNvCxnSpPr/>
      </xdr:nvCxnSpPr>
      <xdr:spPr>
        <a:xfrm>
          <a:off x="2105025" y="37195125"/>
          <a:ext cx="0" cy="14001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245</xdr:row>
      <xdr:rowOff>114300</xdr:rowOff>
    </xdr:from>
    <xdr:to>
      <xdr:col>70</xdr:col>
      <xdr:colOff>0</xdr:colOff>
      <xdr:row>248</xdr:row>
      <xdr:rowOff>0</xdr:rowOff>
    </xdr:to>
    <xdr:cxnSp macro="">
      <xdr:nvCxnSpPr>
        <xdr:cNvPr id="3320" name="Straight Connector 3319">
          <a:extLst>
            <a:ext uri="{FF2B5EF4-FFF2-40B4-BE49-F238E27FC236}">
              <a16:creationId xmlns:a16="http://schemas.microsoft.com/office/drawing/2014/main" id="{40D1535D-01D7-4F48-8CCE-3DED320FF1BC}"/>
            </a:ext>
          </a:extLst>
        </xdr:cNvPr>
        <xdr:cNvCxnSpPr/>
      </xdr:nvCxnSpPr>
      <xdr:spPr>
        <a:xfrm>
          <a:off x="11334750" y="50996850"/>
          <a:ext cx="0" cy="1714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254</xdr:row>
      <xdr:rowOff>19050</xdr:rowOff>
    </xdr:from>
    <xdr:to>
      <xdr:col>70</xdr:col>
      <xdr:colOff>0</xdr:colOff>
      <xdr:row>268</xdr:row>
      <xdr:rowOff>104775</xdr:rowOff>
    </xdr:to>
    <xdr:cxnSp macro="">
      <xdr:nvCxnSpPr>
        <xdr:cNvPr id="3321" name="Straight Connector 3320">
          <a:extLst>
            <a:ext uri="{FF2B5EF4-FFF2-40B4-BE49-F238E27FC236}">
              <a16:creationId xmlns:a16="http://schemas.microsoft.com/office/drawing/2014/main" id="{96A9F5FF-1AA0-4BF3-BAD6-D44565F4AF52}"/>
            </a:ext>
          </a:extLst>
        </xdr:cNvPr>
        <xdr:cNvCxnSpPr/>
      </xdr:nvCxnSpPr>
      <xdr:spPr>
        <a:xfrm>
          <a:off x="11334750" y="38185725"/>
          <a:ext cx="0" cy="20859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263</xdr:row>
      <xdr:rowOff>19050</xdr:rowOff>
    </xdr:from>
    <xdr:to>
      <xdr:col>13</xdr:col>
      <xdr:colOff>0</xdr:colOff>
      <xdr:row>264</xdr:row>
      <xdr:rowOff>123825</xdr:rowOff>
    </xdr:to>
    <xdr:cxnSp macro="">
      <xdr:nvCxnSpPr>
        <xdr:cNvPr id="3322" name="Straight Connector 3321">
          <a:extLst>
            <a:ext uri="{FF2B5EF4-FFF2-40B4-BE49-F238E27FC236}">
              <a16:creationId xmlns:a16="http://schemas.microsoft.com/office/drawing/2014/main" id="{8858DA0F-86AC-4996-A883-08063EF32D88}"/>
            </a:ext>
          </a:extLst>
        </xdr:cNvPr>
        <xdr:cNvCxnSpPr/>
      </xdr:nvCxnSpPr>
      <xdr:spPr>
        <a:xfrm>
          <a:off x="2105025" y="39471600"/>
          <a:ext cx="0" cy="2476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266</xdr:row>
      <xdr:rowOff>0</xdr:rowOff>
    </xdr:from>
    <xdr:to>
      <xdr:col>70</xdr:col>
      <xdr:colOff>80963</xdr:colOff>
      <xdr:row>274</xdr:row>
      <xdr:rowOff>80965</xdr:rowOff>
    </xdr:to>
    <xdr:grpSp>
      <xdr:nvGrpSpPr>
        <xdr:cNvPr id="3488" name="Group 3487">
          <a:extLst>
            <a:ext uri="{FF2B5EF4-FFF2-40B4-BE49-F238E27FC236}">
              <a16:creationId xmlns:a16="http://schemas.microsoft.com/office/drawing/2014/main" id="{5BD2EE2C-61FF-8D61-CC2E-B12830151BDE}"/>
            </a:ext>
          </a:extLst>
        </xdr:cNvPr>
        <xdr:cNvGrpSpPr/>
      </xdr:nvGrpSpPr>
      <xdr:grpSpPr>
        <a:xfrm>
          <a:off x="2024063" y="39881175"/>
          <a:ext cx="9391650" cy="1223965"/>
          <a:chOff x="2024063" y="39881175"/>
          <a:chExt cx="9391650" cy="1223965"/>
        </a:xfrm>
      </xdr:grpSpPr>
      <xdr:sp macro="" textlink="">
        <xdr:nvSpPr>
          <xdr:cNvPr id="3324" name="Isosceles Triangle 3323">
            <a:extLst>
              <a:ext uri="{FF2B5EF4-FFF2-40B4-BE49-F238E27FC236}">
                <a16:creationId xmlns:a16="http://schemas.microsoft.com/office/drawing/2014/main" id="{04D2BDD1-6321-6D3A-EE71-2A8CE4D0E873}"/>
              </a:ext>
            </a:extLst>
          </xdr:cNvPr>
          <xdr:cNvSpPr/>
        </xdr:nvSpPr>
        <xdr:spPr>
          <a:xfrm>
            <a:off x="2024063" y="403240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r-TR" sz="1100"/>
              <a:t>.</a:t>
            </a:r>
          </a:p>
        </xdr:txBody>
      </xdr:sp>
      <xdr:cxnSp macro="">
        <xdr:nvCxnSpPr>
          <xdr:cNvPr id="3326" name="Straight Connector 3325">
            <a:extLst>
              <a:ext uri="{FF2B5EF4-FFF2-40B4-BE49-F238E27FC236}">
                <a16:creationId xmlns:a16="http://schemas.microsoft.com/office/drawing/2014/main" id="{0A5A6E8E-CE62-BC1D-AE9E-4D14C16AF491}"/>
              </a:ext>
            </a:extLst>
          </xdr:cNvPr>
          <xdr:cNvCxnSpPr/>
        </xdr:nvCxnSpPr>
        <xdr:spPr>
          <a:xfrm>
            <a:off x="2100262" y="4030979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29" name="Oval 3328">
            <a:extLst>
              <a:ext uri="{FF2B5EF4-FFF2-40B4-BE49-F238E27FC236}">
                <a16:creationId xmlns:a16="http://schemas.microsoft.com/office/drawing/2014/main" id="{8288601B-39B7-1E17-BE06-12318E085E0E}"/>
              </a:ext>
            </a:extLst>
          </xdr:cNvPr>
          <xdr:cNvSpPr/>
        </xdr:nvSpPr>
        <xdr:spPr>
          <a:xfrm>
            <a:off x="3938582" y="40276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0" name="Oval 3329">
            <a:extLst>
              <a:ext uri="{FF2B5EF4-FFF2-40B4-BE49-F238E27FC236}">
                <a16:creationId xmlns:a16="http://schemas.microsoft.com/office/drawing/2014/main" id="{968E532B-70D5-D3F9-9577-1EE992FE531C}"/>
              </a:ext>
            </a:extLst>
          </xdr:cNvPr>
          <xdr:cNvSpPr/>
        </xdr:nvSpPr>
        <xdr:spPr>
          <a:xfrm>
            <a:off x="5386373" y="40276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1" name="Oval 3330">
            <a:extLst>
              <a:ext uri="{FF2B5EF4-FFF2-40B4-BE49-F238E27FC236}">
                <a16:creationId xmlns:a16="http://schemas.microsoft.com/office/drawing/2014/main" id="{9CD3460B-719F-AD2E-CF1F-24AB3C583165}"/>
              </a:ext>
            </a:extLst>
          </xdr:cNvPr>
          <xdr:cNvSpPr/>
        </xdr:nvSpPr>
        <xdr:spPr>
          <a:xfrm>
            <a:off x="8310570" y="40276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2" name="Oval 3331">
            <a:extLst>
              <a:ext uri="{FF2B5EF4-FFF2-40B4-BE49-F238E27FC236}">
                <a16:creationId xmlns:a16="http://schemas.microsoft.com/office/drawing/2014/main" id="{C42A1EA7-7389-D25C-007D-DBBFDB176B0C}"/>
              </a:ext>
            </a:extLst>
          </xdr:cNvPr>
          <xdr:cNvSpPr/>
        </xdr:nvSpPr>
        <xdr:spPr>
          <a:xfrm>
            <a:off x="9758373" y="402764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3" name="Oval 3332">
            <a:extLst>
              <a:ext uri="{FF2B5EF4-FFF2-40B4-BE49-F238E27FC236}">
                <a16:creationId xmlns:a16="http://schemas.microsoft.com/office/drawing/2014/main" id="{FA6554E1-A2A9-E0D4-4F82-0242A841F10D}"/>
              </a:ext>
            </a:extLst>
          </xdr:cNvPr>
          <xdr:cNvSpPr/>
        </xdr:nvSpPr>
        <xdr:spPr>
          <a:xfrm>
            <a:off x="6857994" y="4027646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5" name="Freeform: Shape 3334">
            <a:extLst>
              <a:ext uri="{FF2B5EF4-FFF2-40B4-BE49-F238E27FC236}">
                <a16:creationId xmlns:a16="http://schemas.microsoft.com/office/drawing/2014/main" id="{BC148695-FC33-D0BA-862F-31E5CAB2DADF}"/>
              </a:ext>
            </a:extLst>
          </xdr:cNvPr>
          <xdr:cNvSpPr/>
        </xdr:nvSpPr>
        <xdr:spPr>
          <a:xfrm>
            <a:off x="2101850" y="39881175"/>
            <a:ext cx="9229725" cy="863600"/>
          </a:xfrm>
          <a:custGeom>
            <a:avLst/>
            <a:gdLst>
              <a:gd name="connsiteX0" fmla="*/ 0 w 9410700"/>
              <a:gd name="connsiteY0" fmla="*/ 431800 h 882650"/>
              <a:gd name="connsiteX1" fmla="*/ 0 w 9410700"/>
              <a:gd name="connsiteY1" fmla="*/ 6350 h 882650"/>
              <a:gd name="connsiteX2" fmla="*/ 1657350 w 9410700"/>
              <a:gd name="connsiteY2" fmla="*/ 876300 h 882650"/>
              <a:gd name="connsiteX3" fmla="*/ 1657350 w 9410700"/>
              <a:gd name="connsiteY3" fmla="*/ 0 h 882650"/>
              <a:gd name="connsiteX4" fmla="*/ 3143250 w 9410700"/>
              <a:gd name="connsiteY4" fmla="*/ 882650 h 882650"/>
              <a:gd name="connsiteX5" fmla="*/ 3143250 w 9410700"/>
              <a:gd name="connsiteY5" fmla="*/ 6350 h 882650"/>
              <a:gd name="connsiteX6" fmla="*/ 4629150 w 9410700"/>
              <a:gd name="connsiteY6" fmla="*/ 882650 h 882650"/>
              <a:gd name="connsiteX7" fmla="*/ 4629150 w 9410700"/>
              <a:gd name="connsiteY7" fmla="*/ 6350 h 882650"/>
              <a:gd name="connsiteX8" fmla="*/ 6115050 w 9410700"/>
              <a:gd name="connsiteY8" fmla="*/ 876300 h 882650"/>
              <a:gd name="connsiteX9" fmla="*/ 6115050 w 9410700"/>
              <a:gd name="connsiteY9" fmla="*/ 0 h 882650"/>
              <a:gd name="connsiteX10" fmla="*/ 7594600 w 9410700"/>
              <a:gd name="connsiteY10" fmla="*/ 876300 h 882650"/>
              <a:gd name="connsiteX11" fmla="*/ 7594600 w 9410700"/>
              <a:gd name="connsiteY11" fmla="*/ 6350 h 882650"/>
              <a:gd name="connsiteX12" fmla="*/ 9410700 w 9410700"/>
              <a:gd name="connsiteY12" fmla="*/ 882650 h 882650"/>
              <a:gd name="connsiteX13" fmla="*/ 9410700 w 9410700"/>
              <a:gd name="connsiteY13" fmla="*/ 438150 h 882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9410700" h="882650">
                <a:moveTo>
                  <a:pt x="0" y="431800"/>
                </a:moveTo>
                <a:lnTo>
                  <a:pt x="0" y="6350"/>
                </a:lnTo>
                <a:lnTo>
                  <a:pt x="1657350" y="876300"/>
                </a:lnTo>
                <a:lnTo>
                  <a:pt x="1657350" y="0"/>
                </a:lnTo>
                <a:lnTo>
                  <a:pt x="3143250" y="882650"/>
                </a:lnTo>
                <a:lnTo>
                  <a:pt x="3143250" y="6350"/>
                </a:lnTo>
                <a:lnTo>
                  <a:pt x="4629150" y="882650"/>
                </a:lnTo>
                <a:lnTo>
                  <a:pt x="4629150" y="6350"/>
                </a:lnTo>
                <a:lnTo>
                  <a:pt x="6115050" y="876300"/>
                </a:lnTo>
                <a:lnTo>
                  <a:pt x="6115050" y="0"/>
                </a:lnTo>
                <a:lnTo>
                  <a:pt x="7594600" y="876300"/>
                </a:lnTo>
                <a:lnTo>
                  <a:pt x="7594600" y="6350"/>
                </a:lnTo>
                <a:lnTo>
                  <a:pt x="9410700" y="882650"/>
                </a:lnTo>
                <a:lnTo>
                  <a:pt x="94107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6" name="Isosceles Triangle 3335">
            <a:extLst>
              <a:ext uri="{FF2B5EF4-FFF2-40B4-BE49-F238E27FC236}">
                <a16:creationId xmlns:a16="http://schemas.microsoft.com/office/drawing/2014/main" id="{B1129166-F8D7-D376-7468-B58CA8BDDDFF}"/>
              </a:ext>
            </a:extLst>
          </xdr:cNvPr>
          <xdr:cNvSpPr/>
        </xdr:nvSpPr>
        <xdr:spPr>
          <a:xfrm>
            <a:off x="8016875" y="403098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7" name="Isosceles Triangle 3336">
            <a:extLst>
              <a:ext uri="{FF2B5EF4-FFF2-40B4-BE49-F238E27FC236}">
                <a16:creationId xmlns:a16="http://schemas.microsoft.com/office/drawing/2014/main" id="{6132EB18-41AD-159F-DF03-5971638DF9E9}"/>
              </a:ext>
            </a:extLst>
          </xdr:cNvPr>
          <xdr:cNvSpPr/>
        </xdr:nvSpPr>
        <xdr:spPr>
          <a:xfrm>
            <a:off x="9467850" y="4030980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38" name="Straight Connector 3337">
            <a:extLst>
              <a:ext uri="{FF2B5EF4-FFF2-40B4-BE49-F238E27FC236}">
                <a16:creationId xmlns:a16="http://schemas.microsoft.com/office/drawing/2014/main" id="{08B18240-EF81-6802-348B-5D2063B5C2B1}"/>
              </a:ext>
            </a:extLst>
          </xdr:cNvPr>
          <xdr:cNvCxnSpPr/>
        </xdr:nvCxnSpPr>
        <xdr:spPr>
          <a:xfrm>
            <a:off x="3971925" y="4002881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9" name="Straight Connector 3338">
            <a:extLst>
              <a:ext uri="{FF2B5EF4-FFF2-40B4-BE49-F238E27FC236}">
                <a16:creationId xmlns:a16="http://schemas.microsoft.com/office/drawing/2014/main" id="{D97A121F-A08A-D430-09B1-CC8F96D033AC}"/>
              </a:ext>
            </a:extLst>
          </xdr:cNvPr>
          <xdr:cNvCxnSpPr/>
        </xdr:nvCxnSpPr>
        <xdr:spPr>
          <a:xfrm flipH="1">
            <a:off x="3962400" y="4002405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0" name="Straight Connector 3339">
            <a:extLst>
              <a:ext uri="{FF2B5EF4-FFF2-40B4-BE49-F238E27FC236}">
                <a16:creationId xmlns:a16="http://schemas.microsoft.com/office/drawing/2014/main" id="{66495CB5-C002-A695-387A-55160D6D5676}"/>
              </a:ext>
            </a:extLst>
          </xdr:cNvPr>
          <xdr:cNvCxnSpPr/>
        </xdr:nvCxnSpPr>
        <xdr:spPr>
          <a:xfrm>
            <a:off x="5419724" y="40033573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1" name="Straight Connector 3340">
            <a:extLst>
              <a:ext uri="{FF2B5EF4-FFF2-40B4-BE49-F238E27FC236}">
                <a16:creationId xmlns:a16="http://schemas.microsoft.com/office/drawing/2014/main" id="{B8DAF3E5-1501-CF9A-DE9F-6DAE3A2F315B}"/>
              </a:ext>
            </a:extLst>
          </xdr:cNvPr>
          <xdr:cNvCxnSpPr/>
        </xdr:nvCxnSpPr>
        <xdr:spPr>
          <a:xfrm flipV="1">
            <a:off x="5419725" y="39990713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2" name="Straight Connector 3341">
            <a:extLst>
              <a:ext uri="{FF2B5EF4-FFF2-40B4-BE49-F238E27FC236}">
                <a16:creationId xmlns:a16="http://schemas.microsoft.com/office/drawing/2014/main" id="{194A1832-3B63-AA21-6C79-58DBA3ECFE07}"/>
              </a:ext>
            </a:extLst>
          </xdr:cNvPr>
          <xdr:cNvCxnSpPr/>
        </xdr:nvCxnSpPr>
        <xdr:spPr>
          <a:xfrm>
            <a:off x="6886575" y="4002881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3" name="Straight Connector 3342">
            <a:extLst>
              <a:ext uri="{FF2B5EF4-FFF2-40B4-BE49-F238E27FC236}">
                <a16:creationId xmlns:a16="http://schemas.microsoft.com/office/drawing/2014/main" id="{D83CE628-112C-C3D5-9840-B4D8B2CB9012}"/>
              </a:ext>
            </a:extLst>
          </xdr:cNvPr>
          <xdr:cNvCxnSpPr/>
        </xdr:nvCxnSpPr>
        <xdr:spPr>
          <a:xfrm flipH="1">
            <a:off x="6877050" y="4002405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4" name="Straight Connector 3343">
            <a:extLst>
              <a:ext uri="{FF2B5EF4-FFF2-40B4-BE49-F238E27FC236}">
                <a16:creationId xmlns:a16="http://schemas.microsoft.com/office/drawing/2014/main" id="{A29992F1-7C78-6D8C-A4B1-847103E634FB}"/>
              </a:ext>
            </a:extLst>
          </xdr:cNvPr>
          <xdr:cNvCxnSpPr/>
        </xdr:nvCxnSpPr>
        <xdr:spPr>
          <a:xfrm>
            <a:off x="8343899" y="40028811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6" name="Straight Connector 3345">
            <a:extLst>
              <a:ext uri="{FF2B5EF4-FFF2-40B4-BE49-F238E27FC236}">
                <a16:creationId xmlns:a16="http://schemas.microsoft.com/office/drawing/2014/main" id="{16EBD5E7-DF60-316A-ABF8-D2CB8C3D4240}"/>
              </a:ext>
            </a:extLst>
          </xdr:cNvPr>
          <xdr:cNvCxnSpPr/>
        </xdr:nvCxnSpPr>
        <xdr:spPr>
          <a:xfrm>
            <a:off x="9801225" y="4002881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7" name="Straight Connector 3346">
            <a:extLst>
              <a:ext uri="{FF2B5EF4-FFF2-40B4-BE49-F238E27FC236}">
                <a16:creationId xmlns:a16="http://schemas.microsoft.com/office/drawing/2014/main" id="{0275924D-1F19-61C8-AE1B-60F2AF527ABA}"/>
              </a:ext>
            </a:extLst>
          </xdr:cNvPr>
          <xdr:cNvCxnSpPr/>
        </xdr:nvCxnSpPr>
        <xdr:spPr>
          <a:xfrm flipH="1">
            <a:off x="9791700" y="40024051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8" name="Straight Connector 3347">
            <a:extLst>
              <a:ext uri="{FF2B5EF4-FFF2-40B4-BE49-F238E27FC236}">
                <a16:creationId xmlns:a16="http://schemas.microsoft.com/office/drawing/2014/main" id="{6316E5EF-086D-7514-DE39-EE63C2792623}"/>
              </a:ext>
            </a:extLst>
          </xdr:cNvPr>
          <xdr:cNvCxnSpPr/>
        </xdr:nvCxnSpPr>
        <xdr:spPr>
          <a:xfrm>
            <a:off x="2105026" y="40538400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9" name="Straight Connector 3348">
            <a:extLst>
              <a:ext uri="{FF2B5EF4-FFF2-40B4-BE49-F238E27FC236}">
                <a16:creationId xmlns:a16="http://schemas.microsoft.com/office/drawing/2014/main" id="{E698237E-B682-F38A-63B3-CD2B688E5770}"/>
              </a:ext>
            </a:extLst>
          </xdr:cNvPr>
          <xdr:cNvCxnSpPr/>
        </xdr:nvCxnSpPr>
        <xdr:spPr>
          <a:xfrm>
            <a:off x="2024063" y="41024175"/>
            <a:ext cx="93821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0" name="Straight Connector 3349">
            <a:extLst>
              <a:ext uri="{FF2B5EF4-FFF2-40B4-BE49-F238E27FC236}">
                <a16:creationId xmlns:a16="http://schemas.microsoft.com/office/drawing/2014/main" id="{DA4D7406-0419-681B-4A36-E93D52CAC520}"/>
              </a:ext>
            </a:extLst>
          </xdr:cNvPr>
          <xdr:cNvCxnSpPr/>
        </xdr:nvCxnSpPr>
        <xdr:spPr>
          <a:xfrm flipH="1">
            <a:off x="2062163" y="40981312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1" name="Straight Connector 3350">
            <a:extLst>
              <a:ext uri="{FF2B5EF4-FFF2-40B4-BE49-F238E27FC236}">
                <a16:creationId xmlns:a16="http://schemas.microsoft.com/office/drawing/2014/main" id="{00F341EA-6BE7-D545-1B01-5669ECC32C78}"/>
              </a:ext>
            </a:extLst>
          </xdr:cNvPr>
          <xdr:cNvCxnSpPr/>
        </xdr:nvCxnSpPr>
        <xdr:spPr>
          <a:xfrm>
            <a:off x="2914650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2" name="Straight Connector 3351">
            <a:extLst>
              <a:ext uri="{FF2B5EF4-FFF2-40B4-BE49-F238E27FC236}">
                <a16:creationId xmlns:a16="http://schemas.microsoft.com/office/drawing/2014/main" id="{F6E03EDE-63FD-09C8-2FC9-620795CFBC67}"/>
              </a:ext>
            </a:extLst>
          </xdr:cNvPr>
          <xdr:cNvCxnSpPr/>
        </xdr:nvCxnSpPr>
        <xdr:spPr>
          <a:xfrm flipH="1">
            <a:off x="2871787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3" name="Straight Connector 3352">
            <a:extLst>
              <a:ext uri="{FF2B5EF4-FFF2-40B4-BE49-F238E27FC236}">
                <a16:creationId xmlns:a16="http://schemas.microsoft.com/office/drawing/2014/main" id="{5668AB81-22B7-2033-F5AB-3F7246614AFD}"/>
              </a:ext>
            </a:extLst>
          </xdr:cNvPr>
          <xdr:cNvCxnSpPr/>
        </xdr:nvCxnSpPr>
        <xdr:spPr>
          <a:xfrm>
            <a:off x="3724276" y="40890825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4" name="Straight Connector 3353">
            <a:extLst>
              <a:ext uri="{FF2B5EF4-FFF2-40B4-BE49-F238E27FC236}">
                <a16:creationId xmlns:a16="http://schemas.microsoft.com/office/drawing/2014/main" id="{7BC4ADF6-B140-18A3-621A-9A0034CDEA3A}"/>
              </a:ext>
            </a:extLst>
          </xdr:cNvPr>
          <xdr:cNvCxnSpPr/>
        </xdr:nvCxnSpPr>
        <xdr:spPr>
          <a:xfrm flipH="1">
            <a:off x="3681413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5" name="Straight Connector 3354">
            <a:extLst>
              <a:ext uri="{FF2B5EF4-FFF2-40B4-BE49-F238E27FC236}">
                <a16:creationId xmlns:a16="http://schemas.microsoft.com/office/drawing/2014/main" id="{A1FD6D02-56BA-8D29-3852-C11307B57707}"/>
              </a:ext>
            </a:extLst>
          </xdr:cNvPr>
          <xdr:cNvCxnSpPr/>
        </xdr:nvCxnSpPr>
        <xdr:spPr>
          <a:xfrm>
            <a:off x="4448174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6" name="Straight Connector 3355">
            <a:extLst>
              <a:ext uri="{FF2B5EF4-FFF2-40B4-BE49-F238E27FC236}">
                <a16:creationId xmlns:a16="http://schemas.microsoft.com/office/drawing/2014/main" id="{81CA23C8-FC20-ED3D-1B3A-BA73091A2D45}"/>
              </a:ext>
            </a:extLst>
          </xdr:cNvPr>
          <xdr:cNvCxnSpPr/>
        </xdr:nvCxnSpPr>
        <xdr:spPr>
          <a:xfrm flipH="1">
            <a:off x="4405311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7" name="Straight Connector 3356">
            <a:extLst>
              <a:ext uri="{FF2B5EF4-FFF2-40B4-BE49-F238E27FC236}">
                <a16:creationId xmlns:a16="http://schemas.microsoft.com/office/drawing/2014/main" id="{5E4BCB3A-A02A-B317-3465-BEABB2F9B21B}"/>
              </a:ext>
            </a:extLst>
          </xdr:cNvPr>
          <xdr:cNvCxnSpPr/>
        </xdr:nvCxnSpPr>
        <xdr:spPr>
          <a:xfrm>
            <a:off x="5181596" y="40890825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8" name="Straight Connector 3357">
            <a:extLst>
              <a:ext uri="{FF2B5EF4-FFF2-40B4-BE49-F238E27FC236}">
                <a16:creationId xmlns:a16="http://schemas.microsoft.com/office/drawing/2014/main" id="{ACBDE6B7-C608-00A6-F2AC-808BD28B8C57}"/>
              </a:ext>
            </a:extLst>
          </xdr:cNvPr>
          <xdr:cNvCxnSpPr/>
        </xdr:nvCxnSpPr>
        <xdr:spPr>
          <a:xfrm flipH="1">
            <a:off x="5138733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9" name="Straight Connector 3358">
            <a:extLst>
              <a:ext uri="{FF2B5EF4-FFF2-40B4-BE49-F238E27FC236}">
                <a16:creationId xmlns:a16="http://schemas.microsoft.com/office/drawing/2014/main" id="{2EEA3016-2DD6-EA5C-DF75-BEA9CE2FC786}"/>
              </a:ext>
            </a:extLst>
          </xdr:cNvPr>
          <xdr:cNvCxnSpPr/>
        </xdr:nvCxnSpPr>
        <xdr:spPr>
          <a:xfrm>
            <a:off x="6638920" y="40895588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0" name="Straight Connector 3359">
            <a:extLst>
              <a:ext uri="{FF2B5EF4-FFF2-40B4-BE49-F238E27FC236}">
                <a16:creationId xmlns:a16="http://schemas.microsoft.com/office/drawing/2014/main" id="{42A94619-6A61-99DF-1121-2E569A31DC0F}"/>
              </a:ext>
            </a:extLst>
          </xdr:cNvPr>
          <xdr:cNvCxnSpPr/>
        </xdr:nvCxnSpPr>
        <xdr:spPr>
          <a:xfrm flipH="1">
            <a:off x="6596057" y="40981313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1" name="Straight Connector 3360">
            <a:extLst>
              <a:ext uri="{FF2B5EF4-FFF2-40B4-BE49-F238E27FC236}">
                <a16:creationId xmlns:a16="http://schemas.microsoft.com/office/drawing/2014/main" id="{4A6525DC-AAB9-801D-4D6B-EE8B1ED5AC9F}"/>
              </a:ext>
            </a:extLst>
          </xdr:cNvPr>
          <xdr:cNvCxnSpPr/>
        </xdr:nvCxnSpPr>
        <xdr:spPr>
          <a:xfrm>
            <a:off x="8096250" y="40895589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2" name="Straight Connector 3361">
            <a:extLst>
              <a:ext uri="{FF2B5EF4-FFF2-40B4-BE49-F238E27FC236}">
                <a16:creationId xmlns:a16="http://schemas.microsoft.com/office/drawing/2014/main" id="{4B817555-D3F0-AA44-F4CA-6EED9D44BD15}"/>
              </a:ext>
            </a:extLst>
          </xdr:cNvPr>
          <xdr:cNvCxnSpPr/>
        </xdr:nvCxnSpPr>
        <xdr:spPr>
          <a:xfrm flipH="1">
            <a:off x="8053387" y="409813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3" name="Straight Connector 3362">
            <a:extLst>
              <a:ext uri="{FF2B5EF4-FFF2-40B4-BE49-F238E27FC236}">
                <a16:creationId xmlns:a16="http://schemas.microsoft.com/office/drawing/2014/main" id="{777F919C-F991-9C4F-1CD7-1D4439C36CCC}"/>
              </a:ext>
            </a:extLst>
          </xdr:cNvPr>
          <xdr:cNvCxnSpPr/>
        </xdr:nvCxnSpPr>
        <xdr:spPr>
          <a:xfrm>
            <a:off x="5915024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4" name="Straight Connector 3363">
            <a:extLst>
              <a:ext uri="{FF2B5EF4-FFF2-40B4-BE49-F238E27FC236}">
                <a16:creationId xmlns:a16="http://schemas.microsoft.com/office/drawing/2014/main" id="{1747CBFC-0F0F-275D-7EEA-F98D3CEA4D5A}"/>
              </a:ext>
            </a:extLst>
          </xdr:cNvPr>
          <xdr:cNvCxnSpPr/>
        </xdr:nvCxnSpPr>
        <xdr:spPr>
          <a:xfrm flipH="1">
            <a:off x="5872161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5" name="Straight Connector 3364">
            <a:extLst>
              <a:ext uri="{FF2B5EF4-FFF2-40B4-BE49-F238E27FC236}">
                <a16:creationId xmlns:a16="http://schemas.microsoft.com/office/drawing/2014/main" id="{904B2B94-8FEF-E3AA-7D51-2F3C55B4490A}"/>
              </a:ext>
            </a:extLst>
          </xdr:cNvPr>
          <xdr:cNvCxnSpPr/>
        </xdr:nvCxnSpPr>
        <xdr:spPr>
          <a:xfrm>
            <a:off x="7367586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6" name="Straight Connector 3365">
            <a:extLst>
              <a:ext uri="{FF2B5EF4-FFF2-40B4-BE49-F238E27FC236}">
                <a16:creationId xmlns:a16="http://schemas.microsoft.com/office/drawing/2014/main" id="{5CB6E3D5-64F4-619C-0E5A-445C2CB59EA1}"/>
              </a:ext>
            </a:extLst>
          </xdr:cNvPr>
          <xdr:cNvCxnSpPr/>
        </xdr:nvCxnSpPr>
        <xdr:spPr>
          <a:xfrm flipH="1">
            <a:off x="7324723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7" name="Straight Connector 3366">
            <a:extLst>
              <a:ext uri="{FF2B5EF4-FFF2-40B4-BE49-F238E27FC236}">
                <a16:creationId xmlns:a16="http://schemas.microsoft.com/office/drawing/2014/main" id="{22686DD4-00A1-643F-F00A-CA7D1628FA06}"/>
              </a:ext>
            </a:extLst>
          </xdr:cNvPr>
          <xdr:cNvCxnSpPr/>
        </xdr:nvCxnSpPr>
        <xdr:spPr>
          <a:xfrm>
            <a:off x="8820149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8" name="Straight Connector 3367">
            <a:extLst>
              <a:ext uri="{FF2B5EF4-FFF2-40B4-BE49-F238E27FC236}">
                <a16:creationId xmlns:a16="http://schemas.microsoft.com/office/drawing/2014/main" id="{B8C1ED9B-F339-86F7-C9FE-48FA8BC15816}"/>
              </a:ext>
            </a:extLst>
          </xdr:cNvPr>
          <xdr:cNvCxnSpPr/>
        </xdr:nvCxnSpPr>
        <xdr:spPr>
          <a:xfrm flipH="1">
            <a:off x="8777286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9" name="Straight Connector 3368">
            <a:extLst>
              <a:ext uri="{FF2B5EF4-FFF2-40B4-BE49-F238E27FC236}">
                <a16:creationId xmlns:a16="http://schemas.microsoft.com/office/drawing/2014/main" id="{18179A3E-7116-3BF8-3074-995F89D61077}"/>
              </a:ext>
            </a:extLst>
          </xdr:cNvPr>
          <xdr:cNvCxnSpPr/>
        </xdr:nvCxnSpPr>
        <xdr:spPr>
          <a:xfrm>
            <a:off x="11334750" y="40895589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0" name="Straight Connector 3369">
            <a:extLst>
              <a:ext uri="{FF2B5EF4-FFF2-40B4-BE49-F238E27FC236}">
                <a16:creationId xmlns:a16="http://schemas.microsoft.com/office/drawing/2014/main" id="{A1ACAAD4-0D08-652B-31DC-4EBD45D10F23}"/>
              </a:ext>
            </a:extLst>
          </xdr:cNvPr>
          <xdr:cNvCxnSpPr/>
        </xdr:nvCxnSpPr>
        <xdr:spPr>
          <a:xfrm flipH="1">
            <a:off x="11291887" y="40981314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1" name="Straight Connector 3370">
            <a:extLst>
              <a:ext uri="{FF2B5EF4-FFF2-40B4-BE49-F238E27FC236}">
                <a16:creationId xmlns:a16="http://schemas.microsoft.com/office/drawing/2014/main" id="{5D02A4AF-D646-1DA7-1F33-D4DCCFDA79FC}"/>
              </a:ext>
            </a:extLst>
          </xdr:cNvPr>
          <xdr:cNvCxnSpPr/>
        </xdr:nvCxnSpPr>
        <xdr:spPr>
          <a:xfrm>
            <a:off x="9553577" y="40890827"/>
            <a:ext cx="0" cy="20955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2" name="Straight Connector 3371">
            <a:extLst>
              <a:ext uri="{FF2B5EF4-FFF2-40B4-BE49-F238E27FC236}">
                <a16:creationId xmlns:a16="http://schemas.microsoft.com/office/drawing/2014/main" id="{8D8E011F-234B-D63E-1B24-2E36F607F8F7}"/>
              </a:ext>
            </a:extLst>
          </xdr:cNvPr>
          <xdr:cNvCxnSpPr/>
        </xdr:nvCxnSpPr>
        <xdr:spPr>
          <a:xfrm flipH="1">
            <a:off x="9510714" y="40976552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3" name="Straight Connector 3372">
            <a:extLst>
              <a:ext uri="{FF2B5EF4-FFF2-40B4-BE49-F238E27FC236}">
                <a16:creationId xmlns:a16="http://schemas.microsoft.com/office/drawing/2014/main" id="{19EB2AE0-759D-5352-912E-DFCA3B9B948B}"/>
              </a:ext>
            </a:extLst>
          </xdr:cNvPr>
          <xdr:cNvCxnSpPr/>
        </xdr:nvCxnSpPr>
        <xdr:spPr>
          <a:xfrm>
            <a:off x="10425112" y="40533638"/>
            <a:ext cx="0" cy="5667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4" name="Straight Connector 3373">
            <a:extLst>
              <a:ext uri="{FF2B5EF4-FFF2-40B4-BE49-F238E27FC236}">
                <a16:creationId xmlns:a16="http://schemas.microsoft.com/office/drawing/2014/main" id="{2296FEF6-97BD-3AF7-93C5-ED5D79238C9A}"/>
              </a:ext>
            </a:extLst>
          </xdr:cNvPr>
          <xdr:cNvCxnSpPr/>
        </xdr:nvCxnSpPr>
        <xdr:spPr>
          <a:xfrm flipH="1">
            <a:off x="10382249" y="40976550"/>
            <a:ext cx="80962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5" name="Straight Connector 3374">
            <a:extLst>
              <a:ext uri="{FF2B5EF4-FFF2-40B4-BE49-F238E27FC236}">
                <a16:creationId xmlns:a16="http://schemas.microsoft.com/office/drawing/2014/main" id="{27CC9FBB-FDA2-FAAC-9AEB-B7BB5C1939E2}"/>
              </a:ext>
            </a:extLst>
          </xdr:cNvPr>
          <xdr:cNvCxnSpPr/>
        </xdr:nvCxnSpPr>
        <xdr:spPr>
          <a:xfrm flipV="1">
            <a:off x="8339137" y="40009763"/>
            <a:ext cx="166687" cy="1428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25" name="Isosceles Triangle 3324">
            <a:extLst>
              <a:ext uri="{FF2B5EF4-FFF2-40B4-BE49-F238E27FC236}">
                <a16:creationId xmlns:a16="http://schemas.microsoft.com/office/drawing/2014/main" id="{F2CFA9B5-21CF-DF02-09B5-D1CDD04CD08C}"/>
              </a:ext>
            </a:extLst>
          </xdr:cNvPr>
          <xdr:cNvSpPr/>
        </xdr:nvSpPr>
        <xdr:spPr>
          <a:xfrm>
            <a:off x="3648069" y="403193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7" name="Isosceles Triangle 3326">
            <a:extLst>
              <a:ext uri="{FF2B5EF4-FFF2-40B4-BE49-F238E27FC236}">
                <a16:creationId xmlns:a16="http://schemas.microsoft.com/office/drawing/2014/main" id="{A4E84387-DFDA-69D1-CADC-34F873B9A15E}"/>
              </a:ext>
            </a:extLst>
          </xdr:cNvPr>
          <xdr:cNvSpPr/>
        </xdr:nvSpPr>
        <xdr:spPr>
          <a:xfrm>
            <a:off x="5105391" y="403193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4" name="Isosceles Triangle 3333">
            <a:extLst>
              <a:ext uri="{FF2B5EF4-FFF2-40B4-BE49-F238E27FC236}">
                <a16:creationId xmlns:a16="http://schemas.microsoft.com/office/drawing/2014/main" id="{E38E84AA-09E0-960A-603D-3D408C7FB956}"/>
              </a:ext>
            </a:extLst>
          </xdr:cNvPr>
          <xdr:cNvSpPr/>
        </xdr:nvSpPr>
        <xdr:spPr>
          <a:xfrm>
            <a:off x="6562716" y="403240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8" name="Isosceles Triangle 3327">
            <a:extLst>
              <a:ext uri="{FF2B5EF4-FFF2-40B4-BE49-F238E27FC236}">
                <a16:creationId xmlns:a16="http://schemas.microsoft.com/office/drawing/2014/main" id="{75A17FB3-E472-6BC2-3FCC-EAF7F1448E95}"/>
              </a:ext>
            </a:extLst>
          </xdr:cNvPr>
          <xdr:cNvSpPr/>
        </xdr:nvSpPr>
        <xdr:spPr>
          <a:xfrm>
            <a:off x="11253788" y="403145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275</xdr:row>
      <xdr:rowOff>0</xdr:rowOff>
    </xdr:from>
    <xdr:to>
      <xdr:col>13</xdr:col>
      <xdr:colOff>0</xdr:colOff>
      <xdr:row>279</xdr:row>
      <xdr:rowOff>85725</xdr:rowOff>
    </xdr:to>
    <xdr:cxnSp macro="">
      <xdr:nvCxnSpPr>
        <xdr:cNvPr id="3401" name="Straight Connector 3400">
          <a:extLst>
            <a:ext uri="{FF2B5EF4-FFF2-40B4-BE49-F238E27FC236}">
              <a16:creationId xmlns:a16="http://schemas.microsoft.com/office/drawing/2014/main" id="{E4BD69D4-27E5-482F-949C-11ED489EED34}"/>
            </a:ext>
          </a:extLst>
        </xdr:cNvPr>
        <xdr:cNvCxnSpPr/>
      </xdr:nvCxnSpPr>
      <xdr:spPr>
        <a:xfrm>
          <a:off x="2105025" y="41167050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275</xdr:row>
      <xdr:rowOff>0</xdr:rowOff>
    </xdr:from>
    <xdr:to>
      <xdr:col>70</xdr:col>
      <xdr:colOff>0</xdr:colOff>
      <xdr:row>279</xdr:row>
      <xdr:rowOff>85725</xdr:rowOff>
    </xdr:to>
    <xdr:cxnSp macro="">
      <xdr:nvCxnSpPr>
        <xdr:cNvPr id="3402" name="Straight Connector 3401">
          <a:extLst>
            <a:ext uri="{FF2B5EF4-FFF2-40B4-BE49-F238E27FC236}">
              <a16:creationId xmlns:a16="http://schemas.microsoft.com/office/drawing/2014/main" id="{C5DF706E-DEC4-4668-829F-5FBBF94672F8}"/>
            </a:ext>
          </a:extLst>
        </xdr:cNvPr>
        <xdr:cNvCxnSpPr/>
      </xdr:nvCxnSpPr>
      <xdr:spPr>
        <a:xfrm>
          <a:off x="11334750" y="41167050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263</xdr:row>
      <xdr:rowOff>9525</xdr:rowOff>
    </xdr:from>
    <xdr:to>
      <xdr:col>24</xdr:col>
      <xdr:colOff>76200</xdr:colOff>
      <xdr:row>266</xdr:row>
      <xdr:rowOff>76200</xdr:rowOff>
    </xdr:to>
    <xdr:cxnSp macro="">
      <xdr:nvCxnSpPr>
        <xdr:cNvPr id="3403" name="Straight Connector 3402">
          <a:extLst>
            <a:ext uri="{FF2B5EF4-FFF2-40B4-BE49-F238E27FC236}">
              <a16:creationId xmlns:a16="http://schemas.microsoft.com/office/drawing/2014/main" id="{23D1AD21-982E-4BEA-A8B1-D3F324BBF8B0}"/>
            </a:ext>
          </a:extLst>
        </xdr:cNvPr>
        <xdr:cNvCxnSpPr/>
      </xdr:nvCxnSpPr>
      <xdr:spPr>
        <a:xfrm>
          <a:off x="3962400" y="39462075"/>
          <a:ext cx="0" cy="4953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76200</xdr:colOff>
      <xdr:row>263</xdr:row>
      <xdr:rowOff>0</xdr:rowOff>
    </xdr:from>
    <xdr:to>
      <xdr:col>33</xdr:col>
      <xdr:colOff>76200</xdr:colOff>
      <xdr:row>266</xdr:row>
      <xdr:rowOff>0</xdr:rowOff>
    </xdr:to>
    <xdr:cxnSp macro="">
      <xdr:nvCxnSpPr>
        <xdr:cNvPr id="3404" name="Straight Connector 3403">
          <a:extLst>
            <a:ext uri="{FF2B5EF4-FFF2-40B4-BE49-F238E27FC236}">
              <a16:creationId xmlns:a16="http://schemas.microsoft.com/office/drawing/2014/main" id="{A29C2674-4C9F-47DB-B661-AB28A09DCC51}"/>
            </a:ext>
          </a:extLst>
        </xdr:cNvPr>
        <xdr:cNvCxnSpPr/>
      </xdr:nvCxnSpPr>
      <xdr:spPr>
        <a:xfrm>
          <a:off x="5419725" y="39452550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76200</xdr:colOff>
      <xdr:row>261</xdr:row>
      <xdr:rowOff>104775</xdr:rowOff>
    </xdr:from>
    <xdr:to>
      <xdr:col>42</xdr:col>
      <xdr:colOff>76200</xdr:colOff>
      <xdr:row>266</xdr:row>
      <xdr:rowOff>47625</xdr:rowOff>
    </xdr:to>
    <xdr:cxnSp macro="">
      <xdr:nvCxnSpPr>
        <xdr:cNvPr id="3405" name="Straight Connector 3404">
          <a:extLst>
            <a:ext uri="{FF2B5EF4-FFF2-40B4-BE49-F238E27FC236}">
              <a16:creationId xmlns:a16="http://schemas.microsoft.com/office/drawing/2014/main" id="{FFB0AC7B-8187-4FA8-8FC6-617FDFF7A4AC}"/>
            </a:ext>
          </a:extLst>
        </xdr:cNvPr>
        <xdr:cNvCxnSpPr/>
      </xdr:nvCxnSpPr>
      <xdr:spPr>
        <a:xfrm>
          <a:off x="6877050" y="39271575"/>
          <a:ext cx="0" cy="6572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76200</xdr:colOff>
      <xdr:row>263</xdr:row>
      <xdr:rowOff>9525</xdr:rowOff>
    </xdr:from>
    <xdr:to>
      <xdr:col>51</xdr:col>
      <xdr:colOff>76200</xdr:colOff>
      <xdr:row>266</xdr:row>
      <xdr:rowOff>9525</xdr:rowOff>
    </xdr:to>
    <xdr:cxnSp macro="">
      <xdr:nvCxnSpPr>
        <xdr:cNvPr id="3406" name="Straight Connector 3405">
          <a:extLst>
            <a:ext uri="{FF2B5EF4-FFF2-40B4-BE49-F238E27FC236}">
              <a16:creationId xmlns:a16="http://schemas.microsoft.com/office/drawing/2014/main" id="{7755C4B0-BD0C-416A-A4D2-A1C9B084A4C3}"/>
            </a:ext>
          </a:extLst>
        </xdr:cNvPr>
        <xdr:cNvCxnSpPr/>
      </xdr:nvCxnSpPr>
      <xdr:spPr>
        <a:xfrm>
          <a:off x="8334375" y="39462075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85725</xdr:colOff>
      <xdr:row>261</xdr:row>
      <xdr:rowOff>123825</xdr:rowOff>
    </xdr:from>
    <xdr:to>
      <xdr:col>60</xdr:col>
      <xdr:colOff>85725</xdr:colOff>
      <xdr:row>265</xdr:row>
      <xdr:rowOff>133350</xdr:rowOff>
    </xdr:to>
    <xdr:cxnSp macro="">
      <xdr:nvCxnSpPr>
        <xdr:cNvPr id="3407" name="Straight Connector 3406">
          <a:extLst>
            <a:ext uri="{FF2B5EF4-FFF2-40B4-BE49-F238E27FC236}">
              <a16:creationId xmlns:a16="http://schemas.microsoft.com/office/drawing/2014/main" id="{A3F1AF2B-9FE1-400E-89AD-3A2187E0F7AB}"/>
            </a:ext>
          </a:extLst>
        </xdr:cNvPr>
        <xdr:cNvCxnSpPr/>
      </xdr:nvCxnSpPr>
      <xdr:spPr>
        <a:xfrm>
          <a:off x="9801225" y="39290625"/>
          <a:ext cx="0" cy="5810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147638</xdr:colOff>
      <xdr:row>247</xdr:row>
      <xdr:rowOff>9523</xdr:rowOff>
    </xdr:from>
    <xdr:to>
      <xdr:col>51</xdr:col>
      <xdr:colOff>123825</xdr:colOff>
      <xdr:row>253</xdr:row>
      <xdr:rowOff>14289</xdr:rowOff>
    </xdr:to>
    <xdr:grpSp>
      <xdr:nvGrpSpPr>
        <xdr:cNvPr id="3415" name="Group 3414">
          <a:extLst>
            <a:ext uri="{FF2B5EF4-FFF2-40B4-BE49-F238E27FC236}">
              <a16:creationId xmlns:a16="http://schemas.microsoft.com/office/drawing/2014/main" id="{8FCF9D9F-7050-450E-8737-33FB74266512}"/>
            </a:ext>
          </a:extLst>
        </xdr:cNvPr>
        <xdr:cNvGrpSpPr/>
      </xdr:nvGrpSpPr>
      <xdr:grpSpPr>
        <a:xfrm>
          <a:off x="6786563" y="37176073"/>
          <a:ext cx="1595437" cy="862016"/>
          <a:chOff x="8243888" y="38319073"/>
          <a:chExt cx="1595437" cy="862016"/>
        </a:xfrm>
      </xdr:grpSpPr>
      <xdr:cxnSp macro="">
        <xdr:nvCxnSpPr>
          <xdr:cNvPr id="3416" name="Straight Connector 3415">
            <a:extLst>
              <a:ext uri="{FF2B5EF4-FFF2-40B4-BE49-F238E27FC236}">
                <a16:creationId xmlns:a16="http://schemas.microsoft.com/office/drawing/2014/main" id="{9EF27310-2D18-08AC-20CE-DE5A98136E13}"/>
              </a:ext>
            </a:extLst>
          </xdr:cNvPr>
          <xdr:cNvCxnSpPr/>
        </xdr:nvCxnSpPr>
        <xdr:spPr>
          <a:xfrm>
            <a:off x="8334375" y="38738175"/>
            <a:ext cx="14573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17" name="Isosceles Triangle 3416">
            <a:extLst>
              <a:ext uri="{FF2B5EF4-FFF2-40B4-BE49-F238E27FC236}">
                <a16:creationId xmlns:a16="http://schemas.microsoft.com/office/drawing/2014/main" id="{F8DAA2FF-2A42-81CE-60F0-E90232D6D64C}"/>
              </a:ext>
            </a:extLst>
          </xdr:cNvPr>
          <xdr:cNvSpPr/>
        </xdr:nvSpPr>
        <xdr:spPr>
          <a:xfrm>
            <a:off x="8258179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18" name="Straight Arrow Connector 3417">
            <a:extLst>
              <a:ext uri="{FF2B5EF4-FFF2-40B4-BE49-F238E27FC236}">
                <a16:creationId xmlns:a16="http://schemas.microsoft.com/office/drawing/2014/main" id="{C80A51B6-1876-D18F-70D6-40B1343F39E1}"/>
              </a:ext>
            </a:extLst>
          </xdr:cNvPr>
          <xdr:cNvCxnSpPr/>
        </xdr:nvCxnSpPr>
        <xdr:spPr>
          <a:xfrm flipV="1">
            <a:off x="8334381" y="388905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19" name="Isosceles Triangle 3418">
            <a:extLst>
              <a:ext uri="{FF2B5EF4-FFF2-40B4-BE49-F238E27FC236}">
                <a16:creationId xmlns:a16="http://schemas.microsoft.com/office/drawing/2014/main" id="{0A455171-6A84-6B23-D733-50871777414A}"/>
              </a:ext>
            </a:extLst>
          </xdr:cNvPr>
          <xdr:cNvSpPr/>
        </xdr:nvSpPr>
        <xdr:spPr>
          <a:xfrm>
            <a:off x="9472591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20" name="Straight Arrow Connector 3419">
            <a:extLst>
              <a:ext uri="{FF2B5EF4-FFF2-40B4-BE49-F238E27FC236}">
                <a16:creationId xmlns:a16="http://schemas.microsoft.com/office/drawing/2014/main" id="{7D74DF2F-3F16-CAF3-5C64-F384ED341C7D}"/>
              </a:ext>
            </a:extLst>
          </xdr:cNvPr>
          <xdr:cNvCxnSpPr/>
        </xdr:nvCxnSpPr>
        <xdr:spPr>
          <a:xfrm flipV="1">
            <a:off x="9553548" y="388715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1" name="Straight Arrow Connector 3420">
            <a:extLst>
              <a:ext uri="{FF2B5EF4-FFF2-40B4-BE49-F238E27FC236}">
                <a16:creationId xmlns:a16="http://schemas.microsoft.com/office/drawing/2014/main" id="{FECDE4DD-AD62-D58D-6790-4C566CFFD23B}"/>
              </a:ext>
            </a:extLst>
          </xdr:cNvPr>
          <xdr:cNvCxnSpPr/>
        </xdr:nvCxnSpPr>
        <xdr:spPr>
          <a:xfrm>
            <a:off x="8339134" y="384952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2" name="Straight Arrow Connector 3421">
            <a:extLst>
              <a:ext uri="{FF2B5EF4-FFF2-40B4-BE49-F238E27FC236}">
                <a16:creationId xmlns:a16="http://schemas.microsoft.com/office/drawing/2014/main" id="{CDAB1824-A33C-BF5F-E23A-6CF99B5503A5}"/>
              </a:ext>
            </a:extLst>
          </xdr:cNvPr>
          <xdr:cNvCxnSpPr/>
        </xdr:nvCxnSpPr>
        <xdr:spPr>
          <a:xfrm>
            <a:off x="8539163" y="385000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3" name="Straight Arrow Connector 3422">
            <a:extLst>
              <a:ext uri="{FF2B5EF4-FFF2-40B4-BE49-F238E27FC236}">
                <a16:creationId xmlns:a16="http://schemas.microsoft.com/office/drawing/2014/main" id="{BFB91D76-5DC9-1200-7E46-97A648A18259}"/>
              </a:ext>
            </a:extLst>
          </xdr:cNvPr>
          <xdr:cNvCxnSpPr/>
        </xdr:nvCxnSpPr>
        <xdr:spPr>
          <a:xfrm>
            <a:off x="8710614" y="384952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4" name="Straight Arrow Connector 3423">
            <a:extLst>
              <a:ext uri="{FF2B5EF4-FFF2-40B4-BE49-F238E27FC236}">
                <a16:creationId xmlns:a16="http://schemas.microsoft.com/office/drawing/2014/main" id="{8B32BB8D-09F4-BDE7-622D-D38BE0274E14}"/>
              </a:ext>
            </a:extLst>
          </xdr:cNvPr>
          <xdr:cNvCxnSpPr/>
        </xdr:nvCxnSpPr>
        <xdr:spPr>
          <a:xfrm>
            <a:off x="8905878" y="385000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5" name="Straight Arrow Connector 3424">
            <a:extLst>
              <a:ext uri="{FF2B5EF4-FFF2-40B4-BE49-F238E27FC236}">
                <a16:creationId xmlns:a16="http://schemas.microsoft.com/office/drawing/2014/main" id="{134A0551-5C1C-BF1E-838A-C7FEA297CC8F}"/>
              </a:ext>
            </a:extLst>
          </xdr:cNvPr>
          <xdr:cNvCxnSpPr/>
        </xdr:nvCxnSpPr>
        <xdr:spPr>
          <a:xfrm>
            <a:off x="9067802" y="384952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6" name="Straight Arrow Connector 3425">
            <a:extLst>
              <a:ext uri="{FF2B5EF4-FFF2-40B4-BE49-F238E27FC236}">
                <a16:creationId xmlns:a16="http://schemas.microsoft.com/office/drawing/2014/main" id="{4D34AFC1-AD89-B1A4-D309-E9D724A126A1}"/>
              </a:ext>
            </a:extLst>
          </xdr:cNvPr>
          <xdr:cNvCxnSpPr/>
        </xdr:nvCxnSpPr>
        <xdr:spPr>
          <a:xfrm>
            <a:off x="9229727" y="385000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7" name="Straight Arrow Connector 3426">
            <a:extLst>
              <a:ext uri="{FF2B5EF4-FFF2-40B4-BE49-F238E27FC236}">
                <a16:creationId xmlns:a16="http://schemas.microsoft.com/office/drawing/2014/main" id="{874BA812-279A-6DB5-0D44-EF88C9BBC3B1}"/>
              </a:ext>
            </a:extLst>
          </xdr:cNvPr>
          <xdr:cNvCxnSpPr/>
        </xdr:nvCxnSpPr>
        <xdr:spPr>
          <a:xfrm>
            <a:off x="9391654" y="384952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8" name="Straight Arrow Connector 3427">
            <a:extLst>
              <a:ext uri="{FF2B5EF4-FFF2-40B4-BE49-F238E27FC236}">
                <a16:creationId xmlns:a16="http://schemas.microsoft.com/office/drawing/2014/main" id="{36C949F5-E864-8E1A-2942-EF1FE609C537}"/>
              </a:ext>
            </a:extLst>
          </xdr:cNvPr>
          <xdr:cNvCxnSpPr/>
        </xdr:nvCxnSpPr>
        <xdr:spPr>
          <a:xfrm>
            <a:off x="9605970" y="38500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9" name="Straight Connector 3428">
            <a:extLst>
              <a:ext uri="{FF2B5EF4-FFF2-40B4-BE49-F238E27FC236}">
                <a16:creationId xmlns:a16="http://schemas.microsoft.com/office/drawing/2014/main" id="{A23F0458-EE8A-33E1-B511-1BD0FC9283EC}"/>
              </a:ext>
            </a:extLst>
          </xdr:cNvPr>
          <xdr:cNvCxnSpPr/>
        </xdr:nvCxnSpPr>
        <xdr:spPr>
          <a:xfrm>
            <a:off x="8343900" y="38500055"/>
            <a:ext cx="14525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0" name="Straight Connector 3429">
            <a:extLst>
              <a:ext uri="{FF2B5EF4-FFF2-40B4-BE49-F238E27FC236}">
                <a16:creationId xmlns:a16="http://schemas.microsoft.com/office/drawing/2014/main" id="{92448927-9A27-98F7-1765-06AC5EE031EF}"/>
              </a:ext>
            </a:extLst>
          </xdr:cNvPr>
          <xdr:cNvCxnSpPr/>
        </xdr:nvCxnSpPr>
        <xdr:spPr>
          <a:xfrm flipH="1" flipV="1">
            <a:off x="8934452" y="384095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1" name="Straight Arrow Connector 3430">
            <a:extLst>
              <a:ext uri="{FF2B5EF4-FFF2-40B4-BE49-F238E27FC236}">
                <a16:creationId xmlns:a16="http://schemas.microsoft.com/office/drawing/2014/main" id="{08DFD9EB-A49B-B8D2-8D7C-044D0C6E9AC6}"/>
              </a:ext>
            </a:extLst>
          </xdr:cNvPr>
          <xdr:cNvCxnSpPr/>
        </xdr:nvCxnSpPr>
        <xdr:spPr>
          <a:xfrm>
            <a:off x="9791704" y="385048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2" name="Straight Arrow Connector 3431">
            <a:extLst>
              <a:ext uri="{FF2B5EF4-FFF2-40B4-BE49-F238E27FC236}">
                <a16:creationId xmlns:a16="http://schemas.microsoft.com/office/drawing/2014/main" id="{BDE653BB-2D23-D7AB-F756-D5C4D1A79439}"/>
              </a:ext>
            </a:extLst>
          </xdr:cNvPr>
          <xdr:cNvCxnSpPr/>
        </xdr:nvCxnSpPr>
        <xdr:spPr>
          <a:xfrm>
            <a:off x="9791694" y="383190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3" name="Straight Connector 3432">
            <a:extLst>
              <a:ext uri="{FF2B5EF4-FFF2-40B4-BE49-F238E27FC236}">
                <a16:creationId xmlns:a16="http://schemas.microsoft.com/office/drawing/2014/main" id="{9CF48516-FE83-0D7C-9C0D-C1432F1EA5E8}"/>
              </a:ext>
            </a:extLst>
          </xdr:cNvPr>
          <xdr:cNvCxnSpPr/>
        </xdr:nvCxnSpPr>
        <xdr:spPr>
          <a:xfrm>
            <a:off x="8243888" y="39023926"/>
            <a:ext cx="1595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4" name="Straight Connector 3433">
            <a:extLst>
              <a:ext uri="{FF2B5EF4-FFF2-40B4-BE49-F238E27FC236}">
                <a16:creationId xmlns:a16="http://schemas.microsoft.com/office/drawing/2014/main" id="{7FEB05B4-2303-F82A-F215-0DF4A1B3AEDD}"/>
              </a:ext>
            </a:extLst>
          </xdr:cNvPr>
          <xdr:cNvCxnSpPr/>
        </xdr:nvCxnSpPr>
        <xdr:spPr>
          <a:xfrm flipH="1">
            <a:off x="8277228" y="389858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5" name="Straight Connector 3434">
            <a:extLst>
              <a:ext uri="{FF2B5EF4-FFF2-40B4-BE49-F238E27FC236}">
                <a16:creationId xmlns:a16="http://schemas.microsoft.com/office/drawing/2014/main" id="{239C0BDE-98EA-E010-A0A7-535F064A06E0}"/>
              </a:ext>
            </a:extLst>
          </xdr:cNvPr>
          <xdr:cNvCxnSpPr/>
        </xdr:nvCxnSpPr>
        <xdr:spPr>
          <a:xfrm flipH="1">
            <a:off x="9496418" y="389810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6" name="Straight Connector 3435">
            <a:extLst>
              <a:ext uri="{FF2B5EF4-FFF2-40B4-BE49-F238E27FC236}">
                <a16:creationId xmlns:a16="http://schemas.microsoft.com/office/drawing/2014/main" id="{3DAF1911-795E-D451-7D60-69E726DA96DD}"/>
              </a:ext>
            </a:extLst>
          </xdr:cNvPr>
          <xdr:cNvCxnSpPr/>
        </xdr:nvCxnSpPr>
        <xdr:spPr>
          <a:xfrm>
            <a:off x="9786928" y="38785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7" name="Straight Connector 3436">
            <a:extLst>
              <a:ext uri="{FF2B5EF4-FFF2-40B4-BE49-F238E27FC236}">
                <a16:creationId xmlns:a16="http://schemas.microsoft.com/office/drawing/2014/main" id="{6E9C9385-4A4E-5A57-CE4B-C0D88171EA1D}"/>
              </a:ext>
            </a:extLst>
          </xdr:cNvPr>
          <xdr:cNvCxnSpPr/>
        </xdr:nvCxnSpPr>
        <xdr:spPr>
          <a:xfrm flipH="1">
            <a:off x="9744065" y="389810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147638</xdr:colOff>
      <xdr:row>256</xdr:row>
      <xdr:rowOff>9523</xdr:rowOff>
    </xdr:from>
    <xdr:to>
      <xdr:col>42</xdr:col>
      <xdr:colOff>123825</xdr:colOff>
      <xdr:row>262</xdr:row>
      <xdr:rowOff>14289</xdr:rowOff>
    </xdr:to>
    <xdr:grpSp>
      <xdr:nvGrpSpPr>
        <xdr:cNvPr id="3438" name="Group 3437">
          <a:extLst>
            <a:ext uri="{FF2B5EF4-FFF2-40B4-BE49-F238E27FC236}">
              <a16:creationId xmlns:a16="http://schemas.microsoft.com/office/drawing/2014/main" id="{14E357C0-D5CA-4E98-91F0-6C0BA544F85F}"/>
            </a:ext>
          </a:extLst>
        </xdr:cNvPr>
        <xdr:cNvGrpSpPr/>
      </xdr:nvGrpSpPr>
      <xdr:grpSpPr>
        <a:xfrm>
          <a:off x="5329238" y="38461948"/>
          <a:ext cx="1595437" cy="862016"/>
          <a:chOff x="8243888" y="38319073"/>
          <a:chExt cx="1595437" cy="862016"/>
        </a:xfrm>
      </xdr:grpSpPr>
      <xdr:cxnSp macro="">
        <xdr:nvCxnSpPr>
          <xdr:cNvPr id="3439" name="Straight Connector 3438">
            <a:extLst>
              <a:ext uri="{FF2B5EF4-FFF2-40B4-BE49-F238E27FC236}">
                <a16:creationId xmlns:a16="http://schemas.microsoft.com/office/drawing/2014/main" id="{894686F6-D9A1-4B75-712A-63FF034FBAA2}"/>
              </a:ext>
            </a:extLst>
          </xdr:cNvPr>
          <xdr:cNvCxnSpPr/>
        </xdr:nvCxnSpPr>
        <xdr:spPr>
          <a:xfrm>
            <a:off x="8334375" y="38738175"/>
            <a:ext cx="14573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40" name="Isosceles Triangle 3439">
            <a:extLst>
              <a:ext uri="{FF2B5EF4-FFF2-40B4-BE49-F238E27FC236}">
                <a16:creationId xmlns:a16="http://schemas.microsoft.com/office/drawing/2014/main" id="{F41658F7-2695-F184-F88E-AF05DCB8E433}"/>
              </a:ext>
            </a:extLst>
          </xdr:cNvPr>
          <xdr:cNvSpPr/>
        </xdr:nvSpPr>
        <xdr:spPr>
          <a:xfrm>
            <a:off x="8258179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41" name="Straight Arrow Connector 3440">
            <a:extLst>
              <a:ext uri="{FF2B5EF4-FFF2-40B4-BE49-F238E27FC236}">
                <a16:creationId xmlns:a16="http://schemas.microsoft.com/office/drawing/2014/main" id="{8B94D085-1B76-4A5C-FF5C-EA3471C627D8}"/>
              </a:ext>
            </a:extLst>
          </xdr:cNvPr>
          <xdr:cNvCxnSpPr/>
        </xdr:nvCxnSpPr>
        <xdr:spPr>
          <a:xfrm flipV="1">
            <a:off x="8334381" y="388905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42" name="Isosceles Triangle 3441">
            <a:extLst>
              <a:ext uri="{FF2B5EF4-FFF2-40B4-BE49-F238E27FC236}">
                <a16:creationId xmlns:a16="http://schemas.microsoft.com/office/drawing/2014/main" id="{A5D8D562-E93D-77FF-E76A-CDF6CF37AE43}"/>
              </a:ext>
            </a:extLst>
          </xdr:cNvPr>
          <xdr:cNvSpPr/>
        </xdr:nvSpPr>
        <xdr:spPr>
          <a:xfrm>
            <a:off x="9472591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43" name="Straight Arrow Connector 3442">
            <a:extLst>
              <a:ext uri="{FF2B5EF4-FFF2-40B4-BE49-F238E27FC236}">
                <a16:creationId xmlns:a16="http://schemas.microsoft.com/office/drawing/2014/main" id="{ABEE7D5B-76EF-000B-68CF-C03B22186C7D}"/>
              </a:ext>
            </a:extLst>
          </xdr:cNvPr>
          <xdr:cNvCxnSpPr/>
        </xdr:nvCxnSpPr>
        <xdr:spPr>
          <a:xfrm flipV="1">
            <a:off x="9553548" y="388715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4" name="Straight Arrow Connector 3443">
            <a:extLst>
              <a:ext uri="{FF2B5EF4-FFF2-40B4-BE49-F238E27FC236}">
                <a16:creationId xmlns:a16="http://schemas.microsoft.com/office/drawing/2014/main" id="{206CE5BD-6341-9DD0-D6E9-D97F4AA11105}"/>
              </a:ext>
            </a:extLst>
          </xdr:cNvPr>
          <xdr:cNvCxnSpPr/>
        </xdr:nvCxnSpPr>
        <xdr:spPr>
          <a:xfrm>
            <a:off x="8339134" y="384952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5" name="Straight Arrow Connector 3444">
            <a:extLst>
              <a:ext uri="{FF2B5EF4-FFF2-40B4-BE49-F238E27FC236}">
                <a16:creationId xmlns:a16="http://schemas.microsoft.com/office/drawing/2014/main" id="{24678C3C-868E-A395-C899-E77C84D141B1}"/>
              </a:ext>
            </a:extLst>
          </xdr:cNvPr>
          <xdr:cNvCxnSpPr/>
        </xdr:nvCxnSpPr>
        <xdr:spPr>
          <a:xfrm>
            <a:off x="8539163" y="385000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6" name="Straight Arrow Connector 3445">
            <a:extLst>
              <a:ext uri="{FF2B5EF4-FFF2-40B4-BE49-F238E27FC236}">
                <a16:creationId xmlns:a16="http://schemas.microsoft.com/office/drawing/2014/main" id="{59D6091E-63BF-785D-0CF9-1041B2403437}"/>
              </a:ext>
            </a:extLst>
          </xdr:cNvPr>
          <xdr:cNvCxnSpPr/>
        </xdr:nvCxnSpPr>
        <xdr:spPr>
          <a:xfrm>
            <a:off x="8710614" y="384952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7" name="Straight Arrow Connector 3446">
            <a:extLst>
              <a:ext uri="{FF2B5EF4-FFF2-40B4-BE49-F238E27FC236}">
                <a16:creationId xmlns:a16="http://schemas.microsoft.com/office/drawing/2014/main" id="{5D91C99D-3B74-7257-0497-1217AB12DA3D}"/>
              </a:ext>
            </a:extLst>
          </xdr:cNvPr>
          <xdr:cNvCxnSpPr/>
        </xdr:nvCxnSpPr>
        <xdr:spPr>
          <a:xfrm>
            <a:off x="8905878" y="385000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8" name="Straight Arrow Connector 3447">
            <a:extLst>
              <a:ext uri="{FF2B5EF4-FFF2-40B4-BE49-F238E27FC236}">
                <a16:creationId xmlns:a16="http://schemas.microsoft.com/office/drawing/2014/main" id="{FA01E612-7FDD-D4E7-1DCC-8804B53B2C5E}"/>
              </a:ext>
            </a:extLst>
          </xdr:cNvPr>
          <xdr:cNvCxnSpPr/>
        </xdr:nvCxnSpPr>
        <xdr:spPr>
          <a:xfrm>
            <a:off x="9067802" y="384952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9" name="Straight Arrow Connector 3448">
            <a:extLst>
              <a:ext uri="{FF2B5EF4-FFF2-40B4-BE49-F238E27FC236}">
                <a16:creationId xmlns:a16="http://schemas.microsoft.com/office/drawing/2014/main" id="{73EC4EC8-D595-6937-502B-BCA6F118231A}"/>
              </a:ext>
            </a:extLst>
          </xdr:cNvPr>
          <xdr:cNvCxnSpPr/>
        </xdr:nvCxnSpPr>
        <xdr:spPr>
          <a:xfrm>
            <a:off x="9229727" y="385000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0" name="Straight Arrow Connector 3449">
            <a:extLst>
              <a:ext uri="{FF2B5EF4-FFF2-40B4-BE49-F238E27FC236}">
                <a16:creationId xmlns:a16="http://schemas.microsoft.com/office/drawing/2014/main" id="{E8B94DE0-F2F6-9DE8-8B0A-79F19E671ABE}"/>
              </a:ext>
            </a:extLst>
          </xdr:cNvPr>
          <xdr:cNvCxnSpPr/>
        </xdr:nvCxnSpPr>
        <xdr:spPr>
          <a:xfrm>
            <a:off x="9391654" y="384952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1" name="Straight Arrow Connector 3450">
            <a:extLst>
              <a:ext uri="{FF2B5EF4-FFF2-40B4-BE49-F238E27FC236}">
                <a16:creationId xmlns:a16="http://schemas.microsoft.com/office/drawing/2014/main" id="{1ED716D8-395B-CDDB-AD61-72FF0FFB527E}"/>
              </a:ext>
            </a:extLst>
          </xdr:cNvPr>
          <xdr:cNvCxnSpPr/>
        </xdr:nvCxnSpPr>
        <xdr:spPr>
          <a:xfrm>
            <a:off x="9605970" y="38500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2" name="Straight Connector 3451">
            <a:extLst>
              <a:ext uri="{FF2B5EF4-FFF2-40B4-BE49-F238E27FC236}">
                <a16:creationId xmlns:a16="http://schemas.microsoft.com/office/drawing/2014/main" id="{592D5C81-7A18-9AAA-AA6D-059F2A83C9BD}"/>
              </a:ext>
            </a:extLst>
          </xdr:cNvPr>
          <xdr:cNvCxnSpPr/>
        </xdr:nvCxnSpPr>
        <xdr:spPr>
          <a:xfrm>
            <a:off x="8343900" y="38500055"/>
            <a:ext cx="14525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3" name="Straight Connector 3452">
            <a:extLst>
              <a:ext uri="{FF2B5EF4-FFF2-40B4-BE49-F238E27FC236}">
                <a16:creationId xmlns:a16="http://schemas.microsoft.com/office/drawing/2014/main" id="{4B590951-A0AF-D424-8DB5-8EE7B35E598C}"/>
              </a:ext>
            </a:extLst>
          </xdr:cNvPr>
          <xdr:cNvCxnSpPr/>
        </xdr:nvCxnSpPr>
        <xdr:spPr>
          <a:xfrm flipH="1" flipV="1">
            <a:off x="8934452" y="384095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4" name="Straight Arrow Connector 3453">
            <a:extLst>
              <a:ext uri="{FF2B5EF4-FFF2-40B4-BE49-F238E27FC236}">
                <a16:creationId xmlns:a16="http://schemas.microsoft.com/office/drawing/2014/main" id="{D57F8714-81EB-09A9-46ED-0FE75DD011F4}"/>
              </a:ext>
            </a:extLst>
          </xdr:cNvPr>
          <xdr:cNvCxnSpPr/>
        </xdr:nvCxnSpPr>
        <xdr:spPr>
          <a:xfrm>
            <a:off x="9791704" y="385048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5" name="Straight Arrow Connector 3454">
            <a:extLst>
              <a:ext uri="{FF2B5EF4-FFF2-40B4-BE49-F238E27FC236}">
                <a16:creationId xmlns:a16="http://schemas.microsoft.com/office/drawing/2014/main" id="{BBA4B034-98C5-C071-3916-2D0E49B6CA34}"/>
              </a:ext>
            </a:extLst>
          </xdr:cNvPr>
          <xdr:cNvCxnSpPr/>
        </xdr:nvCxnSpPr>
        <xdr:spPr>
          <a:xfrm>
            <a:off x="9791694" y="383190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6" name="Straight Connector 3455">
            <a:extLst>
              <a:ext uri="{FF2B5EF4-FFF2-40B4-BE49-F238E27FC236}">
                <a16:creationId xmlns:a16="http://schemas.microsoft.com/office/drawing/2014/main" id="{FD586991-0082-3A36-C100-C5E15B775165}"/>
              </a:ext>
            </a:extLst>
          </xdr:cNvPr>
          <xdr:cNvCxnSpPr/>
        </xdr:nvCxnSpPr>
        <xdr:spPr>
          <a:xfrm>
            <a:off x="8243888" y="39023926"/>
            <a:ext cx="1595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7" name="Straight Connector 3456">
            <a:extLst>
              <a:ext uri="{FF2B5EF4-FFF2-40B4-BE49-F238E27FC236}">
                <a16:creationId xmlns:a16="http://schemas.microsoft.com/office/drawing/2014/main" id="{D6213CCE-12AD-C5BA-DCAB-237E552DD42A}"/>
              </a:ext>
            </a:extLst>
          </xdr:cNvPr>
          <xdr:cNvCxnSpPr/>
        </xdr:nvCxnSpPr>
        <xdr:spPr>
          <a:xfrm flipH="1">
            <a:off x="8277228" y="389858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8" name="Straight Connector 3457">
            <a:extLst>
              <a:ext uri="{FF2B5EF4-FFF2-40B4-BE49-F238E27FC236}">
                <a16:creationId xmlns:a16="http://schemas.microsoft.com/office/drawing/2014/main" id="{5C2B3024-ACC8-5CFA-D296-92BDFF7C7779}"/>
              </a:ext>
            </a:extLst>
          </xdr:cNvPr>
          <xdr:cNvCxnSpPr/>
        </xdr:nvCxnSpPr>
        <xdr:spPr>
          <a:xfrm flipH="1">
            <a:off x="9496418" y="389810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9" name="Straight Connector 3458">
            <a:extLst>
              <a:ext uri="{FF2B5EF4-FFF2-40B4-BE49-F238E27FC236}">
                <a16:creationId xmlns:a16="http://schemas.microsoft.com/office/drawing/2014/main" id="{03C8E63C-0267-062E-CB38-E87F9D134505}"/>
              </a:ext>
            </a:extLst>
          </xdr:cNvPr>
          <xdr:cNvCxnSpPr/>
        </xdr:nvCxnSpPr>
        <xdr:spPr>
          <a:xfrm>
            <a:off x="9786928" y="38785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0" name="Straight Connector 3459">
            <a:extLst>
              <a:ext uri="{FF2B5EF4-FFF2-40B4-BE49-F238E27FC236}">
                <a16:creationId xmlns:a16="http://schemas.microsoft.com/office/drawing/2014/main" id="{40B3206F-2D35-A0C2-F40B-E1B749AB0198}"/>
              </a:ext>
            </a:extLst>
          </xdr:cNvPr>
          <xdr:cNvCxnSpPr/>
        </xdr:nvCxnSpPr>
        <xdr:spPr>
          <a:xfrm flipH="1">
            <a:off x="9744065" y="389810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147638</xdr:colOff>
      <xdr:row>247</xdr:row>
      <xdr:rowOff>9523</xdr:rowOff>
    </xdr:from>
    <xdr:to>
      <xdr:col>33</xdr:col>
      <xdr:colOff>123825</xdr:colOff>
      <xdr:row>253</xdr:row>
      <xdr:rowOff>14289</xdr:rowOff>
    </xdr:to>
    <xdr:grpSp>
      <xdr:nvGrpSpPr>
        <xdr:cNvPr id="3461" name="Group 3460">
          <a:extLst>
            <a:ext uri="{FF2B5EF4-FFF2-40B4-BE49-F238E27FC236}">
              <a16:creationId xmlns:a16="http://schemas.microsoft.com/office/drawing/2014/main" id="{FBB60ABB-3A8F-4C17-9984-110E2D052227}"/>
            </a:ext>
          </a:extLst>
        </xdr:cNvPr>
        <xdr:cNvGrpSpPr/>
      </xdr:nvGrpSpPr>
      <xdr:grpSpPr>
        <a:xfrm>
          <a:off x="3871913" y="37176073"/>
          <a:ext cx="1595437" cy="862016"/>
          <a:chOff x="8243888" y="38319073"/>
          <a:chExt cx="1595437" cy="862016"/>
        </a:xfrm>
      </xdr:grpSpPr>
      <xdr:cxnSp macro="">
        <xdr:nvCxnSpPr>
          <xdr:cNvPr id="3462" name="Straight Connector 3461">
            <a:extLst>
              <a:ext uri="{FF2B5EF4-FFF2-40B4-BE49-F238E27FC236}">
                <a16:creationId xmlns:a16="http://schemas.microsoft.com/office/drawing/2014/main" id="{063C9860-D5D5-4B78-0A19-E6958A7E6C90}"/>
              </a:ext>
            </a:extLst>
          </xdr:cNvPr>
          <xdr:cNvCxnSpPr/>
        </xdr:nvCxnSpPr>
        <xdr:spPr>
          <a:xfrm>
            <a:off x="8334375" y="38738175"/>
            <a:ext cx="14573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63" name="Isosceles Triangle 3462">
            <a:extLst>
              <a:ext uri="{FF2B5EF4-FFF2-40B4-BE49-F238E27FC236}">
                <a16:creationId xmlns:a16="http://schemas.microsoft.com/office/drawing/2014/main" id="{153CCD93-7EC2-4628-53C1-3E8DD4D14D20}"/>
              </a:ext>
            </a:extLst>
          </xdr:cNvPr>
          <xdr:cNvSpPr/>
        </xdr:nvSpPr>
        <xdr:spPr>
          <a:xfrm>
            <a:off x="8258179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64" name="Straight Arrow Connector 3463">
            <a:extLst>
              <a:ext uri="{FF2B5EF4-FFF2-40B4-BE49-F238E27FC236}">
                <a16:creationId xmlns:a16="http://schemas.microsoft.com/office/drawing/2014/main" id="{F5BF2BE9-D28F-1DBE-AC63-A8BFAE87433F}"/>
              </a:ext>
            </a:extLst>
          </xdr:cNvPr>
          <xdr:cNvCxnSpPr/>
        </xdr:nvCxnSpPr>
        <xdr:spPr>
          <a:xfrm flipV="1">
            <a:off x="8334381" y="38890577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65" name="Isosceles Triangle 3464">
            <a:extLst>
              <a:ext uri="{FF2B5EF4-FFF2-40B4-BE49-F238E27FC236}">
                <a16:creationId xmlns:a16="http://schemas.microsoft.com/office/drawing/2014/main" id="{A651FC6A-DD18-756A-5B4C-8B7B5B0EB7CD}"/>
              </a:ext>
            </a:extLst>
          </xdr:cNvPr>
          <xdr:cNvSpPr/>
        </xdr:nvSpPr>
        <xdr:spPr>
          <a:xfrm>
            <a:off x="9472591" y="387524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66" name="Straight Arrow Connector 3465">
            <a:extLst>
              <a:ext uri="{FF2B5EF4-FFF2-40B4-BE49-F238E27FC236}">
                <a16:creationId xmlns:a16="http://schemas.microsoft.com/office/drawing/2014/main" id="{62A5713A-677B-5756-8FE8-6835B6B5ED09}"/>
              </a:ext>
            </a:extLst>
          </xdr:cNvPr>
          <xdr:cNvCxnSpPr/>
        </xdr:nvCxnSpPr>
        <xdr:spPr>
          <a:xfrm flipV="1">
            <a:off x="9553548" y="3887152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7" name="Straight Arrow Connector 3466">
            <a:extLst>
              <a:ext uri="{FF2B5EF4-FFF2-40B4-BE49-F238E27FC236}">
                <a16:creationId xmlns:a16="http://schemas.microsoft.com/office/drawing/2014/main" id="{E53525FF-D31E-95C7-33B5-060842B9BB31}"/>
              </a:ext>
            </a:extLst>
          </xdr:cNvPr>
          <xdr:cNvCxnSpPr/>
        </xdr:nvCxnSpPr>
        <xdr:spPr>
          <a:xfrm>
            <a:off x="8339134" y="3849529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8" name="Straight Arrow Connector 3467">
            <a:extLst>
              <a:ext uri="{FF2B5EF4-FFF2-40B4-BE49-F238E27FC236}">
                <a16:creationId xmlns:a16="http://schemas.microsoft.com/office/drawing/2014/main" id="{2A6EA029-28DF-E10D-9B64-6233171F2322}"/>
              </a:ext>
            </a:extLst>
          </xdr:cNvPr>
          <xdr:cNvCxnSpPr/>
        </xdr:nvCxnSpPr>
        <xdr:spPr>
          <a:xfrm>
            <a:off x="8539163" y="3850005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9" name="Straight Arrow Connector 3468">
            <a:extLst>
              <a:ext uri="{FF2B5EF4-FFF2-40B4-BE49-F238E27FC236}">
                <a16:creationId xmlns:a16="http://schemas.microsoft.com/office/drawing/2014/main" id="{DE6FF301-917C-6CB8-34AD-10C1F9640F7D}"/>
              </a:ext>
            </a:extLst>
          </xdr:cNvPr>
          <xdr:cNvCxnSpPr/>
        </xdr:nvCxnSpPr>
        <xdr:spPr>
          <a:xfrm>
            <a:off x="8710614" y="384952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0" name="Straight Arrow Connector 3469">
            <a:extLst>
              <a:ext uri="{FF2B5EF4-FFF2-40B4-BE49-F238E27FC236}">
                <a16:creationId xmlns:a16="http://schemas.microsoft.com/office/drawing/2014/main" id="{2AAE6A7E-5A39-C344-57F1-2E9EC903B2F4}"/>
              </a:ext>
            </a:extLst>
          </xdr:cNvPr>
          <xdr:cNvCxnSpPr/>
        </xdr:nvCxnSpPr>
        <xdr:spPr>
          <a:xfrm>
            <a:off x="8905878" y="3850005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1" name="Straight Arrow Connector 3470">
            <a:extLst>
              <a:ext uri="{FF2B5EF4-FFF2-40B4-BE49-F238E27FC236}">
                <a16:creationId xmlns:a16="http://schemas.microsoft.com/office/drawing/2014/main" id="{CC591E5F-B60C-1255-82A5-8174C8E5D9B0}"/>
              </a:ext>
            </a:extLst>
          </xdr:cNvPr>
          <xdr:cNvCxnSpPr/>
        </xdr:nvCxnSpPr>
        <xdr:spPr>
          <a:xfrm>
            <a:off x="9067802" y="384952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2" name="Straight Arrow Connector 3471">
            <a:extLst>
              <a:ext uri="{FF2B5EF4-FFF2-40B4-BE49-F238E27FC236}">
                <a16:creationId xmlns:a16="http://schemas.microsoft.com/office/drawing/2014/main" id="{1586A5E2-BA43-71E6-BBF4-A18E1FB4FF8D}"/>
              </a:ext>
            </a:extLst>
          </xdr:cNvPr>
          <xdr:cNvCxnSpPr/>
        </xdr:nvCxnSpPr>
        <xdr:spPr>
          <a:xfrm>
            <a:off x="9229727" y="3850005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3" name="Straight Arrow Connector 3472">
            <a:extLst>
              <a:ext uri="{FF2B5EF4-FFF2-40B4-BE49-F238E27FC236}">
                <a16:creationId xmlns:a16="http://schemas.microsoft.com/office/drawing/2014/main" id="{E50F3CE6-3A6F-C02B-6B0A-79A10D8B50C4}"/>
              </a:ext>
            </a:extLst>
          </xdr:cNvPr>
          <xdr:cNvCxnSpPr/>
        </xdr:nvCxnSpPr>
        <xdr:spPr>
          <a:xfrm>
            <a:off x="9391654" y="384952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4" name="Straight Arrow Connector 3473">
            <a:extLst>
              <a:ext uri="{FF2B5EF4-FFF2-40B4-BE49-F238E27FC236}">
                <a16:creationId xmlns:a16="http://schemas.microsoft.com/office/drawing/2014/main" id="{E8BA1A9E-7185-9CB8-A893-16CC5A7C4E96}"/>
              </a:ext>
            </a:extLst>
          </xdr:cNvPr>
          <xdr:cNvCxnSpPr/>
        </xdr:nvCxnSpPr>
        <xdr:spPr>
          <a:xfrm>
            <a:off x="9605970" y="385000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5" name="Straight Connector 3474">
            <a:extLst>
              <a:ext uri="{FF2B5EF4-FFF2-40B4-BE49-F238E27FC236}">
                <a16:creationId xmlns:a16="http://schemas.microsoft.com/office/drawing/2014/main" id="{7BF99319-63DB-7EF3-B59A-11375C62D23C}"/>
              </a:ext>
            </a:extLst>
          </xdr:cNvPr>
          <xdr:cNvCxnSpPr/>
        </xdr:nvCxnSpPr>
        <xdr:spPr>
          <a:xfrm>
            <a:off x="8343900" y="38500055"/>
            <a:ext cx="14525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6" name="Straight Connector 3475">
            <a:extLst>
              <a:ext uri="{FF2B5EF4-FFF2-40B4-BE49-F238E27FC236}">
                <a16:creationId xmlns:a16="http://schemas.microsoft.com/office/drawing/2014/main" id="{4EDD4BB2-7686-D0B8-AA55-2D8DE40DF563}"/>
              </a:ext>
            </a:extLst>
          </xdr:cNvPr>
          <xdr:cNvCxnSpPr/>
        </xdr:nvCxnSpPr>
        <xdr:spPr>
          <a:xfrm flipH="1" flipV="1">
            <a:off x="8934452" y="38409568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7" name="Straight Arrow Connector 3476">
            <a:extLst>
              <a:ext uri="{FF2B5EF4-FFF2-40B4-BE49-F238E27FC236}">
                <a16:creationId xmlns:a16="http://schemas.microsoft.com/office/drawing/2014/main" id="{04B0AB8F-A8D3-E73F-2C33-7FF2BAC6A7DD}"/>
              </a:ext>
            </a:extLst>
          </xdr:cNvPr>
          <xdr:cNvCxnSpPr/>
        </xdr:nvCxnSpPr>
        <xdr:spPr>
          <a:xfrm>
            <a:off x="9791704" y="3850481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8" name="Straight Arrow Connector 3477">
            <a:extLst>
              <a:ext uri="{FF2B5EF4-FFF2-40B4-BE49-F238E27FC236}">
                <a16:creationId xmlns:a16="http://schemas.microsoft.com/office/drawing/2014/main" id="{6E511CCD-4471-1D69-ABEF-2CF57A1CAFC2}"/>
              </a:ext>
            </a:extLst>
          </xdr:cNvPr>
          <xdr:cNvCxnSpPr/>
        </xdr:nvCxnSpPr>
        <xdr:spPr>
          <a:xfrm>
            <a:off x="9791694" y="38319073"/>
            <a:ext cx="0" cy="423863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9" name="Straight Connector 3478">
            <a:extLst>
              <a:ext uri="{FF2B5EF4-FFF2-40B4-BE49-F238E27FC236}">
                <a16:creationId xmlns:a16="http://schemas.microsoft.com/office/drawing/2014/main" id="{D8577230-911C-932B-8E1D-5D3691AB3935}"/>
              </a:ext>
            </a:extLst>
          </xdr:cNvPr>
          <xdr:cNvCxnSpPr/>
        </xdr:nvCxnSpPr>
        <xdr:spPr>
          <a:xfrm>
            <a:off x="8243888" y="39023926"/>
            <a:ext cx="15954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0" name="Straight Connector 3479">
            <a:extLst>
              <a:ext uri="{FF2B5EF4-FFF2-40B4-BE49-F238E27FC236}">
                <a16:creationId xmlns:a16="http://schemas.microsoft.com/office/drawing/2014/main" id="{DCA3F1BC-E240-9F52-0FE2-B1406349BA3D}"/>
              </a:ext>
            </a:extLst>
          </xdr:cNvPr>
          <xdr:cNvCxnSpPr/>
        </xdr:nvCxnSpPr>
        <xdr:spPr>
          <a:xfrm flipH="1">
            <a:off x="8277228" y="38985826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1" name="Straight Connector 3480">
            <a:extLst>
              <a:ext uri="{FF2B5EF4-FFF2-40B4-BE49-F238E27FC236}">
                <a16:creationId xmlns:a16="http://schemas.microsoft.com/office/drawing/2014/main" id="{F63122F6-354C-E368-713F-334BFB0C99FF}"/>
              </a:ext>
            </a:extLst>
          </xdr:cNvPr>
          <xdr:cNvCxnSpPr/>
        </xdr:nvCxnSpPr>
        <xdr:spPr>
          <a:xfrm flipH="1">
            <a:off x="9496418" y="38981063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2" name="Straight Connector 3481">
            <a:extLst>
              <a:ext uri="{FF2B5EF4-FFF2-40B4-BE49-F238E27FC236}">
                <a16:creationId xmlns:a16="http://schemas.microsoft.com/office/drawing/2014/main" id="{F0F93ECB-224D-F8B5-6A27-8D4870F22382}"/>
              </a:ext>
            </a:extLst>
          </xdr:cNvPr>
          <xdr:cNvCxnSpPr/>
        </xdr:nvCxnSpPr>
        <xdr:spPr>
          <a:xfrm>
            <a:off x="9786928" y="38785800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3" name="Straight Connector 3482">
            <a:extLst>
              <a:ext uri="{FF2B5EF4-FFF2-40B4-BE49-F238E27FC236}">
                <a16:creationId xmlns:a16="http://schemas.microsoft.com/office/drawing/2014/main" id="{7DCFC8A3-1BDF-74C2-1563-AEB2C323FCBF}"/>
              </a:ext>
            </a:extLst>
          </xdr:cNvPr>
          <xdr:cNvCxnSpPr/>
        </xdr:nvCxnSpPr>
        <xdr:spPr>
          <a:xfrm flipH="1">
            <a:off x="9744065" y="38981063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33</xdr:col>
      <xdr:colOff>76200</xdr:colOff>
      <xdr:row>254</xdr:row>
      <xdr:rowOff>9525</xdr:rowOff>
    </xdr:from>
    <xdr:to>
      <xdr:col>33</xdr:col>
      <xdr:colOff>76200</xdr:colOff>
      <xdr:row>257</xdr:row>
      <xdr:rowOff>9525</xdr:rowOff>
    </xdr:to>
    <xdr:cxnSp macro="">
      <xdr:nvCxnSpPr>
        <xdr:cNvPr id="3486" name="Straight Connector 3485">
          <a:extLst>
            <a:ext uri="{FF2B5EF4-FFF2-40B4-BE49-F238E27FC236}">
              <a16:creationId xmlns:a16="http://schemas.microsoft.com/office/drawing/2014/main" id="{742932F8-7D86-41DA-B534-30D1A8D5C8CA}"/>
            </a:ext>
          </a:extLst>
        </xdr:cNvPr>
        <xdr:cNvCxnSpPr/>
      </xdr:nvCxnSpPr>
      <xdr:spPr>
        <a:xfrm>
          <a:off x="5419725" y="38176200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76200</xdr:colOff>
      <xdr:row>254</xdr:row>
      <xdr:rowOff>9525</xdr:rowOff>
    </xdr:from>
    <xdr:to>
      <xdr:col>51</xdr:col>
      <xdr:colOff>76200</xdr:colOff>
      <xdr:row>257</xdr:row>
      <xdr:rowOff>9525</xdr:rowOff>
    </xdr:to>
    <xdr:cxnSp macro="">
      <xdr:nvCxnSpPr>
        <xdr:cNvPr id="3487" name="Straight Connector 3486">
          <a:extLst>
            <a:ext uri="{FF2B5EF4-FFF2-40B4-BE49-F238E27FC236}">
              <a16:creationId xmlns:a16="http://schemas.microsoft.com/office/drawing/2014/main" id="{A617D794-293A-440C-A3CA-AA6D2E8639A6}"/>
            </a:ext>
          </a:extLst>
        </xdr:cNvPr>
        <xdr:cNvCxnSpPr/>
      </xdr:nvCxnSpPr>
      <xdr:spPr>
        <a:xfrm>
          <a:off x="8334375" y="38176200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71437</xdr:colOff>
      <xdr:row>426</xdr:row>
      <xdr:rowOff>123825</xdr:rowOff>
    </xdr:from>
    <xdr:to>
      <xdr:col>70</xdr:col>
      <xdr:colOff>80963</xdr:colOff>
      <xdr:row>434</xdr:row>
      <xdr:rowOff>90488</xdr:rowOff>
    </xdr:to>
    <xdr:grpSp>
      <xdr:nvGrpSpPr>
        <xdr:cNvPr id="4035" name="Group 4034">
          <a:extLst>
            <a:ext uri="{FF2B5EF4-FFF2-40B4-BE49-F238E27FC236}">
              <a16:creationId xmlns:a16="http://schemas.microsoft.com/office/drawing/2014/main" id="{D89ED6EE-A4F0-98E5-8E48-C5C398736CF2}"/>
            </a:ext>
          </a:extLst>
        </xdr:cNvPr>
        <xdr:cNvGrpSpPr/>
      </xdr:nvGrpSpPr>
      <xdr:grpSpPr>
        <a:xfrm>
          <a:off x="2014537" y="64122300"/>
          <a:ext cx="9401176" cy="1109663"/>
          <a:chOff x="2014537" y="64122300"/>
          <a:chExt cx="9401176" cy="1109663"/>
        </a:xfrm>
      </xdr:grpSpPr>
      <xdr:sp macro="" textlink="">
        <xdr:nvSpPr>
          <xdr:cNvPr id="3610" name="Isosceles Triangle 3609">
            <a:extLst>
              <a:ext uri="{FF2B5EF4-FFF2-40B4-BE49-F238E27FC236}">
                <a16:creationId xmlns:a16="http://schemas.microsoft.com/office/drawing/2014/main" id="{3F94A84E-645C-F43E-13DD-4AF29DF57D2A}"/>
              </a:ext>
            </a:extLst>
          </xdr:cNvPr>
          <xdr:cNvSpPr/>
        </xdr:nvSpPr>
        <xdr:spPr>
          <a:xfrm>
            <a:off x="2024063" y="644413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1" name="Isosceles Triangle 3610">
            <a:extLst>
              <a:ext uri="{FF2B5EF4-FFF2-40B4-BE49-F238E27FC236}">
                <a16:creationId xmlns:a16="http://schemas.microsoft.com/office/drawing/2014/main" id="{C8259123-0F8E-946E-24C6-92D74454C3E1}"/>
              </a:ext>
            </a:extLst>
          </xdr:cNvPr>
          <xdr:cNvSpPr/>
        </xdr:nvSpPr>
        <xdr:spPr>
          <a:xfrm>
            <a:off x="3971926" y="644366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12" name="Straight Connector 3611">
            <a:extLst>
              <a:ext uri="{FF2B5EF4-FFF2-40B4-BE49-F238E27FC236}">
                <a16:creationId xmlns:a16="http://schemas.microsoft.com/office/drawing/2014/main" id="{487776D5-1247-C31C-06B4-B6E3997CD579}"/>
              </a:ext>
            </a:extLst>
          </xdr:cNvPr>
          <xdr:cNvCxnSpPr/>
        </xdr:nvCxnSpPr>
        <xdr:spPr>
          <a:xfrm>
            <a:off x="2100262" y="6442709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13" name="Isosceles Triangle 3612">
            <a:extLst>
              <a:ext uri="{FF2B5EF4-FFF2-40B4-BE49-F238E27FC236}">
                <a16:creationId xmlns:a16="http://schemas.microsoft.com/office/drawing/2014/main" id="{EADB8497-F4BA-328E-E567-57277D2A4745}"/>
              </a:ext>
            </a:extLst>
          </xdr:cNvPr>
          <xdr:cNvSpPr/>
        </xdr:nvSpPr>
        <xdr:spPr>
          <a:xfrm>
            <a:off x="5748338" y="644366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4" name="Isosceles Triangle 3613">
            <a:extLst>
              <a:ext uri="{FF2B5EF4-FFF2-40B4-BE49-F238E27FC236}">
                <a16:creationId xmlns:a16="http://schemas.microsoft.com/office/drawing/2014/main" id="{1BAB217C-C03C-5F9C-EDDB-A59863C97B5C}"/>
              </a:ext>
            </a:extLst>
          </xdr:cNvPr>
          <xdr:cNvSpPr/>
        </xdr:nvSpPr>
        <xdr:spPr>
          <a:xfrm>
            <a:off x="7534273" y="644318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5" name="Isosceles Triangle 3614">
            <a:extLst>
              <a:ext uri="{FF2B5EF4-FFF2-40B4-BE49-F238E27FC236}">
                <a16:creationId xmlns:a16="http://schemas.microsoft.com/office/drawing/2014/main" id="{C16E0EF4-2F82-34FC-B813-C11D7DE35CCD}"/>
              </a:ext>
            </a:extLst>
          </xdr:cNvPr>
          <xdr:cNvSpPr/>
        </xdr:nvSpPr>
        <xdr:spPr>
          <a:xfrm>
            <a:off x="9305925" y="6443662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6" name="Isosceles Triangle 3615">
            <a:extLst>
              <a:ext uri="{FF2B5EF4-FFF2-40B4-BE49-F238E27FC236}">
                <a16:creationId xmlns:a16="http://schemas.microsoft.com/office/drawing/2014/main" id="{5B288CC6-73B3-83B1-448A-082FE90217FB}"/>
              </a:ext>
            </a:extLst>
          </xdr:cNvPr>
          <xdr:cNvSpPr/>
        </xdr:nvSpPr>
        <xdr:spPr>
          <a:xfrm>
            <a:off x="11253788" y="6443186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7" name="Oval 3616">
            <a:extLst>
              <a:ext uri="{FF2B5EF4-FFF2-40B4-BE49-F238E27FC236}">
                <a16:creationId xmlns:a16="http://schemas.microsoft.com/office/drawing/2014/main" id="{65BED261-233F-ABD4-9DBD-46104195A3DD}"/>
              </a:ext>
            </a:extLst>
          </xdr:cNvPr>
          <xdr:cNvSpPr/>
        </xdr:nvSpPr>
        <xdr:spPr>
          <a:xfrm>
            <a:off x="3762375" y="643937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8" name="Oval 3617">
            <a:extLst>
              <a:ext uri="{FF2B5EF4-FFF2-40B4-BE49-F238E27FC236}">
                <a16:creationId xmlns:a16="http://schemas.microsoft.com/office/drawing/2014/main" id="{194F0224-12A6-DC7A-1ACA-F8E6203ECEAB}"/>
              </a:ext>
            </a:extLst>
          </xdr:cNvPr>
          <xdr:cNvSpPr/>
        </xdr:nvSpPr>
        <xdr:spPr>
          <a:xfrm>
            <a:off x="5543550" y="643937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9" name="Oval 3618">
            <a:extLst>
              <a:ext uri="{FF2B5EF4-FFF2-40B4-BE49-F238E27FC236}">
                <a16:creationId xmlns:a16="http://schemas.microsoft.com/office/drawing/2014/main" id="{70B18D05-3FF6-C06F-2F74-10B44998C77B}"/>
              </a:ext>
            </a:extLst>
          </xdr:cNvPr>
          <xdr:cNvSpPr/>
        </xdr:nvSpPr>
        <xdr:spPr>
          <a:xfrm>
            <a:off x="7339013" y="643937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20" name="Oval 3619">
            <a:extLst>
              <a:ext uri="{FF2B5EF4-FFF2-40B4-BE49-F238E27FC236}">
                <a16:creationId xmlns:a16="http://schemas.microsoft.com/office/drawing/2014/main" id="{7BA09814-02B0-9EF9-E581-20167A8C5AAD}"/>
              </a:ext>
            </a:extLst>
          </xdr:cNvPr>
          <xdr:cNvSpPr/>
        </xdr:nvSpPr>
        <xdr:spPr>
          <a:xfrm>
            <a:off x="9115426" y="6439376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21" name="Straight Arrow Connector 3620">
            <a:extLst>
              <a:ext uri="{FF2B5EF4-FFF2-40B4-BE49-F238E27FC236}">
                <a16:creationId xmlns:a16="http://schemas.microsoft.com/office/drawing/2014/main" id="{95C5954E-6EA0-DC08-E620-C829C6C9A08D}"/>
              </a:ext>
            </a:extLst>
          </xdr:cNvPr>
          <xdr:cNvCxnSpPr/>
        </xdr:nvCxnSpPr>
        <xdr:spPr>
          <a:xfrm>
            <a:off x="2105024" y="641937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2" name="Straight Arrow Connector 3621">
            <a:extLst>
              <a:ext uri="{FF2B5EF4-FFF2-40B4-BE49-F238E27FC236}">
                <a16:creationId xmlns:a16="http://schemas.microsoft.com/office/drawing/2014/main" id="{FFE88DA8-2CCE-4B9F-2D8B-D1E5BC7EA124}"/>
              </a:ext>
            </a:extLst>
          </xdr:cNvPr>
          <xdr:cNvCxnSpPr/>
        </xdr:nvCxnSpPr>
        <xdr:spPr>
          <a:xfrm>
            <a:off x="2266949" y="641985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3" name="Straight Arrow Connector 3622">
            <a:extLst>
              <a:ext uri="{FF2B5EF4-FFF2-40B4-BE49-F238E27FC236}">
                <a16:creationId xmlns:a16="http://schemas.microsoft.com/office/drawing/2014/main" id="{BACF9B59-BE72-3890-B63A-AE41D920A611}"/>
              </a:ext>
            </a:extLst>
          </xdr:cNvPr>
          <xdr:cNvCxnSpPr/>
        </xdr:nvCxnSpPr>
        <xdr:spPr>
          <a:xfrm>
            <a:off x="2428873" y="64193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4" name="Straight Arrow Connector 3623">
            <a:extLst>
              <a:ext uri="{FF2B5EF4-FFF2-40B4-BE49-F238E27FC236}">
                <a16:creationId xmlns:a16="http://schemas.microsoft.com/office/drawing/2014/main" id="{F8D3F1C5-9899-79E0-463A-C876ECEC239B}"/>
              </a:ext>
            </a:extLst>
          </xdr:cNvPr>
          <xdr:cNvCxnSpPr/>
        </xdr:nvCxnSpPr>
        <xdr:spPr>
          <a:xfrm>
            <a:off x="2590798" y="641984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5" name="Straight Arrow Connector 3624">
            <a:extLst>
              <a:ext uri="{FF2B5EF4-FFF2-40B4-BE49-F238E27FC236}">
                <a16:creationId xmlns:a16="http://schemas.microsoft.com/office/drawing/2014/main" id="{417A1BDB-6FC7-8C57-3365-3294249E18B0}"/>
              </a:ext>
            </a:extLst>
          </xdr:cNvPr>
          <xdr:cNvCxnSpPr/>
        </xdr:nvCxnSpPr>
        <xdr:spPr>
          <a:xfrm>
            <a:off x="2752723" y="641937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6" name="Straight Arrow Connector 3625">
            <a:extLst>
              <a:ext uri="{FF2B5EF4-FFF2-40B4-BE49-F238E27FC236}">
                <a16:creationId xmlns:a16="http://schemas.microsoft.com/office/drawing/2014/main" id="{0673B8D6-A59A-EA92-CFEC-9AC0663A8632}"/>
              </a:ext>
            </a:extLst>
          </xdr:cNvPr>
          <xdr:cNvCxnSpPr/>
        </xdr:nvCxnSpPr>
        <xdr:spPr>
          <a:xfrm>
            <a:off x="2914648" y="641984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7" name="Straight Arrow Connector 3626">
            <a:extLst>
              <a:ext uri="{FF2B5EF4-FFF2-40B4-BE49-F238E27FC236}">
                <a16:creationId xmlns:a16="http://schemas.microsoft.com/office/drawing/2014/main" id="{DCFED141-7BE1-9C6E-3D0E-2381938C5680}"/>
              </a:ext>
            </a:extLst>
          </xdr:cNvPr>
          <xdr:cNvCxnSpPr/>
        </xdr:nvCxnSpPr>
        <xdr:spPr>
          <a:xfrm>
            <a:off x="3076572" y="64193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8" name="Straight Arrow Connector 3627">
            <a:extLst>
              <a:ext uri="{FF2B5EF4-FFF2-40B4-BE49-F238E27FC236}">
                <a16:creationId xmlns:a16="http://schemas.microsoft.com/office/drawing/2014/main" id="{0EC4E686-47DF-9645-4B99-7E78513BE609}"/>
              </a:ext>
            </a:extLst>
          </xdr:cNvPr>
          <xdr:cNvCxnSpPr/>
        </xdr:nvCxnSpPr>
        <xdr:spPr>
          <a:xfrm>
            <a:off x="3238497" y="641984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9" name="Straight Arrow Connector 3628">
            <a:extLst>
              <a:ext uri="{FF2B5EF4-FFF2-40B4-BE49-F238E27FC236}">
                <a16:creationId xmlns:a16="http://schemas.microsoft.com/office/drawing/2014/main" id="{0BEAFB20-6013-A890-DAAD-02A4699182D2}"/>
              </a:ext>
            </a:extLst>
          </xdr:cNvPr>
          <xdr:cNvCxnSpPr/>
        </xdr:nvCxnSpPr>
        <xdr:spPr>
          <a:xfrm>
            <a:off x="3400424" y="641937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0" name="Straight Arrow Connector 3629">
            <a:extLst>
              <a:ext uri="{FF2B5EF4-FFF2-40B4-BE49-F238E27FC236}">
                <a16:creationId xmlns:a16="http://schemas.microsoft.com/office/drawing/2014/main" id="{F66BF079-2844-EDE1-EC56-CBC000FA16C6}"/>
              </a:ext>
            </a:extLst>
          </xdr:cNvPr>
          <xdr:cNvCxnSpPr/>
        </xdr:nvCxnSpPr>
        <xdr:spPr>
          <a:xfrm>
            <a:off x="3562349" y="641985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1" name="Straight Arrow Connector 3630">
            <a:extLst>
              <a:ext uri="{FF2B5EF4-FFF2-40B4-BE49-F238E27FC236}">
                <a16:creationId xmlns:a16="http://schemas.microsoft.com/office/drawing/2014/main" id="{DEC4E350-4404-D2D6-31D6-65BDDECBD88D}"/>
              </a:ext>
            </a:extLst>
          </xdr:cNvPr>
          <xdr:cNvCxnSpPr/>
        </xdr:nvCxnSpPr>
        <xdr:spPr>
          <a:xfrm>
            <a:off x="3724273" y="64193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2" name="Straight Arrow Connector 3631">
            <a:extLst>
              <a:ext uri="{FF2B5EF4-FFF2-40B4-BE49-F238E27FC236}">
                <a16:creationId xmlns:a16="http://schemas.microsoft.com/office/drawing/2014/main" id="{DE393FA9-1FB1-9888-E209-1A34BDCAEAA9}"/>
              </a:ext>
            </a:extLst>
          </xdr:cNvPr>
          <xdr:cNvCxnSpPr/>
        </xdr:nvCxnSpPr>
        <xdr:spPr>
          <a:xfrm>
            <a:off x="3886198" y="641984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3" name="Straight Arrow Connector 3632">
            <a:extLst>
              <a:ext uri="{FF2B5EF4-FFF2-40B4-BE49-F238E27FC236}">
                <a16:creationId xmlns:a16="http://schemas.microsoft.com/office/drawing/2014/main" id="{9B816DBF-A81C-FDEA-0AC1-398F472D07F5}"/>
              </a:ext>
            </a:extLst>
          </xdr:cNvPr>
          <xdr:cNvCxnSpPr/>
        </xdr:nvCxnSpPr>
        <xdr:spPr>
          <a:xfrm>
            <a:off x="4048123" y="641937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4" name="Straight Arrow Connector 3633">
            <a:extLst>
              <a:ext uri="{FF2B5EF4-FFF2-40B4-BE49-F238E27FC236}">
                <a16:creationId xmlns:a16="http://schemas.microsoft.com/office/drawing/2014/main" id="{227C3221-131E-3A7B-E349-1D1C50089CB4}"/>
              </a:ext>
            </a:extLst>
          </xdr:cNvPr>
          <xdr:cNvCxnSpPr/>
        </xdr:nvCxnSpPr>
        <xdr:spPr>
          <a:xfrm>
            <a:off x="4210048" y="641984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5" name="Straight Arrow Connector 3634">
            <a:extLst>
              <a:ext uri="{FF2B5EF4-FFF2-40B4-BE49-F238E27FC236}">
                <a16:creationId xmlns:a16="http://schemas.microsoft.com/office/drawing/2014/main" id="{CDAEFB01-A5D3-DC4F-15EB-641B136BE9D4}"/>
              </a:ext>
            </a:extLst>
          </xdr:cNvPr>
          <xdr:cNvCxnSpPr/>
        </xdr:nvCxnSpPr>
        <xdr:spPr>
          <a:xfrm>
            <a:off x="4371972" y="64193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6" name="Straight Arrow Connector 3635">
            <a:extLst>
              <a:ext uri="{FF2B5EF4-FFF2-40B4-BE49-F238E27FC236}">
                <a16:creationId xmlns:a16="http://schemas.microsoft.com/office/drawing/2014/main" id="{8AA8B83E-F3B8-4102-DF03-E5E824CB7896}"/>
              </a:ext>
            </a:extLst>
          </xdr:cNvPr>
          <xdr:cNvCxnSpPr/>
        </xdr:nvCxnSpPr>
        <xdr:spPr>
          <a:xfrm>
            <a:off x="4533897" y="641984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7" name="Straight Arrow Connector 3636">
            <a:extLst>
              <a:ext uri="{FF2B5EF4-FFF2-40B4-BE49-F238E27FC236}">
                <a16:creationId xmlns:a16="http://schemas.microsoft.com/office/drawing/2014/main" id="{8FF9EB4B-21E7-21B6-B22A-8EC95C902330}"/>
              </a:ext>
            </a:extLst>
          </xdr:cNvPr>
          <xdr:cNvCxnSpPr/>
        </xdr:nvCxnSpPr>
        <xdr:spPr>
          <a:xfrm>
            <a:off x="4695823" y="641984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8" name="Straight Arrow Connector 3637">
            <a:extLst>
              <a:ext uri="{FF2B5EF4-FFF2-40B4-BE49-F238E27FC236}">
                <a16:creationId xmlns:a16="http://schemas.microsoft.com/office/drawing/2014/main" id="{6EF55AAE-AF6C-DD01-12E4-E020190D1611}"/>
              </a:ext>
            </a:extLst>
          </xdr:cNvPr>
          <xdr:cNvCxnSpPr/>
        </xdr:nvCxnSpPr>
        <xdr:spPr>
          <a:xfrm>
            <a:off x="4857748" y="64203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39" name="Straight Arrow Connector 3638">
            <a:extLst>
              <a:ext uri="{FF2B5EF4-FFF2-40B4-BE49-F238E27FC236}">
                <a16:creationId xmlns:a16="http://schemas.microsoft.com/office/drawing/2014/main" id="{BB1EA3A5-5ECE-5716-DC90-A4F23B5B93C4}"/>
              </a:ext>
            </a:extLst>
          </xdr:cNvPr>
          <xdr:cNvCxnSpPr/>
        </xdr:nvCxnSpPr>
        <xdr:spPr>
          <a:xfrm>
            <a:off x="5019672" y="641984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0" name="Straight Arrow Connector 3639">
            <a:extLst>
              <a:ext uri="{FF2B5EF4-FFF2-40B4-BE49-F238E27FC236}">
                <a16:creationId xmlns:a16="http://schemas.microsoft.com/office/drawing/2014/main" id="{08FAE1CB-B494-F797-8122-DFB55DE85C20}"/>
              </a:ext>
            </a:extLst>
          </xdr:cNvPr>
          <xdr:cNvCxnSpPr/>
        </xdr:nvCxnSpPr>
        <xdr:spPr>
          <a:xfrm>
            <a:off x="5181597" y="642032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1" name="Straight Arrow Connector 3640">
            <a:extLst>
              <a:ext uri="{FF2B5EF4-FFF2-40B4-BE49-F238E27FC236}">
                <a16:creationId xmlns:a16="http://schemas.microsoft.com/office/drawing/2014/main" id="{4AC6D658-ECB6-3F52-52E3-2A25A60CE484}"/>
              </a:ext>
            </a:extLst>
          </xdr:cNvPr>
          <xdr:cNvCxnSpPr/>
        </xdr:nvCxnSpPr>
        <xdr:spPr>
          <a:xfrm>
            <a:off x="5343522" y="641984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2" name="Straight Arrow Connector 3641">
            <a:extLst>
              <a:ext uri="{FF2B5EF4-FFF2-40B4-BE49-F238E27FC236}">
                <a16:creationId xmlns:a16="http://schemas.microsoft.com/office/drawing/2014/main" id="{519CF604-3818-712A-C330-53036FC13257}"/>
              </a:ext>
            </a:extLst>
          </xdr:cNvPr>
          <xdr:cNvCxnSpPr/>
        </xdr:nvCxnSpPr>
        <xdr:spPr>
          <a:xfrm>
            <a:off x="5505447" y="642032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3" name="Straight Arrow Connector 3642">
            <a:extLst>
              <a:ext uri="{FF2B5EF4-FFF2-40B4-BE49-F238E27FC236}">
                <a16:creationId xmlns:a16="http://schemas.microsoft.com/office/drawing/2014/main" id="{8F202515-0A01-0153-3539-7E3A6C737C06}"/>
              </a:ext>
            </a:extLst>
          </xdr:cNvPr>
          <xdr:cNvCxnSpPr/>
        </xdr:nvCxnSpPr>
        <xdr:spPr>
          <a:xfrm>
            <a:off x="5667371" y="641984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4" name="Straight Arrow Connector 3643">
            <a:extLst>
              <a:ext uri="{FF2B5EF4-FFF2-40B4-BE49-F238E27FC236}">
                <a16:creationId xmlns:a16="http://schemas.microsoft.com/office/drawing/2014/main" id="{D2DD6D8A-983A-10D2-26F8-C8146A8DBAD5}"/>
              </a:ext>
            </a:extLst>
          </xdr:cNvPr>
          <xdr:cNvCxnSpPr/>
        </xdr:nvCxnSpPr>
        <xdr:spPr>
          <a:xfrm>
            <a:off x="5829296" y="642032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5" name="Straight Arrow Connector 3644">
            <a:extLst>
              <a:ext uri="{FF2B5EF4-FFF2-40B4-BE49-F238E27FC236}">
                <a16:creationId xmlns:a16="http://schemas.microsoft.com/office/drawing/2014/main" id="{E947FF95-422B-8688-1F5E-CE01D858633D}"/>
              </a:ext>
            </a:extLst>
          </xdr:cNvPr>
          <xdr:cNvCxnSpPr/>
        </xdr:nvCxnSpPr>
        <xdr:spPr>
          <a:xfrm>
            <a:off x="5991223" y="641984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6" name="Straight Arrow Connector 3645">
            <a:extLst>
              <a:ext uri="{FF2B5EF4-FFF2-40B4-BE49-F238E27FC236}">
                <a16:creationId xmlns:a16="http://schemas.microsoft.com/office/drawing/2014/main" id="{7E8014E3-93BD-4E15-ECCD-D4BAE05C0FCD}"/>
              </a:ext>
            </a:extLst>
          </xdr:cNvPr>
          <xdr:cNvCxnSpPr/>
        </xdr:nvCxnSpPr>
        <xdr:spPr>
          <a:xfrm>
            <a:off x="6153148" y="64203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7" name="Straight Arrow Connector 3646">
            <a:extLst>
              <a:ext uri="{FF2B5EF4-FFF2-40B4-BE49-F238E27FC236}">
                <a16:creationId xmlns:a16="http://schemas.microsoft.com/office/drawing/2014/main" id="{2E974832-E6E1-C51E-D23E-82C449BF3A55}"/>
              </a:ext>
            </a:extLst>
          </xdr:cNvPr>
          <xdr:cNvCxnSpPr/>
        </xdr:nvCxnSpPr>
        <xdr:spPr>
          <a:xfrm>
            <a:off x="6315072" y="641984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8" name="Straight Arrow Connector 3647">
            <a:extLst>
              <a:ext uri="{FF2B5EF4-FFF2-40B4-BE49-F238E27FC236}">
                <a16:creationId xmlns:a16="http://schemas.microsoft.com/office/drawing/2014/main" id="{AB143ED0-98BA-C06D-AE3D-36B6B6D53D2B}"/>
              </a:ext>
            </a:extLst>
          </xdr:cNvPr>
          <xdr:cNvCxnSpPr/>
        </xdr:nvCxnSpPr>
        <xdr:spPr>
          <a:xfrm>
            <a:off x="6476997" y="642032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49" name="Straight Arrow Connector 3648">
            <a:extLst>
              <a:ext uri="{FF2B5EF4-FFF2-40B4-BE49-F238E27FC236}">
                <a16:creationId xmlns:a16="http://schemas.microsoft.com/office/drawing/2014/main" id="{7697B98E-AEAD-FFEC-77AF-D1F29514EA8A}"/>
              </a:ext>
            </a:extLst>
          </xdr:cNvPr>
          <xdr:cNvCxnSpPr/>
        </xdr:nvCxnSpPr>
        <xdr:spPr>
          <a:xfrm>
            <a:off x="6638922" y="641984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0" name="Straight Arrow Connector 3649">
            <a:extLst>
              <a:ext uri="{FF2B5EF4-FFF2-40B4-BE49-F238E27FC236}">
                <a16:creationId xmlns:a16="http://schemas.microsoft.com/office/drawing/2014/main" id="{A3D5F494-CEC6-CC3F-CF19-67B56CA527D7}"/>
              </a:ext>
            </a:extLst>
          </xdr:cNvPr>
          <xdr:cNvCxnSpPr/>
        </xdr:nvCxnSpPr>
        <xdr:spPr>
          <a:xfrm>
            <a:off x="6800847" y="642032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1" name="Straight Arrow Connector 3650">
            <a:extLst>
              <a:ext uri="{FF2B5EF4-FFF2-40B4-BE49-F238E27FC236}">
                <a16:creationId xmlns:a16="http://schemas.microsoft.com/office/drawing/2014/main" id="{1A70F2A4-8F12-72AC-241C-935363E3698B}"/>
              </a:ext>
            </a:extLst>
          </xdr:cNvPr>
          <xdr:cNvCxnSpPr/>
        </xdr:nvCxnSpPr>
        <xdr:spPr>
          <a:xfrm>
            <a:off x="6962771" y="641984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2" name="Straight Arrow Connector 3651">
            <a:extLst>
              <a:ext uri="{FF2B5EF4-FFF2-40B4-BE49-F238E27FC236}">
                <a16:creationId xmlns:a16="http://schemas.microsoft.com/office/drawing/2014/main" id="{D00F42BA-73BC-77CA-D7E0-72C3832906CB}"/>
              </a:ext>
            </a:extLst>
          </xdr:cNvPr>
          <xdr:cNvCxnSpPr/>
        </xdr:nvCxnSpPr>
        <xdr:spPr>
          <a:xfrm>
            <a:off x="7124696" y="641984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3" name="Straight Arrow Connector 3652">
            <a:extLst>
              <a:ext uri="{FF2B5EF4-FFF2-40B4-BE49-F238E27FC236}">
                <a16:creationId xmlns:a16="http://schemas.microsoft.com/office/drawing/2014/main" id="{4072FFAD-E996-B4C0-5047-1F9BF08BCE0F}"/>
              </a:ext>
            </a:extLst>
          </xdr:cNvPr>
          <xdr:cNvCxnSpPr/>
        </xdr:nvCxnSpPr>
        <xdr:spPr>
          <a:xfrm>
            <a:off x="7286623" y="641984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4" name="Straight Arrow Connector 3653">
            <a:extLst>
              <a:ext uri="{FF2B5EF4-FFF2-40B4-BE49-F238E27FC236}">
                <a16:creationId xmlns:a16="http://schemas.microsoft.com/office/drawing/2014/main" id="{47EC0BFE-BCB0-4F1A-5168-0C816F116FE3}"/>
              </a:ext>
            </a:extLst>
          </xdr:cNvPr>
          <xdr:cNvCxnSpPr/>
        </xdr:nvCxnSpPr>
        <xdr:spPr>
          <a:xfrm>
            <a:off x="7448548" y="64203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5" name="Straight Arrow Connector 3654">
            <a:extLst>
              <a:ext uri="{FF2B5EF4-FFF2-40B4-BE49-F238E27FC236}">
                <a16:creationId xmlns:a16="http://schemas.microsoft.com/office/drawing/2014/main" id="{7E89486F-1C6C-B60E-D0F7-A869856E14F6}"/>
              </a:ext>
            </a:extLst>
          </xdr:cNvPr>
          <xdr:cNvCxnSpPr/>
        </xdr:nvCxnSpPr>
        <xdr:spPr>
          <a:xfrm>
            <a:off x="7610472" y="641984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6" name="Straight Arrow Connector 3655">
            <a:extLst>
              <a:ext uri="{FF2B5EF4-FFF2-40B4-BE49-F238E27FC236}">
                <a16:creationId xmlns:a16="http://schemas.microsoft.com/office/drawing/2014/main" id="{7F9485AE-689F-B9EF-7D00-A7D3F6A330B4}"/>
              </a:ext>
            </a:extLst>
          </xdr:cNvPr>
          <xdr:cNvCxnSpPr/>
        </xdr:nvCxnSpPr>
        <xdr:spPr>
          <a:xfrm>
            <a:off x="7772397" y="642032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7" name="Straight Arrow Connector 3656">
            <a:extLst>
              <a:ext uri="{FF2B5EF4-FFF2-40B4-BE49-F238E27FC236}">
                <a16:creationId xmlns:a16="http://schemas.microsoft.com/office/drawing/2014/main" id="{12B560C1-B66D-2F2C-F18D-B17E89744D3D}"/>
              </a:ext>
            </a:extLst>
          </xdr:cNvPr>
          <xdr:cNvCxnSpPr/>
        </xdr:nvCxnSpPr>
        <xdr:spPr>
          <a:xfrm>
            <a:off x="7934322" y="641984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8" name="Straight Arrow Connector 3657">
            <a:extLst>
              <a:ext uri="{FF2B5EF4-FFF2-40B4-BE49-F238E27FC236}">
                <a16:creationId xmlns:a16="http://schemas.microsoft.com/office/drawing/2014/main" id="{676F4255-30F2-E4B0-0C11-20B4576A1CB5}"/>
              </a:ext>
            </a:extLst>
          </xdr:cNvPr>
          <xdr:cNvCxnSpPr/>
        </xdr:nvCxnSpPr>
        <xdr:spPr>
          <a:xfrm>
            <a:off x="8096247" y="642032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59" name="Straight Arrow Connector 3658">
            <a:extLst>
              <a:ext uri="{FF2B5EF4-FFF2-40B4-BE49-F238E27FC236}">
                <a16:creationId xmlns:a16="http://schemas.microsoft.com/office/drawing/2014/main" id="{9810F2C2-531B-0726-569C-AF6F554C2806}"/>
              </a:ext>
            </a:extLst>
          </xdr:cNvPr>
          <xdr:cNvCxnSpPr/>
        </xdr:nvCxnSpPr>
        <xdr:spPr>
          <a:xfrm>
            <a:off x="8258171" y="641984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0" name="Straight Arrow Connector 3659">
            <a:extLst>
              <a:ext uri="{FF2B5EF4-FFF2-40B4-BE49-F238E27FC236}">
                <a16:creationId xmlns:a16="http://schemas.microsoft.com/office/drawing/2014/main" id="{AB224161-500C-76A1-7EA0-F2B8C41F024A}"/>
              </a:ext>
            </a:extLst>
          </xdr:cNvPr>
          <xdr:cNvCxnSpPr/>
        </xdr:nvCxnSpPr>
        <xdr:spPr>
          <a:xfrm>
            <a:off x="8420096" y="642032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1" name="Straight Arrow Connector 3660">
            <a:extLst>
              <a:ext uri="{FF2B5EF4-FFF2-40B4-BE49-F238E27FC236}">
                <a16:creationId xmlns:a16="http://schemas.microsoft.com/office/drawing/2014/main" id="{32FCF42E-3AAD-EE80-0C0B-E8374D214055}"/>
              </a:ext>
            </a:extLst>
          </xdr:cNvPr>
          <xdr:cNvCxnSpPr/>
        </xdr:nvCxnSpPr>
        <xdr:spPr>
          <a:xfrm>
            <a:off x="8582023" y="641984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2" name="Straight Arrow Connector 3661">
            <a:extLst>
              <a:ext uri="{FF2B5EF4-FFF2-40B4-BE49-F238E27FC236}">
                <a16:creationId xmlns:a16="http://schemas.microsoft.com/office/drawing/2014/main" id="{398B494C-3A07-FA4F-ECE4-B7DDEE96F866}"/>
              </a:ext>
            </a:extLst>
          </xdr:cNvPr>
          <xdr:cNvCxnSpPr/>
        </xdr:nvCxnSpPr>
        <xdr:spPr>
          <a:xfrm>
            <a:off x="8743948" y="6420326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3" name="Straight Arrow Connector 3662">
            <a:extLst>
              <a:ext uri="{FF2B5EF4-FFF2-40B4-BE49-F238E27FC236}">
                <a16:creationId xmlns:a16="http://schemas.microsoft.com/office/drawing/2014/main" id="{A3BFAB21-E2F8-CD5E-F99B-CAD795A56503}"/>
              </a:ext>
            </a:extLst>
          </xdr:cNvPr>
          <xdr:cNvCxnSpPr/>
        </xdr:nvCxnSpPr>
        <xdr:spPr>
          <a:xfrm>
            <a:off x="8905872" y="641984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4" name="Straight Arrow Connector 3663">
            <a:extLst>
              <a:ext uri="{FF2B5EF4-FFF2-40B4-BE49-F238E27FC236}">
                <a16:creationId xmlns:a16="http://schemas.microsoft.com/office/drawing/2014/main" id="{1A825B56-B74E-1E93-3977-4639C92B66CC}"/>
              </a:ext>
            </a:extLst>
          </xdr:cNvPr>
          <xdr:cNvCxnSpPr/>
        </xdr:nvCxnSpPr>
        <xdr:spPr>
          <a:xfrm>
            <a:off x="9067797" y="6420326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5" name="Straight Arrow Connector 3664">
            <a:extLst>
              <a:ext uri="{FF2B5EF4-FFF2-40B4-BE49-F238E27FC236}">
                <a16:creationId xmlns:a16="http://schemas.microsoft.com/office/drawing/2014/main" id="{CDA9E160-8DAE-EA86-B5DD-CD70769B027E}"/>
              </a:ext>
            </a:extLst>
          </xdr:cNvPr>
          <xdr:cNvCxnSpPr/>
        </xdr:nvCxnSpPr>
        <xdr:spPr>
          <a:xfrm>
            <a:off x="9229722" y="641984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6" name="Straight Arrow Connector 3665">
            <a:extLst>
              <a:ext uri="{FF2B5EF4-FFF2-40B4-BE49-F238E27FC236}">
                <a16:creationId xmlns:a16="http://schemas.microsoft.com/office/drawing/2014/main" id="{AB3A2FBE-9A48-3048-1957-927ABD9079E6}"/>
              </a:ext>
            </a:extLst>
          </xdr:cNvPr>
          <xdr:cNvCxnSpPr/>
        </xdr:nvCxnSpPr>
        <xdr:spPr>
          <a:xfrm>
            <a:off x="9391647" y="6420326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7" name="Straight Arrow Connector 3666">
            <a:extLst>
              <a:ext uri="{FF2B5EF4-FFF2-40B4-BE49-F238E27FC236}">
                <a16:creationId xmlns:a16="http://schemas.microsoft.com/office/drawing/2014/main" id="{51D0D615-BF14-22BD-7B3C-0FA08975A36F}"/>
              </a:ext>
            </a:extLst>
          </xdr:cNvPr>
          <xdr:cNvCxnSpPr/>
        </xdr:nvCxnSpPr>
        <xdr:spPr>
          <a:xfrm>
            <a:off x="9553571" y="6419849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8" name="Straight Arrow Connector 3667">
            <a:extLst>
              <a:ext uri="{FF2B5EF4-FFF2-40B4-BE49-F238E27FC236}">
                <a16:creationId xmlns:a16="http://schemas.microsoft.com/office/drawing/2014/main" id="{1B72B795-2DA5-E3FD-14FD-6B75002D6151}"/>
              </a:ext>
            </a:extLst>
          </xdr:cNvPr>
          <xdr:cNvCxnSpPr/>
        </xdr:nvCxnSpPr>
        <xdr:spPr>
          <a:xfrm>
            <a:off x="9715496" y="6420325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69" name="Straight Arrow Connector 3668">
            <a:extLst>
              <a:ext uri="{FF2B5EF4-FFF2-40B4-BE49-F238E27FC236}">
                <a16:creationId xmlns:a16="http://schemas.microsoft.com/office/drawing/2014/main" id="{A3C71736-B0BD-7798-85B2-B894E6F892E7}"/>
              </a:ext>
            </a:extLst>
          </xdr:cNvPr>
          <xdr:cNvCxnSpPr/>
        </xdr:nvCxnSpPr>
        <xdr:spPr>
          <a:xfrm>
            <a:off x="9877423" y="641937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0" name="Straight Arrow Connector 3669">
            <a:extLst>
              <a:ext uri="{FF2B5EF4-FFF2-40B4-BE49-F238E27FC236}">
                <a16:creationId xmlns:a16="http://schemas.microsoft.com/office/drawing/2014/main" id="{E10FAB91-51B3-7806-C754-84DB0D139918}"/>
              </a:ext>
            </a:extLst>
          </xdr:cNvPr>
          <xdr:cNvCxnSpPr/>
        </xdr:nvCxnSpPr>
        <xdr:spPr>
          <a:xfrm>
            <a:off x="10039348" y="641985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1" name="Straight Arrow Connector 3670">
            <a:extLst>
              <a:ext uri="{FF2B5EF4-FFF2-40B4-BE49-F238E27FC236}">
                <a16:creationId xmlns:a16="http://schemas.microsoft.com/office/drawing/2014/main" id="{D069AAC0-7383-5139-B0A4-F38E422AD5CB}"/>
              </a:ext>
            </a:extLst>
          </xdr:cNvPr>
          <xdr:cNvCxnSpPr/>
        </xdr:nvCxnSpPr>
        <xdr:spPr>
          <a:xfrm>
            <a:off x="10201272" y="6419373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2" name="Straight Arrow Connector 3671">
            <a:extLst>
              <a:ext uri="{FF2B5EF4-FFF2-40B4-BE49-F238E27FC236}">
                <a16:creationId xmlns:a16="http://schemas.microsoft.com/office/drawing/2014/main" id="{51C276E5-B65E-61C0-E009-A379BE9A6A1A}"/>
              </a:ext>
            </a:extLst>
          </xdr:cNvPr>
          <xdr:cNvCxnSpPr/>
        </xdr:nvCxnSpPr>
        <xdr:spPr>
          <a:xfrm>
            <a:off x="10363197" y="6419849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3" name="Straight Arrow Connector 3672">
            <a:extLst>
              <a:ext uri="{FF2B5EF4-FFF2-40B4-BE49-F238E27FC236}">
                <a16:creationId xmlns:a16="http://schemas.microsoft.com/office/drawing/2014/main" id="{AA447EA1-960E-E201-7E20-069FB94ACDCA}"/>
              </a:ext>
            </a:extLst>
          </xdr:cNvPr>
          <xdr:cNvCxnSpPr/>
        </xdr:nvCxnSpPr>
        <xdr:spPr>
          <a:xfrm>
            <a:off x="10525122" y="6419373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4" name="Straight Arrow Connector 3673">
            <a:extLst>
              <a:ext uri="{FF2B5EF4-FFF2-40B4-BE49-F238E27FC236}">
                <a16:creationId xmlns:a16="http://schemas.microsoft.com/office/drawing/2014/main" id="{508DFA71-07D1-0B3D-D7BD-8AB56DBC0A2A}"/>
              </a:ext>
            </a:extLst>
          </xdr:cNvPr>
          <xdr:cNvCxnSpPr/>
        </xdr:nvCxnSpPr>
        <xdr:spPr>
          <a:xfrm>
            <a:off x="10687047" y="6419849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5" name="Straight Arrow Connector 3674">
            <a:extLst>
              <a:ext uri="{FF2B5EF4-FFF2-40B4-BE49-F238E27FC236}">
                <a16:creationId xmlns:a16="http://schemas.microsoft.com/office/drawing/2014/main" id="{2EBE309C-9AAB-8D1E-F049-C6F505E3D965}"/>
              </a:ext>
            </a:extLst>
          </xdr:cNvPr>
          <xdr:cNvCxnSpPr/>
        </xdr:nvCxnSpPr>
        <xdr:spPr>
          <a:xfrm>
            <a:off x="10848971" y="64193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6" name="Straight Arrow Connector 3675">
            <a:extLst>
              <a:ext uri="{FF2B5EF4-FFF2-40B4-BE49-F238E27FC236}">
                <a16:creationId xmlns:a16="http://schemas.microsoft.com/office/drawing/2014/main" id="{E2740EBE-C525-8DE5-E23F-F4908B166412}"/>
              </a:ext>
            </a:extLst>
          </xdr:cNvPr>
          <xdr:cNvCxnSpPr/>
        </xdr:nvCxnSpPr>
        <xdr:spPr>
          <a:xfrm>
            <a:off x="11010896" y="6419849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7" name="Straight Arrow Connector 3676">
            <a:extLst>
              <a:ext uri="{FF2B5EF4-FFF2-40B4-BE49-F238E27FC236}">
                <a16:creationId xmlns:a16="http://schemas.microsoft.com/office/drawing/2014/main" id="{D0CAECC6-A95E-E943-6D42-91FBB4D93BDF}"/>
              </a:ext>
            </a:extLst>
          </xdr:cNvPr>
          <xdr:cNvCxnSpPr/>
        </xdr:nvCxnSpPr>
        <xdr:spPr>
          <a:xfrm>
            <a:off x="11172823" y="64193737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8" name="Straight Arrow Connector 3677">
            <a:extLst>
              <a:ext uri="{FF2B5EF4-FFF2-40B4-BE49-F238E27FC236}">
                <a16:creationId xmlns:a16="http://schemas.microsoft.com/office/drawing/2014/main" id="{FE70F1A7-72CC-3EB9-4B96-D600D4B28729}"/>
              </a:ext>
            </a:extLst>
          </xdr:cNvPr>
          <xdr:cNvCxnSpPr/>
        </xdr:nvCxnSpPr>
        <xdr:spPr>
          <a:xfrm>
            <a:off x="11334748" y="641985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79" name="Straight Connector 3678">
            <a:extLst>
              <a:ext uri="{FF2B5EF4-FFF2-40B4-BE49-F238E27FC236}">
                <a16:creationId xmlns:a16="http://schemas.microsoft.com/office/drawing/2014/main" id="{220BCBC8-3493-5C82-FEA5-8D26E444E4F5}"/>
              </a:ext>
            </a:extLst>
          </xdr:cNvPr>
          <xdr:cNvCxnSpPr/>
        </xdr:nvCxnSpPr>
        <xdr:spPr>
          <a:xfrm>
            <a:off x="2109788" y="64193737"/>
            <a:ext cx="92249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0" name="Straight Connector 3679">
            <a:extLst>
              <a:ext uri="{FF2B5EF4-FFF2-40B4-BE49-F238E27FC236}">
                <a16:creationId xmlns:a16="http://schemas.microsoft.com/office/drawing/2014/main" id="{97545F35-992C-747E-0C7C-E1160E5B930F}"/>
              </a:ext>
            </a:extLst>
          </xdr:cNvPr>
          <xdr:cNvCxnSpPr/>
        </xdr:nvCxnSpPr>
        <xdr:spPr>
          <a:xfrm>
            <a:off x="2105025" y="64703325"/>
            <a:ext cx="0" cy="5286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1" name="Straight Connector 3680">
            <a:extLst>
              <a:ext uri="{FF2B5EF4-FFF2-40B4-BE49-F238E27FC236}">
                <a16:creationId xmlns:a16="http://schemas.microsoft.com/office/drawing/2014/main" id="{CF423941-4EBC-E671-1B34-CEFA907FE86E}"/>
              </a:ext>
            </a:extLst>
          </xdr:cNvPr>
          <xdr:cNvCxnSpPr/>
        </xdr:nvCxnSpPr>
        <xdr:spPr>
          <a:xfrm>
            <a:off x="2019300" y="6485572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2" name="Straight Connector 3681">
            <a:extLst>
              <a:ext uri="{FF2B5EF4-FFF2-40B4-BE49-F238E27FC236}">
                <a16:creationId xmlns:a16="http://schemas.microsoft.com/office/drawing/2014/main" id="{633A1CF5-7699-28C8-69EC-460B583B01F2}"/>
              </a:ext>
            </a:extLst>
          </xdr:cNvPr>
          <xdr:cNvCxnSpPr/>
        </xdr:nvCxnSpPr>
        <xdr:spPr>
          <a:xfrm flipH="1">
            <a:off x="2062162" y="648081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3" name="Straight Connector 3682">
            <a:extLst>
              <a:ext uri="{FF2B5EF4-FFF2-40B4-BE49-F238E27FC236}">
                <a16:creationId xmlns:a16="http://schemas.microsoft.com/office/drawing/2014/main" id="{20763EDB-58E9-71A0-821C-443B034D3BC3}"/>
              </a:ext>
            </a:extLst>
          </xdr:cNvPr>
          <xdr:cNvCxnSpPr/>
        </xdr:nvCxnSpPr>
        <xdr:spPr>
          <a:xfrm>
            <a:off x="4048125" y="647033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4" name="Straight Connector 3683">
            <a:extLst>
              <a:ext uri="{FF2B5EF4-FFF2-40B4-BE49-F238E27FC236}">
                <a16:creationId xmlns:a16="http://schemas.microsoft.com/office/drawing/2014/main" id="{60CC8528-DB3E-91AA-2BD4-42A9C9D397C5}"/>
              </a:ext>
            </a:extLst>
          </xdr:cNvPr>
          <xdr:cNvCxnSpPr/>
        </xdr:nvCxnSpPr>
        <xdr:spPr>
          <a:xfrm flipH="1">
            <a:off x="4005262" y="648081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5" name="Straight Connector 3684">
            <a:extLst>
              <a:ext uri="{FF2B5EF4-FFF2-40B4-BE49-F238E27FC236}">
                <a16:creationId xmlns:a16="http://schemas.microsoft.com/office/drawing/2014/main" id="{807CFF84-8758-FCAD-9499-279C31F1E40B}"/>
              </a:ext>
            </a:extLst>
          </xdr:cNvPr>
          <xdr:cNvCxnSpPr/>
        </xdr:nvCxnSpPr>
        <xdr:spPr>
          <a:xfrm>
            <a:off x="3790950" y="647033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6" name="Straight Connector 3685">
            <a:extLst>
              <a:ext uri="{FF2B5EF4-FFF2-40B4-BE49-F238E27FC236}">
                <a16:creationId xmlns:a16="http://schemas.microsoft.com/office/drawing/2014/main" id="{DFFDC70C-7B83-AB21-F9FE-9D470035249E}"/>
              </a:ext>
            </a:extLst>
          </xdr:cNvPr>
          <xdr:cNvCxnSpPr/>
        </xdr:nvCxnSpPr>
        <xdr:spPr>
          <a:xfrm flipH="1">
            <a:off x="3748087" y="648081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7" name="Straight Connector 3686">
            <a:extLst>
              <a:ext uri="{FF2B5EF4-FFF2-40B4-BE49-F238E27FC236}">
                <a16:creationId xmlns:a16="http://schemas.microsoft.com/office/drawing/2014/main" id="{CA9F1F86-BD83-3C30-7D86-D8F8604A27B2}"/>
              </a:ext>
            </a:extLst>
          </xdr:cNvPr>
          <xdr:cNvCxnSpPr/>
        </xdr:nvCxnSpPr>
        <xdr:spPr>
          <a:xfrm>
            <a:off x="5581655" y="647033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8" name="Straight Connector 3687">
            <a:extLst>
              <a:ext uri="{FF2B5EF4-FFF2-40B4-BE49-F238E27FC236}">
                <a16:creationId xmlns:a16="http://schemas.microsoft.com/office/drawing/2014/main" id="{F4D9B9FB-AB09-AB62-494B-C0763A64DFC4}"/>
              </a:ext>
            </a:extLst>
          </xdr:cNvPr>
          <xdr:cNvCxnSpPr/>
        </xdr:nvCxnSpPr>
        <xdr:spPr>
          <a:xfrm flipH="1">
            <a:off x="5538792" y="648081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9" name="Straight Connector 3688">
            <a:extLst>
              <a:ext uri="{FF2B5EF4-FFF2-40B4-BE49-F238E27FC236}">
                <a16:creationId xmlns:a16="http://schemas.microsoft.com/office/drawing/2014/main" id="{29338605-66E7-B1F8-6AE5-33EA12A11CCD}"/>
              </a:ext>
            </a:extLst>
          </xdr:cNvPr>
          <xdr:cNvCxnSpPr/>
        </xdr:nvCxnSpPr>
        <xdr:spPr>
          <a:xfrm>
            <a:off x="5829305" y="647033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0" name="Straight Connector 3689">
            <a:extLst>
              <a:ext uri="{FF2B5EF4-FFF2-40B4-BE49-F238E27FC236}">
                <a16:creationId xmlns:a16="http://schemas.microsoft.com/office/drawing/2014/main" id="{82F84E69-0269-DA8C-5EF7-09696CDD3872}"/>
              </a:ext>
            </a:extLst>
          </xdr:cNvPr>
          <xdr:cNvCxnSpPr/>
        </xdr:nvCxnSpPr>
        <xdr:spPr>
          <a:xfrm flipH="1">
            <a:off x="5786442" y="648081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1" name="Straight Connector 3690">
            <a:extLst>
              <a:ext uri="{FF2B5EF4-FFF2-40B4-BE49-F238E27FC236}">
                <a16:creationId xmlns:a16="http://schemas.microsoft.com/office/drawing/2014/main" id="{33F66D6C-946D-D0B5-D714-C8E105B6AE98}"/>
              </a:ext>
            </a:extLst>
          </xdr:cNvPr>
          <xdr:cNvCxnSpPr/>
        </xdr:nvCxnSpPr>
        <xdr:spPr>
          <a:xfrm>
            <a:off x="7372350" y="647033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2" name="Straight Connector 3691">
            <a:extLst>
              <a:ext uri="{FF2B5EF4-FFF2-40B4-BE49-F238E27FC236}">
                <a16:creationId xmlns:a16="http://schemas.microsoft.com/office/drawing/2014/main" id="{415C00BD-6DEB-D28C-80C1-5405133AD0C0}"/>
              </a:ext>
            </a:extLst>
          </xdr:cNvPr>
          <xdr:cNvCxnSpPr/>
        </xdr:nvCxnSpPr>
        <xdr:spPr>
          <a:xfrm flipH="1">
            <a:off x="7329487" y="648081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3" name="Straight Connector 3692">
            <a:extLst>
              <a:ext uri="{FF2B5EF4-FFF2-40B4-BE49-F238E27FC236}">
                <a16:creationId xmlns:a16="http://schemas.microsoft.com/office/drawing/2014/main" id="{5B3E482B-D410-2E90-A901-78DB35B1A733}"/>
              </a:ext>
            </a:extLst>
          </xdr:cNvPr>
          <xdr:cNvCxnSpPr/>
        </xdr:nvCxnSpPr>
        <xdr:spPr>
          <a:xfrm>
            <a:off x="7610471" y="64703324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4" name="Straight Connector 3693">
            <a:extLst>
              <a:ext uri="{FF2B5EF4-FFF2-40B4-BE49-F238E27FC236}">
                <a16:creationId xmlns:a16="http://schemas.microsoft.com/office/drawing/2014/main" id="{12CED81B-8B35-1EEF-3BF2-1A1E7CC61B97}"/>
              </a:ext>
            </a:extLst>
          </xdr:cNvPr>
          <xdr:cNvCxnSpPr/>
        </xdr:nvCxnSpPr>
        <xdr:spPr>
          <a:xfrm flipH="1">
            <a:off x="7567608" y="64808099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5" name="Straight Connector 3694">
            <a:extLst>
              <a:ext uri="{FF2B5EF4-FFF2-40B4-BE49-F238E27FC236}">
                <a16:creationId xmlns:a16="http://schemas.microsoft.com/office/drawing/2014/main" id="{27CD7CA2-8B35-6905-A6DC-382C2E2CF4B3}"/>
              </a:ext>
            </a:extLst>
          </xdr:cNvPr>
          <xdr:cNvCxnSpPr/>
        </xdr:nvCxnSpPr>
        <xdr:spPr>
          <a:xfrm>
            <a:off x="9158289" y="64703325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6" name="Straight Connector 3695">
            <a:extLst>
              <a:ext uri="{FF2B5EF4-FFF2-40B4-BE49-F238E27FC236}">
                <a16:creationId xmlns:a16="http://schemas.microsoft.com/office/drawing/2014/main" id="{BCD61A2F-FCB6-275F-FFCE-620D4EFDCF18}"/>
              </a:ext>
            </a:extLst>
          </xdr:cNvPr>
          <xdr:cNvCxnSpPr/>
        </xdr:nvCxnSpPr>
        <xdr:spPr>
          <a:xfrm flipH="1">
            <a:off x="9115426" y="6480810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7" name="Straight Connector 3696">
            <a:extLst>
              <a:ext uri="{FF2B5EF4-FFF2-40B4-BE49-F238E27FC236}">
                <a16:creationId xmlns:a16="http://schemas.microsoft.com/office/drawing/2014/main" id="{0563DF2A-ED01-9C7D-0AF3-11FCD9D3E296}"/>
              </a:ext>
            </a:extLst>
          </xdr:cNvPr>
          <xdr:cNvCxnSpPr/>
        </xdr:nvCxnSpPr>
        <xdr:spPr>
          <a:xfrm>
            <a:off x="9391652" y="64703323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8" name="Straight Connector 3697">
            <a:extLst>
              <a:ext uri="{FF2B5EF4-FFF2-40B4-BE49-F238E27FC236}">
                <a16:creationId xmlns:a16="http://schemas.microsoft.com/office/drawing/2014/main" id="{FCFC8C4B-C6C4-D392-7D9A-8682D7D1FB8A}"/>
              </a:ext>
            </a:extLst>
          </xdr:cNvPr>
          <xdr:cNvCxnSpPr/>
        </xdr:nvCxnSpPr>
        <xdr:spPr>
          <a:xfrm flipH="1">
            <a:off x="9348789" y="64808098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99" name="Straight Connector 3698">
            <a:extLst>
              <a:ext uri="{FF2B5EF4-FFF2-40B4-BE49-F238E27FC236}">
                <a16:creationId xmlns:a16="http://schemas.microsoft.com/office/drawing/2014/main" id="{DDEDB191-2573-E64E-06AA-7AF2ACCCEA07}"/>
              </a:ext>
            </a:extLst>
          </xdr:cNvPr>
          <xdr:cNvCxnSpPr/>
        </xdr:nvCxnSpPr>
        <xdr:spPr>
          <a:xfrm>
            <a:off x="11334746" y="64708086"/>
            <a:ext cx="0" cy="5000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0" name="Straight Connector 3699">
            <a:extLst>
              <a:ext uri="{FF2B5EF4-FFF2-40B4-BE49-F238E27FC236}">
                <a16:creationId xmlns:a16="http://schemas.microsoft.com/office/drawing/2014/main" id="{D6CC76E9-CC2E-55A4-DE1F-372EA8873330}"/>
              </a:ext>
            </a:extLst>
          </xdr:cNvPr>
          <xdr:cNvCxnSpPr/>
        </xdr:nvCxnSpPr>
        <xdr:spPr>
          <a:xfrm flipH="1">
            <a:off x="11291883" y="64812861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1" name="Straight Connector 3700">
            <a:extLst>
              <a:ext uri="{FF2B5EF4-FFF2-40B4-BE49-F238E27FC236}">
                <a16:creationId xmlns:a16="http://schemas.microsoft.com/office/drawing/2014/main" id="{B1784B3E-BE66-3B84-77BE-4A70393CD2D6}"/>
              </a:ext>
            </a:extLst>
          </xdr:cNvPr>
          <xdr:cNvCxnSpPr/>
        </xdr:nvCxnSpPr>
        <xdr:spPr>
          <a:xfrm>
            <a:off x="2014537" y="65141475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2" name="Straight Connector 3701">
            <a:extLst>
              <a:ext uri="{FF2B5EF4-FFF2-40B4-BE49-F238E27FC236}">
                <a16:creationId xmlns:a16="http://schemas.microsoft.com/office/drawing/2014/main" id="{49378EDF-6CBA-68CB-4591-D0F920423DB0}"/>
              </a:ext>
            </a:extLst>
          </xdr:cNvPr>
          <xdr:cNvCxnSpPr/>
        </xdr:nvCxnSpPr>
        <xdr:spPr>
          <a:xfrm flipH="1">
            <a:off x="2057399" y="65093850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3" name="Straight Connector 3702">
            <a:extLst>
              <a:ext uri="{FF2B5EF4-FFF2-40B4-BE49-F238E27FC236}">
                <a16:creationId xmlns:a16="http://schemas.microsoft.com/office/drawing/2014/main" id="{DD14CFE1-4788-8032-7994-467731845604}"/>
              </a:ext>
            </a:extLst>
          </xdr:cNvPr>
          <xdr:cNvCxnSpPr/>
        </xdr:nvCxnSpPr>
        <xdr:spPr>
          <a:xfrm flipH="1">
            <a:off x="11287124" y="6509861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4" name="Straight Connector 3703">
            <a:extLst>
              <a:ext uri="{FF2B5EF4-FFF2-40B4-BE49-F238E27FC236}">
                <a16:creationId xmlns:a16="http://schemas.microsoft.com/office/drawing/2014/main" id="{584F6DA3-425F-7168-9E41-EC5B23520E7A}"/>
              </a:ext>
            </a:extLst>
          </xdr:cNvPr>
          <xdr:cNvCxnSpPr/>
        </xdr:nvCxnSpPr>
        <xdr:spPr>
          <a:xfrm flipH="1" flipV="1">
            <a:off x="6353175" y="641223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90488</xdr:colOff>
      <xdr:row>436</xdr:row>
      <xdr:rowOff>123825</xdr:rowOff>
    </xdr:from>
    <xdr:to>
      <xdr:col>23</xdr:col>
      <xdr:colOff>147638</xdr:colOff>
      <xdr:row>442</xdr:row>
      <xdr:rowOff>4762</xdr:rowOff>
    </xdr:to>
    <xdr:grpSp>
      <xdr:nvGrpSpPr>
        <xdr:cNvPr id="3725" name="Group 3724">
          <a:extLst>
            <a:ext uri="{FF2B5EF4-FFF2-40B4-BE49-F238E27FC236}">
              <a16:creationId xmlns:a16="http://schemas.microsoft.com/office/drawing/2014/main" id="{3ADF3E89-C0F6-4A58-B2F9-43B388DD2415}"/>
            </a:ext>
          </a:extLst>
        </xdr:cNvPr>
        <xdr:cNvGrpSpPr/>
      </xdr:nvGrpSpPr>
      <xdr:grpSpPr>
        <a:xfrm>
          <a:off x="2033588" y="65551050"/>
          <a:ext cx="1838325" cy="738187"/>
          <a:chOff x="4300538" y="12268200"/>
          <a:chExt cx="1838325" cy="738187"/>
        </a:xfrm>
      </xdr:grpSpPr>
      <xdr:sp macro="" textlink="">
        <xdr:nvSpPr>
          <xdr:cNvPr id="3726" name="Isosceles Triangle 3725">
            <a:extLst>
              <a:ext uri="{FF2B5EF4-FFF2-40B4-BE49-F238E27FC236}">
                <a16:creationId xmlns:a16="http://schemas.microsoft.com/office/drawing/2014/main" id="{51BBEA52-D04E-78AD-DE75-07B7CDA74B1E}"/>
              </a:ext>
            </a:extLst>
          </xdr:cNvPr>
          <xdr:cNvSpPr/>
        </xdr:nvSpPr>
        <xdr:spPr>
          <a:xfrm>
            <a:off x="4300538" y="125825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7" name="Isosceles Triangle 3726">
            <a:extLst>
              <a:ext uri="{FF2B5EF4-FFF2-40B4-BE49-F238E27FC236}">
                <a16:creationId xmlns:a16="http://schemas.microsoft.com/office/drawing/2014/main" id="{18206987-293E-44E9-2D34-30AB3C740307}"/>
              </a:ext>
            </a:extLst>
          </xdr:cNvPr>
          <xdr:cNvSpPr/>
        </xdr:nvSpPr>
        <xdr:spPr>
          <a:xfrm>
            <a:off x="5976935" y="1258252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28" name="Straight Connector 3727">
            <a:extLst>
              <a:ext uri="{FF2B5EF4-FFF2-40B4-BE49-F238E27FC236}">
                <a16:creationId xmlns:a16="http://schemas.microsoft.com/office/drawing/2014/main" id="{3CE7247A-5C91-4C62-525F-2CD1BD3166CC}"/>
              </a:ext>
            </a:extLst>
          </xdr:cNvPr>
          <xdr:cNvCxnSpPr/>
        </xdr:nvCxnSpPr>
        <xdr:spPr>
          <a:xfrm>
            <a:off x="4376739" y="12572999"/>
            <a:ext cx="167639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29" name="Straight Arrow Connector 3728">
            <a:extLst>
              <a:ext uri="{FF2B5EF4-FFF2-40B4-BE49-F238E27FC236}">
                <a16:creationId xmlns:a16="http://schemas.microsoft.com/office/drawing/2014/main" id="{497DE976-6A52-08B1-41AD-96F84908DD8D}"/>
              </a:ext>
            </a:extLst>
          </xdr:cNvPr>
          <xdr:cNvCxnSpPr/>
        </xdr:nvCxnSpPr>
        <xdr:spPr>
          <a:xfrm>
            <a:off x="43719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0" name="Straight Arrow Connector 3729">
            <a:extLst>
              <a:ext uri="{FF2B5EF4-FFF2-40B4-BE49-F238E27FC236}">
                <a16:creationId xmlns:a16="http://schemas.microsoft.com/office/drawing/2014/main" id="{EB9978A3-91B2-8463-52C6-69711447E802}"/>
              </a:ext>
            </a:extLst>
          </xdr:cNvPr>
          <xdr:cNvCxnSpPr/>
        </xdr:nvCxnSpPr>
        <xdr:spPr>
          <a:xfrm>
            <a:off x="4533899" y="1234916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1" name="Straight Arrow Connector 3730">
            <a:extLst>
              <a:ext uri="{FF2B5EF4-FFF2-40B4-BE49-F238E27FC236}">
                <a16:creationId xmlns:a16="http://schemas.microsoft.com/office/drawing/2014/main" id="{89C558F3-B3B5-712F-3247-6122DB3F89C7}"/>
              </a:ext>
            </a:extLst>
          </xdr:cNvPr>
          <xdr:cNvCxnSpPr/>
        </xdr:nvCxnSpPr>
        <xdr:spPr>
          <a:xfrm>
            <a:off x="4695823" y="1234440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2" name="Straight Arrow Connector 3731">
            <a:extLst>
              <a:ext uri="{FF2B5EF4-FFF2-40B4-BE49-F238E27FC236}">
                <a16:creationId xmlns:a16="http://schemas.microsoft.com/office/drawing/2014/main" id="{83B99961-2B2C-C0CA-4334-92ED85AEC939}"/>
              </a:ext>
            </a:extLst>
          </xdr:cNvPr>
          <xdr:cNvCxnSpPr/>
        </xdr:nvCxnSpPr>
        <xdr:spPr>
          <a:xfrm>
            <a:off x="4857748" y="12349165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3" name="Straight Arrow Connector 3732">
            <a:extLst>
              <a:ext uri="{FF2B5EF4-FFF2-40B4-BE49-F238E27FC236}">
                <a16:creationId xmlns:a16="http://schemas.microsoft.com/office/drawing/2014/main" id="{2C3D210A-2E90-D3B9-C4E9-EDC09EF92EE4}"/>
              </a:ext>
            </a:extLst>
          </xdr:cNvPr>
          <xdr:cNvCxnSpPr/>
        </xdr:nvCxnSpPr>
        <xdr:spPr>
          <a:xfrm>
            <a:off x="5019673" y="1234440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4" name="Straight Arrow Connector 3733">
            <a:extLst>
              <a:ext uri="{FF2B5EF4-FFF2-40B4-BE49-F238E27FC236}">
                <a16:creationId xmlns:a16="http://schemas.microsoft.com/office/drawing/2014/main" id="{A5A86FF6-ACC7-751A-4434-43E12D5948AD}"/>
              </a:ext>
            </a:extLst>
          </xdr:cNvPr>
          <xdr:cNvCxnSpPr/>
        </xdr:nvCxnSpPr>
        <xdr:spPr>
          <a:xfrm>
            <a:off x="5181598" y="1234916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5" name="Straight Arrow Connector 3734">
            <a:extLst>
              <a:ext uri="{FF2B5EF4-FFF2-40B4-BE49-F238E27FC236}">
                <a16:creationId xmlns:a16="http://schemas.microsoft.com/office/drawing/2014/main" id="{A5F649D9-4A6D-F73B-A9F1-376FBF2912C0}"/>
              </a:ext>
            </a:extLst>
          </xdr:cNvPr>
          <xdr:cNvCxnSpPr/>
        </xdr:nvCxnSpPr>
        <xdr:spPr>
          <a:xfrm>
            <a:off x="5343522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6" name="Straight Arrow Connector 3735">
            <a:extLst>
              <a:ext uri="{FF2B5EF4-FFF2-40B4-BE49-F238E27FC236}">
                <a16:creationId xmlns:a16="http://schemas.microsoft.com/office/drawing/2014/main" id="{BC4E80B7-7FBF-843E-97D9-3EFEBBD60D76}"/>
              </a:ext>
            </a:extLst>
          </xdr:cNvPr>
          <xdr:cNvCxnSpPr/>
        </xdr:nvCxnSpPr>
        <xdr:spPr>
          <a:xfrm>
            <a:off x="5505447" y="1234440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7" name="Straight Arrow Connector 3736">
            <a:extLst>
              <a:ext uri="{FF2B5EF4-FFF2-40B4-BE49-F238E27FC236}">
                <a16:creationId xmlns:a16="http://schemas.microsoft.com/office/drawing/2014/main" id="{5A893A7C-DE3C-E951-AE6E-C16C3076D97A}"/>
              </a:ext>
            </a:extLst>
          </xdr:cNvPr>
          <xdr:cNvCxnSpPr/>
        </xdr:nvCxnSpPr>
        <xdr:spPr>
          <a:xfrm>
            <a:off x="5667374" y="1234440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8" name="Straight Connector 3737">
            <a:extLst>
              <a:ext uri="{FF2B5EF4-FFF2-40B4-BE49-F238E27FC236}">
                <a16:creationId xmlns:a16="http://schemas.microsoft.com/office/drawing/2014/main" id="{8B276C2E-A53D-5B60-75C4-DD6F064D4F24}"/>
              </a:ext>
            </a:extLst>
          </xdr:cNvPr>
          <xdr:cNvCxnSpPr/>
        </xdr:nvCxnSpPr>
        <xdr:spPr>
          <a:xfrm>
            <a:off x="4371976" y="12344400"/>
            <a:ext cx="16811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39" name="Straight Arrow Connector 3738">
            <a:extLst>
              <a:ext uri="{FF2B5EF4-FFF2-40B4-BE49-F238E27FC236}">
                <a16:creationId xmlns:a16="http://schemas.microsoft.com/office/drawing/2014/main" id="{71A63D61-5B89-6340-0D5C-49B0A88FC4F9}"/>
              </a:ext>
            </a:extLst>
          </xdr:cNvPr>
          <xdr:cNvCxnSpPr/>
        </xdr:nvCxnSpPr>
        <xdr:spPr>
          <a:xfrm flipV="1">
            <a:off x="4376738" y="12711113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0" name="Straight Connector 3739">
            <a:extLst>
              <a:ext uri="{FF2B5EF4-FFF2-40B4-BE49-F238E27FC236}">
                <a16:creationId xmlns:a16="http://schemas.microsoft.com/office/drawing/2014/main" id="{740FE29B-6934-D67B-3CBD-C3D4428F08D7}"/>
              </a:ext>
            </a:extLst>
          </xdr:cNvPr>
          <xdr:cNvCxnSpPr/>
        </xdr:nvCxnSpPr>
        <xdr:spPr>
          <a:xfrm>
            <a:off x="4305301" y="12858750"/>
            <a:ext cx="1833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1" name="Straight Connector 3740">
            <a:extLst>
              <a:ext uri="{FF2B5EF4-FFF2-40B4-BE49-F238E27FC236}">
                <a16:creationId xmlns:a16="http://schemas.microsoft.com/office/drawing/2014/main" id="{DE9048C9-E1BB-A034-5DA6-3874DE971621}"/>
              </a:ext>
            </a:extLst>
          </xdr:cNvPr>
          <xdr:cNvCxnSpPr/>
        </xdr:nvCxnSpPr>
        <xdr:spPr>
          <a:xfrm flipH="1">
            <a:off x="4314825" y="12820650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2" name="Straight Arrow Connector 3741">
            <a:extLst>
              <a:ext uri="{FF2B5EF4-FFF2-40B4-BE49-F238E27FC236}">
                <a16:creationId xmlns:a16="http://schemas.microsoft.com/office/drawing/2014/main" id="{301AA1A2-D9CA-9929-B917-6F644A66B226}"/>
              </a:ext>
            </a:extLst>
          </xdr:cNvPr>
          <xdr:cNvCxnSpPr/>
        </xdr:nvCxnSpPr>
        <xdr:spPr>
          <a:xfrm flipV="1">
            <a:off x="6062663" y="12715875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3" name="Straight Connector 3742">
            <a:extLst>
              <a:ext uri="{FF2B5EF4-FFF2-40B4-BE49-F238E27FC236}">
                <a16:creationId xmlns:a16="http://schemas.microsoft.com/office/drawing/2014/main" id="{C67D9B43-3E4C-BDDB-4360-0FF3C1682B4E}"/>
              </a:ext>
            </a:extLst>
          </xdr:cNvPr>
          <xdr:cNvCxnSpPr/>
        </xdr:nvCxnSpPr>
        <xdr:spPr>
          <a:xfrm flipH="1">
            <a:off x="6015037" y="1281588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4" name="Straight Arrow Connector 3743">
            <a:extLst>
              <a:ext uri="{FF2B5EF4-FFF2-40B4-BE49-F238E27FC236}">
                <a16:creationId xmlns:a16="http://schemas.microsoft.com/office/drawing/2014/main" id="{9540C22F-511D-0A3D-040A-BB06F1C8C8DD}"/>
              </a:ext>
            </a:extLst>
          </xdr:cNvPr>
          <xdr:cNvCxnSpPr/>
        </xdr:nvCxnSpPr>
        <xdr:spPr>
          <a:xfrm>
            <a:off x="5862639" y="1233964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5" name="Straight Arrow Connector 3744">
            <a:extLst>
              <a:ext uri="{FF2B5EF4-FFF2-40B4-BE49-F238E27FC236}">
                <a16:creationId xmlns:a16="http://schemas.microsoft.com/office/drawing/2014/main" id="{A47BA137-57F6-8926-8084-35DA81C9CAC4}"/>
              </a:ext>
            </a:extLst>
          </xdr:cNvPr>
          <xdr:cNvCxnSpPr/>
        </xdr:nvCxnSpPr>
        <xdr:spPr>
          <a:xfrm>
            <a:off x="6057900" y="12334876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6" name="Straight Connector 3745">
            <a:extLst>
              <a:ext uri="{FF2B5EF4-FFF2-40B4-BE49-F238E27FC236}">
                <a16:creationId xmlns:a16="http://schemas.microsoft.com/office/drawing/2014/main" id="{FC7AE795-C54D-0F15-1A13-6FE14CD90539}"/>
              </a:ext>
            </a:extLst>
          </xdr:cNvPr>
          <xdr:cNvCxnSpPr/>
        </xdr:nvCxnSpPr>
        <xdr:spPr>
          <a:xfrm flipH="1" flipV="1">
            <a:off x="5214937" y="12268200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14288</xdr:colOff>
      <xdr:row>445</xdr:row>
      <xdr:rowOff>0</xdr:rowOff>
    </xdr:from>
    <xdr:to>
      <xdr:col>34</xdr:col>
      <xdr:colOff>157143</xdr:colOff>
      <xdr:row>451</xdr:row>
      <xdr:rowOff>14289</xdr:rowOff>
    </xdr:to>
    <xdr:grpSp>
      <xdr:nvGrpSpPr>
        <xdr:cNvPr id="3891" name="Group 3890">
          <a:extLst>
            <a:ext uri="{FF2B5EF4-FFF2-40B4-BE49-F238E27FC236}">
              <a16:creationId xmlns:a16="http://schemas.microsoft.com/office/drawing/2014/main" id="{D468E47D-9D61-F4BB-2714-C7E2418A0E64}"/>
            </a:ext>
          </a:extLst>
        </xdr:cNvPr>
        <xdr:cNvGrpSpPr/>
      </xdr:nvGrpSpPr>
      <xdr:grpSpPr>
        <a:xfrm>
          <a:off x="3738563" y="66713100"/>
          <a:ext cx="1924030" cy="871539"/>
          <a:chOff x="3738563" y="66570225"/>
          <a:chExt cx="1924030" cy="871539"/>
        </a:xfrm>
      </xdr:grpSpPr>
      <xdr:cxnSp macro="">
        <xdr:nvCxnSpPr>
          <xdr:cNvPr id="3801" name="Straight Connector 3800">
            <a:extLst>
              <a:ext uri="{FF2B5EF4-FFF2-40B4-BE49-F238E27FC236}">
                <a16:creationId xmlns:a16="http://schemas.microsoft.com/office/drawing/2014/main" id="{D2308805-40DA-A0AE-70E0-AF52FAA421CE}"/>
              </a:ext>
            </a:extLst>
          </xdr:cNvPr>
          <xdr:cNvCxnSpPr/>
        </xdr:nvCxnSpPr>
        <xdr:spPr>
          <a:xfrm>
            <a:off x="3805238" y="6699885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02" name="Isosceles Triangle 3801">
            <a:extLst>
              <a:ext uri="{FF2B5EF4-FFF2-40B4-BE49-F238E27FC236}">
                <a16:creationId xmlns:a16="http://schemas.microsoft.com/office/drawing/2014/main" id="{02EA83B8-0899-C041-D149-AF47BAB90EC0}"/>
              </a:ext>
            </a:extLst>
          </xdr:cNvPr>
          <xdr:cNvSpPr/>
        </xdr:nvSpPr>
        <xdr:spPr>
          <a:xfrm>
            <a:off x="3967162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03" name="Straight Arrow Connector 3802">
            <a:extLst>
              <a:ext uri="{FF2B5EF4-FFF2-40B4-BE49-F238E27FC236}">
                <a16:creationId xmlns:a16="http://schemas.microsoft.com/office/drawing/2014/main" id="{C12A4D36-EA96-9610-A5C3-52B433DE1571}"/>
              </a:ext>
            </a:extLst>
          </xdr:cNvPr>
          <xdr:cNvCxnSpPr/>
        </xdr:nvCxnSpPr>
        <xdr:spPr>
          <a:xfrm flipV="1">
            <a:off x="4048127" y="671512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04" name="Isosceles Triangle 3803">
            <a:extLst>
              <a:ext uri="{FF2B5EF4-FFF2-40B4-BE49-F238E27FC236}">
                <a16:creationId xmlns:a16="http://schemas.microsoft.com/office/drawing/2014/main" id="{8A289735-0098-2332-7755-C947706842B4}"/>
              </a:ext>
            </a:extLst>
          </xdr:cNvPr>
          <xdr:cNvSpPr/>
        </xdr:nvSpPr>
        <xdr:spPr>
          <a:xfrm>
            <a:off x="5500668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05" name="Straight Arrow Connector 3804">
            <a:extLst>
              <a:ext uri="{FF2B5EF4-FFF2-40B4-BE49-F238E27FC236}">
                <a16:creationId xmlns:a16="http://schemas.microsoft.com/office/drawing/2014/main" id="{CE136EAA-30D8-83F8-22CD-2888C6BAAC2A}"/>
              </a:ext>
            </a:extLst>
          </xdr:cNvPr>
          <xdr:cNvCxnSpPr/>
        </xdr:nvCxnSpPr>
        <xdr:spPr>
          <a:xfrm flipV="1">
            <a:off x="5581625" y="671322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6" name="Straight Arrow Connector 3805">
            <a:extLst>
              <a:ext uri="{FF2B5EF4-FFF2-40B4-BE49-F238E27FC236}">
                <a16:creationId xmlns:a16="http://schemas.microsoft.com/office/drawing/2014/main" id="{A3161204-2DED-BD13-51E9-2A0BB906FA93}"/>
              </a:ext>
            </a:extLst>
          </xdr:cNvPr>
          <xdr:cNvCxnSpPr/>
        </xdr:nvCxnSpPr>
        <xdr:spPr>
          <a:xfrm>
            <a:off x="3809998" y="667654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7" name="Straight Arrow Connector 3806">
            <a:extLst>
              <a:ext uri="{FF2B5EF4-FFF2-40B4-BE49-F238E27FC236}">
                <a16:creationId xmlns:a16="http://schemas.microsoft.com/office/drawing/2014/main" id="{59522662-9D3E-827F-8D14-EB924586B236}"/>
              </a:ext>
            </a:extLst>
          </xdr:cNvPr>
          <xdr:cNvCxnSpPr/>
        </xdr:nvCxnSpPr>
        <xdr:spPr>
          <a:xfrm>
            <a:off x="4010025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8" name="Straight Arrow Connector 3807">
            <a:extLst>
              <a:ext uri="{FF2B5EF4-FFF2-40B4-BE49-F238E27FC236}">
                <a16:creationId xmlns:a16="http://schemas.microsoft.com/office/drawing/2014/main" id="{4EE5757A-E935-526E-AF43-1EC8D01D6A8E}"/>
              </a:ext>
            </a:extLst>
          </xdr:cNvPr>
          <xdr:cNvCxnSpPr/>
        </xdr:nvCxnSpPr>
        <xdr:spPr>
          <a:xfrm>
            <a:off x="4210054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9" name="Straight Arrow Connector 3808">
            <a:extLst>
              <a:ext uri="{FF2B5EF4-FFF2-40B4-BE49-F238E27FC236}">
                <a16:creationId xmlns:a16="http://schemas.microsoft.com/office/drawing/2014/main" id="{0C5588CA-9748-81C4-0123-2DE3D400308A}"/>
              </a:ext>
            </a:extLst>
          </xdr:cNvPr>
          <xdr:cNvCxnSpPr/>
        </xdr:nvCxnSpPr>
        <xdr:spPr>
          <a:xfrm>
            <a:off x="4371978" y="667559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0" name="Straight Arrow Connector 3809">
            <a:extLst>
              <a:ext uri="{FF2B5EF4-FFF2-40B4-BE49-F238E27FC236}">
                <a16:creationId xmlns:a16="http://schemas.microsoft.com/office/drawing/2014/main" id="{8DB7E2DF-E315-5DAE-8AA2-5F1F2920A2A6}"/>
              </a:ext>
            </a:extLst>
          </xdr:cNvPr>
          <xdr:cNvCxnSpPr/>
        </xdr:nvCxnSpPr>
        <xdr:spPr>
          <a:xfrm>
            <a:off x="4533903" y="667607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1" name="Straight Arrow Connector 3810">
            <a:extLst>
              <a:ext uri="{FF2B5EF4-FFF2-40B4-BE49-F238E27FC236}">
                <a16:creationId xmlns:a16="http://schemas.microsoft.com/office/drawing/2014/main" id="{96C6CF63-2FCA-86E9-C19D-3636D9D0A183}"/>
              </a:ext>
            </a:extLst>
          </xdr:cNvPr>
          <xdr:cNvCxnSpPr/>
        </xdr:nvCxnSpPr>
        <xdr:spPr>
          <a:xfrm>
            <a:off x="4695828" y="667559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2" name="Straight Arrow Connector 3811">
            <a:extLst>
              <a:ext uri="{FF2B5EF4-FFF2-40B4-BE49-F238E27FC236}">
                <a16:creationId xmlns:a16="http://schemas.microsoft.com/office/drawing/2014/main" id="{6EE2CF7D-8B65-B526-C76A-8574E1F9449B}"/>
              </a:ext>
            </a:extLst>
          </xdr:cNvPr>
          <xdr:cNvCxnSpPr/>
        </xdr:nvCxnSpPr>
        <xdr:spPr>
          <a:xfrm>
            <a:off x="4857753" y="667607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3" name="Straight Arrow Connector 3812">
            <a:extLst>
              <a:ext uri="{FF2B5EF4-FFF2-40B4-BE49-F238E27FC236}">
                <a16:creationId xmlns:a16="http://schemas.microsoft.com/office/drawing/2014/main" id="{7D28A2B5-56B4-A5B1-685B-615584CE410C}"/>
              </a:ext>
            </a:extLst>
          </xdr:cNvPr>
          <xdr:cNvCxnSpPr/>
        </xdr:nvCxnSpPr>
        <xdr:spPr>
          <a:xfrm>
            <a:off x="5053016" y="667559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4" name="Straight Arrow Connector 3813">
            <a:extLst>
              <a:ext uri="{FF2B5EF4-FFF2-40B4-BE49-F238E27FC236}">
                <a16:creationId xmlns:a16="http://schemas.microsoft.com/office/drawing/2014/main" id="{F8CD7B3E-1EFA-47A0-55EA-11C94DBEF418}"/>
              </a:ext>
            </a:extLst>
          </xdr:cNvPr>
          <xdr:cNvCxnSpPr/>
        </xdr:nvCxnSpPr>
        <xdr:spPr>
          <a:xfrm>
            <a:off x="5224466" y="667607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5" name="Straight Arrow Connector 3814">
            <a:extLst>
              <a:ext uri="{FF2B5EF4-FFF2-40B4-BE49-F238E27FC236}">
                <a16:creationId xmlns:a16="http://schemas.microsoft.com/office/drawing/2014/main" id="{CA08FFD6-AEEC-23A5-80F8-C9525AF5FA5D}"/>
              </a:ext>
            </a:extLst>
          </xdr:cNvPr>
          <xdr:cNvCxnSpPr/>
        </xdr:nvCxnSpPr>
        <xdr:spPr>
          <a:xfrm>
            <a:off x="5395920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6" name="Straight Arrow Connector 3815">
            <a:extLst>
              <a:ext uri="{FF2B5EF4-FFF2-40B4-BE49-F238E27FC236}">
                <a16:creationId xmlns:a16="http://schemas.microsoft.com/office/drawing/2014/main" id="{265FAFC8-9384-5B31-4237-527879E9E5F9}"/>
              </a:ext>
            </a:extLst>
          </xdr:cNvPr>
          <xdr:cNvCxnSpPr/>
        </xdr:nvCxnSpPr>
        <xdr:spPr>
          <a:xfrm>
            <a:off x="5581658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7" name="Straight Connector 3816">
            <a:extLst>
              <a:ext uri="{FF2B5EF4-FFF2-40B4-BE49-F238E27FC236}">
                <a16:creationId xmlns:a16="http://schemas.microsoft.com/office/drawing/2014/main" id="{0003F55B-F7F8-0AD3-46C9-12EFAC82BD38}"/>
              </a:ext>
            </a:extLst>
          </xdr:cNvPr>
          <xdr:cNvCxnSpPr/>
        </xdr:nvCxnSpPr>
        <xdr:spPr>
          <a:xfrm>
            <a:off x="3810002" y="6676073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8" name="Straight Connector 3817">
            <a:extLst>
              <a:ext uri="{FF2B5EF4-FFF2-40B4-BE49-F238E27FC236}">
                <a16:creationId xmlns:a16="http://schemas.microsoft.com/office/drawing/2014/main" id="{AB620EA5-B3EF-7328-A054-6015F8A067E0}"/>
              </a:ext>
            </a:extLst>
          </xdr:cNvPr>
          <xdr:cNvCxnSpPr/>
        </xdr:nvCxnSpPr>
        <xdr:spPr>
          <a:xfrm flipH="1" flipV="1">
            <a:off x="4919665" y="666892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2" name="Straight Arrow Connector 3821">
            <a:extLst>
              <a:ext uri="{FF2B5EF4-FFF2-40B4-BE49-F238E27FC236}">
                <a16:creationId xmlns:a16="http://schemas.microsoft.com/office/drawing/2014/main" id="{6CC2AAB7-DEF2-6486-AEDD-F250FB73E317}"/>
              </a:ext>
            </a:extLst>
          </xdr:cNvPr>
          <xdr:cNvCxnSpPr/>
        </xdr:nvCxnSpPr>
        <xdr:spPr>
          <a:xfrm>
            <a:off x="3805238" y="665702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4" name="Straight Connector 3823">
            <a:extLst>
              <a:ext uri="{FF2B5EF4-FFF2-40B4-BE49-F238E27FC236}">
                <a16:creationId xmlns:a16="http://schemas.microsoft.com/office/drawing/2014/main" id="{6EB4BA9E-2B86-0749-B0A4-0D9C7C64C025}"/>
              </a:ext>
            </a:extLst>
          </xdr:cNvPr>
          <xdr:cNvCxnSpPr/>
        </xdr:nvCxnSpPr>
        <xdr:spPr>
          <a:xfrm>
            <a:off x="3738563" y="67284601"/>
            <a:ext cx="19145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5" name="Straight Connector 3824">
            <a:extLst>
              <a:ext uri="{FF2B5EF4-FFF2-40B4-BE49-F238E27FC236}">
                <a16:creationId xmlns:a16="http://schemas.microsoft.com/office/drawing/2014/main" id="{D0334F75-FEF2-A582-C761-A8F75B4F0A91}"/>
              </a:ext>
            </a:extLst>
          </xdr:cNvPr>
          <xdr:cNvCxnSpPr/>
        </xdr:nvCxnSpPr>
        <xdr:spPr>
          <a:xfrm flipH="1">
            <a:off x="3990974" y="672465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6" name="Straight Connector 3825">
            <a:extLst>
              <a:ext uri="{FF2B5EF4-FFF2-40B4-BE49-F238E27FC236}">
                <a16:creationId xmlns:a16="http://schemas.microsoft.com/office/drawing/2014/main" id="{22AA1469-526B-3AFB-225D-E19657F917A4}"/>
              </a:ext>
            </a:extLst>
          </xdr:cNvPr>
          <xdr:cNvCxnSpPr/>
        </xdr:nvCxnSpPr>
        <xdr:spPr>
          <a:xfrm flipH="1">
            <a:off x="5524495" y="672417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7" name="Straight Connector 3826">
            <a:extLst>
              <a:ext uri="{FF2B5EF4-FFF2-40B4-BE49-F238E27FC236}">
                <a16:creationId xmlns:a16="http://schemas.microsoft.com/office/drawing/2014/main" id="{C83BF68E-DBBE-A4F7-6B8B-E42F23F4271A}"/>
              </a:ext>
            </a:extLst>
          </xdr:cNvPr>
          <xdr:cNvCxnSpPr/>
        </xdr:nvCxnSpPr>
        <xdr:spPr>
          <a:xfrm>
            <a:off x="3805238" y="670464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8" name="Straight Connector 3827">
            <a:extLst>
              <a:ext uri="{FF2B5EF4-FFF2-40B4-BE49-F238E27FC236}">
                <a16:creationId xmlns:a16="http://schemas.microsoft.com/office/drawing/2014/main" id="{21C29568-AB75-D03A-5651-9CEE2AB84105}"/>
              </a:ext>
            </a:extLst>
          </xdr:cNvPr>
          <xdr:cNvCxnSpPr/>
        </xdr:nvCxnSpPr>
        <xdr:spPr>
          <a:xfrm flipH="1">
            <a:off x="3762375" y="672417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87850</xdr:colOff>
      <xdr:row>382</xdr:row>
      <xdr:rowOff>9523</xdr:rowOff>
    </xdr:from>
    <xdr:to>
      <xdr:col>72</xdr:col>
      <xdr:colOff>19050</xdr:colOff>
      <xdr:row>425</xdr:row>
      <xdr:rowOff>80963</xdr:rowOff>
    </xdr:to>
    <xdr:grpSp>
      <xdr:nvGrpSpPr>
        <xdr:cNvPr id="3887" name="Group 3886">
          <a:extLst>
            <a:ext uri="{FF2B5EF4-FFF2-40B4-BE49-F238E27FC236}">
              <a16:creationId xmlns:a16="http://schemas.microsoft.com/office/drawing/2014/main" id="{AF4A051A-20EB-5D2D-FFEF-A387386CD638}"/>
            </a:ext>
          </a:extLst>
        </xdr:cNvPr>
        <xdr:cNvGrpSpPr/>
      </xdr:nvGrpSpPr>
      <xdr:grpSpPr>
        <a:xfrm>
          <a:off x="411700" y="57721498"/>
          <a:ext cx="11265950" cy="6215065"/>
          <a:chOff x="411700" y="57721498"/>
          <a:chExt cx="11265950" cy="6215065"/>
        </a:xfrm>
      </xdr:grpSpPr>
      <xdr:grpSp>
        <xdr:nvGrpSpPr>
          <xdr:cNvPr id="3494" name="Group 3493">
            <a:extLst>
              <a:ext uri="{FF2B5EF4-FFF2-40B4-BE49-F238E27FC236}">
                <a16:creationId xmlns:a16="http://schemas.microsoft.com/office/drawing/2014/main" id="{BDF171CA-7D15-4FCC-97F3-05A10DF68416}"/>
              </a:ext>
            </a:extLst>
          </xdr:cNvPr>
          <xdr:cNvGrpSpPr/>
        </xdr:nvGrpSpPr>
        <xdr:grpSpPr>
          <a:xfrm>
            <a:off x="411700" y="57836378"/>
            <a:ext cx="1440860" cy="5358430"/>
            <a:chOff x="2678650" y="4696403"/>
            <a:chExt cx="1440860" cy="5358430"/>
          </a:xfrm>
        </xdr:grpSpPr>
        <xdr:sp macro="" textlink="">
          <xdr:nvSpPr>
            <xdr:cNvPr id="3495" name="Isosceles Triangle 3494">
              <a:extLst>
                <a:ext uri="{FF2B5EF4-FFF2-40B4-BE49-F238E27FC236}">
                  <a16:creationId xmlns:a16="http://schemas.microsoft.com/office/drawing/2014/main" id="{5AFCAD7E-125C-0F5A-1FA9-03C1045B6803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496" name="Straight Connector 3495">
              <a:extLst>
                <a:ext uri="{FF2B5EF4-FFF2-40B4-BE49-F238E27FC236}">
                  <a16:creationId xmlns:a16="http://schemas.microsoft.com/office/drawing/2014/main" id="{5D669DA8-1E37-6246-BCE3-E3339463C6BD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497" name="Straight Connector 3496">
              <a:extLst>
                <a:ext uri="{FF2B5EF4-FFF2-40B4-BE49-F238E27FC236}">
                  <a16:creationId xmlns:a16="http://schemas.microsoft.com/office/drawing/2014/main" id="{BA0C979F-2180-2016-1D8F-CA4976DFC171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498" name="Straight Connector 3497">
              <a:extLst>
                <a:ext uri="{FF2B5EF4-FFF2-40B4-BE49-F238E27FC236}">
                  <a16:creationId xmlns:a16="http://schemas.microsoft.com/office/drawing/2014/main" id="{944D6A30-4545-F229-927B-2825AB0D21C3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499" name="Straight Connector 3498">
              <a:extLst>
                <a:ext uri="{FF2B5EF4-FFF2-40B4-BE49-F238E27FC236}">
                  <a16:creationId xmlns:a16="http://schemas.microsoft.com/office/drawing/2014/main" id="{BD8C9123-E9AA-C363-3B18-56F03823FEB7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00" name="Straight Connector 3499">
              <a:extLst>
                <a:ext uri="{FF2B5EF4-FFF2-40B4-BE49-F238E27FC236}">
                  <a16:creationId xmlns:a16="http://schemas.microsoft.com/office/drawing/2014/main" id="{9ED24AD5-563F-5F1A-2A51-5C2CB36E33F6}"/>
                </a:ext>
              </a:extLst>
            </xdr:cNvPr>
            <xdr:cNvCxnSpPr>
              <a:endCxn id="3495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01" name="Straight Connector 3500">
              <a:extLst>
                <a:ext uri="{FF2B5EF4-FFF2-40B4-BE49-F238E27FC236}">
                  <a16:creationId xmlns:a16="http://schemas.microsoft.com/office/drawing/2014/main" id="{F16571D7-FDC5-16E8-B78F-E9DCBA38A239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02" name="Straight Connector 3501">
              <a:extLst>
                <a:ext uri="{FF2B5EF4-FFF2-40B4-BE49-F238E27FC236}">
                  <a16:creationId xmlns:a16="http://schemas.microsoft.com/office/drawing/2014/main" id="{FB10E1FD-ED12-F2E6-4155-7B626596292F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03" name="Straight Connector 3502">
              <a:extLst>
                <a:ext uri="{FF2B5EF4-FFF2-40B4-BE49-F238E27FC236}">
                  <a16:creationId xmlns:a16="http://schemas.microsoft.com/office/drawing/2014/main" id="{4F59554B-1664-DED0-0C4F-A7A61EC16573}"/>
                </a:ext>
              </a:extLst>
            </xdr:cNvPr>
            <xdr:cNvCxnSpPr>
              <a:endCxn id="3495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504" name="Straight Connector 3503">
              <a:extLst>
                <a:ext uri="{FF2B5EF4-FFF2-40B4-BE49-F238E27FC236}">
                  <a16:creationId xmlns:a16="http://schemas.microsoft.com/office/drawing/2014/main" id="{B72ED4CB-A099-9893-FB74-3DC54D6F1B17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3505" name="Freeform: Shape 3504">
              <a:extLst>
                <a:ext uri="{FF2B5EF4-FFF2-40B4-BE49-F238E27FC236}">
                  <a16:creationId xmlns:a16="http://schemas.microsoft.com/office/drawing/2014/main" id="{47B11C65-7C60-1656-E784-E4A45EF4A329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06" name="Freeform: Shape 3505">
              <a:extLst>
                <a:ext uri="{FF2B5EF4-FFF2-40B4-BE49-F238E27FC236}">
                  <a16:creationId xmlns:a16="http://schemas.microsoft.com/office/drawing/2014/main" id="{62A2D8A3-49AD-A11A-D210-EE92167441E2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07" name="Freeform: Shape 3506">
              <a:extLst>
                <a:ext uri="{FF2B5EF4-FFF2-40B4-BE49-F238E27FC236}">
                  <a16:creationId xmlns:a16="http://schemas.microsoft.com/office/drawing/2014/main" id="{B5FC17F2-7723-5B2D-DBBF-32579F6026B1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08" name="Freeform: Shape 3507">
              <a:extLst>
                <a:ext uri="{FF2B5EF4-FFF2-40B4-BE49-F238E27FC236}">
                  <a16:creationId xmlns:a16="http://schemas.microsoft.com/office/drawing/2014/main" id="{AF47A40C-88A7-FE8F-8996-B77578783CD0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09" name="Freeform: Shape 3508">
              <a:extLst>
                <a:ext uri="{FF2B5EF4-FFF2-40B4-BE49-F238E27FC236}">
                  <a16:creationId xmlns:a16="http://schemas.microsoft.com/office/drawing/2014/main" id="{F83451EE-1EFC-D7F8-3D1B-418726F1E605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10" name="Freeform: Shape 3509">
              <a:extLst>
                <a:ext uri="{FF2B5EF4-FFF2-40B4-BE49-F238E27FC236}">
                  <a16:creationId xmlns:a16="http://schemas.microsoft.com/office/drawing/2014/main" id="{A8ACCC13-8FC1-C8DA-D8C4-400F4B9319C1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11" name="Freeform: Shape 3510">
              <a:extLst>
                <a:ext uri="{FF2B5EF4-FFF2-40B4-BE49-F238E27FC236}">
                  <a16:creationId xmlns:a16="http://schemas.microsoft.com/office/drawing/2014/main" id="{4A539DAF-E300-7596-9F69-C2718489DF41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512" name="Freeform: Shape 3511">
              <a:extLst>
                <a:ext uri="{FF2B5EF4-FFF2-40B4-BE49-F238E27FC236}">
                  <a16:creationId xmlns:a16="http://schemas.microsoft.com/office/drawing/2014/main" id="{1FC89A11-0842-E9BA-01D4-92BF616CE520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3514" name="Rectangle 3513">
            <a:extLst>
              <a:ext uri="{FF2B5EF4-FFF2-40B4-BE49-F238E27FC236}">
                <a16:creationId xmlns:a16="http://schemas.microsoft.com/office/drawing/2014/main" id="{5E9A36E8-2EF4-BB21-1CB7-125B2FEB5233}"/>
              </a:ext>
            </a:extLst>
          </xdr:cNvPr>
          <xdr:cNvSpPr/>
        </xdr:nvSpPr>
        <xdr:spPr>
          <a:xfrm rot="16200000">
            <a:off x="3963467" y="55741364"/>
            <a:ext cx="5553078" cy="951334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515" name="Rectangle 3514">
            <a:extLst>
              <a:ext uri="{FF2B5EF4-FFF2-40B4-BE49-F238E27FC236}">
                <a16:creationId xmlns:a16="http://schemas.microsoft.com/office/drawing/2014/main" id="{8F07906D-7BB3-2740-CE1C-66FCD18D75A9}"/>
              </a:ext>
            </a:extLst>
          </xdr:cNvPr>
          <xdr:cNvSpPr/>
        </xdr:nvSpPr>
        <xdr:spPr>
          <a:xfrm rot="16200000">
            <a:off x="4212510" y="56047558"/>
            <a:ext cx="5000625" cy="890095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516" name="Straight Connector 3515">
            <a:extLst>
              <a:ext uri="{FF2B5EF4-FFF2-40B4-BE49-F238E27FC236}">
                <a16:creationId xmlns:a16="http://schemas.microsoft.com/office/drawing/2014/main" id="{A443F142-FD7A-8C53-F6E7-EB234BBC42C4}"/>
              </a:ext>
            </a:extLst>
          </xdr:cNvPr>
          <xdr:cNvCxnSpPr/>
        </xdr:nvCxnSpPr>
        <xdr:spPr>
          <a:xfrm flipV="1">
            <a:off x="2262344" y="62140614"/>
            <a:ext cx="88914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17" name="Straight Connector 3516">
            <a:extLst>
              <a:ext uri="{FF2B5EF4-FFF2-40B4-BE49-F238E27FC236}">
                <a16:creationId xmlns:a16="http://schemas.microsoft.com/office/drawing/2014/main" id="{B59F9C4F-9A35-EB69-3B57-6B3ED4D03ADD}"/>
              </a:ext>
            </a:extLst>
          </xdr:cNvPr>
          <xdr:cNvCxnSpPr/>
        </xdr:nvCxnSpPr>
        <xdr:spPr>
          <a:xfrm>
            <a:off x="2262344" y="61279886"/>
            <a:ext cx="89009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18" name="Straight Connector 3517">
            <a:extLst>
              <a:ext uri="{FF2B5EF4-FFF2-40B4-BE49-F238E27FC236}">
                <a16:creationId xmlns:a16="http://schemas.microsoft.com/office/drawing/2014/main" id="{EAB79BF6-CA2D-EE7C-728C-3F91360A814D}"/>
              </a:ext>
            </a:extLst>
          </xdr:cNvPr>
          <xdr:cNvCxnSpPr/>
        </xdr:nvCxnSpPr>
        <xdr:spPr>
          <a:xfrm flipV="1">
            <a:off x="2266843" y="60553994"/>
            <a:ext cx="88964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19" name="Straight Connector 3518">
            <a:extLst>
              <a:ext uri="{FF2B5EF4-FFF2-40B4-BE49-F238E27FC236}">
                <a16:creationId xmlns:a16="http://schemas.microsoft.com/office/drawing/2014/main" id="{D6C5C7AD-0285-CAB7-16AE-54EC11FD0719}"/>
              </a:ext>
            </a:extLst>
          </xdr:cNvPr>
          <xdr:cNvCxnSpPr/>
        </xdr:nvCxnSpPr>
        <xdr:spPr>
          <a:xfrm>
            <a:off x="2266844" y="59710233"/>
            <a:ext cx="889645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0" name="Straight Connector 3519">
            <a:extLst>
              <a:ext uri="{FF2B5EF4-FFF2-40B4-BE49-F238E27FC236}">
                <a16:creationId xmlns:a16="http://schemas.microsoft.com/office/drawing/2014/main" id="{BD1F3DA9-65E7-ABA3-CAFD-0A8E5E4F9724}"/>
              </a:ext>
            </a:extLst>
          </xdr:cNvPr>
          <xdr:cNvCxnSpPr/>
        </xdr:nvCxnSpPr>
        <xdr:spPr>
          <a:xfrm flipV="1">
            <a:off x="2262343" y="58859029"/>
            <a:ext cx="889143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1" name="Straight Connector 3520">
            <a:extLst>
              <a:ext uri="{FF2B5EF4-FFF2-40B4-BE49-F238E27FC236}">
                <a16:creationId xmlns:a16="http://schemas.microsoft.com/office/drawing/2014/main" id="{D7DF1A80-A8E3-09E8-5AC6-34AC83AA80FC}"/>
              </a:ext>
            </a:extLst>
          </xdr:cNvPr>
          <xdr:cNvCxnSpPr/>
        </xdr:nvCxnSpPr>
        <xdr:spPr>
          <a:xfrm flipV="1">
            <a:off x="4052084" y="5799772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2" name="Straight Connector 3521">
            <a:extLst>
              <a:ext uri="{FF2B5EF4-FFF2-40B4-BE49-F238E27FC236}">
                <a16:creationId xmlns:a16="http://schemas.microsoft.com/office/drawing/2014/main" id="{AD23343B-8FE7-EEE5-FAB9-FCA65F6BCB67}"/>
              </a:ext>
            </a:extLst>
          </xdr:cNvPr>
          <xdr:cNvCxnSpPr/>
        </xdr:nvCxnSpPr>
        <xdr:spPr>
          <a:xfrm flipV="1">
            <a:off x="5826751" y="5799772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3" name="Straight Connector 3522">
            <a:extLst>
              <a:ext uri="{FF2B5EF4-FFF2-40B4-BE49-F238E27FC236}">
                <a16:creationId xmlns:a16="http://schemas.microsoft.com/office/drawing/2014/main" id="{95F6135B-ED60-A8F9-288D-850F71E0F4D8}"/>
              </a:ext>
            </a:extLst>
          </xdr:cNvPr>
          <xdr:cNvCxnSpPr/>
        </xdr:nvCxnSpPr>
        <xdr:spPr>
          <a:xfrm flipV="1">
            <a:off x="4052888" y="62141100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4" name="Straight Connector 3523">
            <a:extLst>
              <a:ext uri="{FF2B5EF4-FFF2-40B4-BE49-F238E27FC236}">
                <a16:creationId xmlns:a16="http://schemas.microsoft.com/office/drawing/2014/main" id="{D27D6399-6470-6954-3A16-B2CE19D2455E}"/>
              </a:ext>
            </a:extLst>
          </xdr:cNvPr>
          <xdr:cNvCxnSpPr/>
        </xdr:nvCxnSpPr>
        <xdr:spPr>
          <a:xfrm>
            <a:off x="4062413" y="62145863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5" name="Straight Connector 3524">
            <a:extLst>
              <a:ext uri="{FF2B5EF4-FFF2-40B4-BE49-F238E27FC236}">
                <a16:creationId xmlns:a16="http://schemas.microsoft.com/office/drawing/2014/main" id="{255EC0E1-7BC9-0D03-0E62-36DCD15A4661}"/>
              </a:ext>
            </a:extLst>
          </xdr:cNvPr>
          <xdr:cNvCxnSpPr/>
        </xdr:nvCxnSpPr>
        <xdr:spPr>
          <a:xfrm flipV="1">
            <a:off x="4057650" y="61279088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6" name="Straight Connector 3525">
            <a:extLst>
              <a:ext uri="{FF2B5EF4-FFF2-40B4-BE49-F238E27FC236}">
                <a16:creationId xmlns:a16="http://schemas.microsoft.com/office/drawing/2014/main" id="{477D8358-3F46-096F-94B8-F3BC4BD097BD}"/>
              </a:ext>
            </a:extLst>
          </xdr:cNvPr>
          <xdr:cNvCxnSpPr/>
        </xdr:nvCxnSpPr>
        <xdr:spPr>
          <a:xfrm>
            <a:off x="4052888" y="61288613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7" name="Straight Connector 3526">
            <a:extLst>
              <a:ext uri="{FF2B5EF4-FFF2-40B4-BE49-F238E27FC236}">
                <a16:creationId xmlns:a16="http://schemas.microsoft.com/office/drawing/2014/main" id="{06C3CC75-AC5E-15EA-36D0-A106FA185F00}"/>
              </a:ext>
            </a:extLst>
          </xdr:cNvPr>
          <xdr:cNvCxnSpPr/>
        </xdr:nvCxnSpPr>
        <xdr:spPr>
          <a:xfrm flipV="1">
            <a:off x="4052891" y="60540900"/>
            <a:ext cx="1785934" cy="7429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8" name="Straight Connector 3527">
            <a:extLst>
              <a:ext uri="{FF2B5EF4-FFF2-40B4-BE49-F238E27FC236}">
                <a16:creationId xmlns:a16="http://schemas.microsoft.com/office/drawing/2014/main" id="{EF69E428-B626-13F5-2C19-445AE1A12F5F}"/>
              </a:ext>
            </a:extLst>
          </xdr:cNvPr>
          <xdr:cNvCxnSpPr/>
        </xdr:nvCxnSpPr>
        <xdr:spPr>
          <a:xfrm>
            <a:off x="4052891" y="60559953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29" name="Straight Connector 3528">
            <a:extLst>
              <a:ext uri="{FF2B5EF4-FFF2-40B4-BE49-F238E27FC236}">
                <a16:creationId xmlns:a16="http://schemas.microsoft.com/office/drawing/2014/main" id="{65C35EEA-A30C-61DC-FA38-D5FC8BF694FA}"/>
              </a:ext>
            </a:extLst>
          </xdr:cNvPr>
          <xdr:cNvCxnSpPr/>
        </xdr:nvCxnSpPr>
        <xdr:spPr>
          <a:xfrm flipV="1">
            <a:off x="4048125" y="59707463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0" name="Straight Connector 3529">
            <a:extLst>
              <a:ext uri="{FF2B5EF4-FFF2-40B4-BE49-F238E27FC236}">
                <a16:creationId xmlns:a16="http://schemas.microsoft.com/office/drawing/2014/main" id="{09F02329-D1F5-39F3-BFFD-1FAABA692CB3}"/>
              </a:ext>
            </a:extLst>
          </xdr:cNvPr>
          <xdr:cNvCxnSpPr/>
        </xdr:nvCxnSpPr>
        <xdr:spPr>
          <a:xfrm>
            <a:off x="4052891" y="59716991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1" name="Straight Connector 3530">
            <a:extLst>
              <a:ext uri="{FF2B5EF4-FFF2-40B4-BE49-F238E27FC236}">
                <a16:creationId xmlns:a16="http://schemas.microsoft.com/office/drawing/2014/main" id="{7C0C33D0-7798-7150-C7BB-48D1ECF17ABC}"/>
              </a:ext>
            </a:extLst>
          </xdr:cNvPr>
          <xdr:cNvCxnSpPr/>
        </xdr:nvCxnSpPr>
        <xdr:spPr>
          <a:xfrm flipV="1">
            <a:off x="4057650" y="58864500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2" name="Straight Connector 3531">
            <a:extLst>
              <a:ext uri="{FF2B5EF4-FFF2-40B4-BE49-F238E27FC236}">
                <a16:creationId xmlns:a16="http://schemas.microsoft.com/office/drawing/2014/main" id="{39BA488B-9E2A-5D93-24B1-591DF33BCCCF}"/>
              </a:ext>
            </a:extLst>
          </xdr:cNvPr>
          <xdr:cNvCxnSpPr/>
        </xdr:nvCxnSpPr>
        <xdr:spPr>
          <a:xfrm>
            <a:off x="4057653" y="58859741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3" name="Straight Connector 3532">
            <a:extLst>
              <a:ext uri="{FF2B5EF4-FFF2-40B4-BE49-F238E27FC236}">
                <a16:creationId xmlns:a16="http://schemas.microsoft.com/office/drawing/2014/main" id="{C5AE093A-7FE1-DDC9-FD51-B52FDA1702DC}"/>
              </a:ext>
            </a:extLst>
          </xdr:cNvPr>
          <xdr:cNvCxnSpPr/>
        </xdr:nvCxnSpPr>
        <xdr:spPr>
          <a:xfrm flipV="1">
            <a:off x="4048125" y="57997728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4" name="Straight Connector 3533">
            <a:extLst>
              <a:ext uri="{FF2B5EF4-FFF2-40B4-BE49-F238E27FC236}">
                <a16:creationId xmlns:a16="http://schemas.microsoft.com/office/drawing/2014/main" id="{7AE46D64-42A4-7A3E-253B-B880FB1794CF}"/>
              </a:ext>
            </a:extLst>
          </xdr:cNvPr>
          <xdr:cNvCxnSpPr/>
        </xdr:nvCxnSpPr>
        <xdr:spPr>
          <a:xfrm>
            <a:off x="4057650" y="57997725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5" name="Straight Connector 3534">
            <a:extLst>
              <a:ext uri="{FF2B5EF4-FFF2-40B4-BE49-F238E27FC236}">
                <a16:creationId xmlns:a16="http://schemas.microsoft.com/office/drawing/2014/main" id="{1A1E675F-8B61-DBC2-2510-99E183E2353E}"/>
              </a:ext>
            </a:extLst>
          </xdr:cNvPr>
          <xdr:cNvCxnSpPr/>
        </xdr:nvCxnSpPr>
        <xdr:spPr>
          <a:xfrm flipV="1">
            <a:off x="2262343" y="60464707"/>
            <a:ext cx="89009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36" name="Straight Connector 3535">
            <a:extLst>
              <a:ext uri="{FF2B5EF4-FFF2-40B4-BE49-F238E27FC236}">
                <a16:creationId xmlns:a16="http://schemas.microsoft.com/office/drawing/2014/main" id="{97BD6EA6-98D6-32E7-1346-ED9B5D2D0966}"/>
              </a:ext>
            </a:extLst>
          </xdr:cNvPr>
          <xdr:cNvCxnSpPr/>
        </xdr:nvCxnSpPr>
        <xdr:spPr>
          <a:xfrm>
            <a:off x="2105025" y="6341745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7" name="Straight Connector 3536">
            <a:extLst>
              <a:ext uri="{FF2B5EF4-FFF2-40B4-BE49-F238E27FC236}">
                <a16:creationId xmlns:a16="http://schemas.microsoft.com/office/drawing/2014/main" id="{DF8CBD70-AD41-560F-FE12-8FB24337D3B9}"/>
              </a:ext>
            </a:extLst>
          </xdr:cNvPr>
          <xdr:cNvCxnSpPr/>
        </xdr:nvCxnSpPr>
        <xdr:spPr>
          <a:xfrm>
            <a:off x="2019300" y="63569850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38" name="Oval 3537">
            <a:extLst>
              <a:ext uri="{FF2B5EF4-FFF2-40B4-BE49-F238E27FC236}">
                <a16:creationId xmlns:a16="http://schemas.microsoft.com/office/drawing/2014/main" id="{0C3EA491-47E0-5D20-5CB6-ED4C9FA60BF8}"/>
              </a:ext>
            </a:extLst>
          </xdr:cNvPr>
          <xdr:cNvSpPr/>
        </xdr:nvSpPr>
        <xdr:spPr>
          <a:xfrm>
            <a:off x="3767137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39" name="Oval 3538">
            <a:extLst>
              <a:ext uri="{FF2B5EF4-FFF2-40B4-BE49-F238E27FC236}">
                <a16:creationId xmlns:a16="http://schemas.microsoft.com/office/drawing/2014/main" id="{E2869F21-6E3A-E4A1-77CE-8C7B60C525D1}"/>
              </a:ext>
            </a:extLst>
          </xdr:cNvPr>
          <xdr:cNvSpPr/>
        </xdr:nvSpPr>
        <xdr:spPr>
          <a:xfrm>
            <a:off x="3781424" y="596788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0" name="Oval 3539">
            <a:extLst>
              <a:ext uri="{FF2B5EF4-FFF2-40B4-BE49-F238E27FC236}">
                <a16:creationId xmlns:a16="http://schemas.microsoft.com/office/drawing/2014/main" id="{58F93758-F900-6705-7AFE-6BAFA02565C8}"/>
              </a:ext>
            </a:extLst>
          </xdr:cNvPr>
          <xdr:cNvSpPr/>
        </xdr:nvSpPr>
        <xdr:spPr>
          <a:xfrm>
            <a:off x="3771900" y="605170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1" name="Oval 3540">
            <a:extLst>
              <a:ext uri="{FF2B5EF4-FFF2-40B4-BE49-F238E27FC236}">
                <a16:creationId xmlns:a16="http://schemas.microsoft.com/office/drawing/2014/main" id="{D682F075-6212-7394-199E-A32159DE5C39}"/>
              </a:ext>
            </a:extLst>
          </xdr:cNvPr>
          <xdr:cNvSpPr/>
        </xdr:nvSpPr>
        <xdr:spPr>
          <a:xfrm>
            <a:off x="3771900" y="604266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2" name="Oval 3541">
            <a:extLst>
              <a:ext uri="{FF2B5EF4-FFF2-40B4-BE49-F238E27FC236}">
                <a16:creationId xmlns:a16="http://schemas.microsoft.com/office/drawing/2014/main" id="{8CEDCE5B-5422-0E20-06F0-58D41AC1E18C}"/>
              </a:ext>
            </a:extLst>
          </xdr:cNvPr>
          <xdr:cNvSpPr/>
        </xdr:nvSpPr>
        <xdr:spPr>
          <a:xfrm>
            <a:off x="3771900" y="612457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3" name="Oval 3542">
            <a:extLst>
              <a:ext uri="{FF2B5EF4-FFF2-40B4-BE49-F238E27FC236}">
                <a16:creationId xmlns:a16="http://schemas.microsoft.com/office/drawing/2014/main" id="{31DFECC6-0874-48DE-5CFA-1A78503BB52E}"/>
              </a:ext>
            </a:extLst>
          </xdr:cNvPr>
          <xdr:cNvSpPr/>
        </xdr:nvSpPr>
        <xdr:spPr>
          <a:xfrm>
            <a:off x="3776662" y="6210776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4" name="Oval 3543">
            <a:extLst>
              <a:ext uri="{FF2B5EF4-FFF2-40B4-BE49-F238E27FC236}">
                <a16:creationId xmlns:a16="http://schemas.microsoft.com/office/drawing/2014/main" id="{FFC9E83D-FB9E-C4F2-9EA2-912346A6DE42}"/>
              </a:ext>
            </a:extLst>
          </xdr:cNvPr>
          <xdr:cNvSpPr/>
        </xdr:nvSpPr>
        <xdr:spPr>
          <a:xfrm>
            <a:off x="5548312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5" name="Oval 3544">
            <a:extLst>
              <a:ext uri="{FF2B5EF4-FFF2-40B4-BE49-F238E27FC236}">
                <a16:creationId xmlns:a16="http://schemas.microsoft.com/office/drawing/2014/main" id="{C049D86E-DC5A-EB5B-6EA7-05DC0BC3F2E3}"/>
              </a:ext>
            </a:extLst>
          </xdr:cNvPr>
          <xdr:cNvSpPr/>
        </xdr:nvSpPr>
        <xdr:spPr>
          <a:xfrm>
            <a:off x="5562599" y="596788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6" name="Oval 3545">
            <a:extLst>
              <a:ext uri="{FF2B5EF4-FFF2-40B4-BE49-F238E27FC236}">
                <a16:creationId xmlns:a16="http://schemas.microsoft.com/office/drawing/2014/main" id="{3F2A7E15-ED05-7469-AC74-C67E8DE19D17}"/>
              </a:ext>
            </a:extLst>
          </xdr:cNvPr>
          <xdr:cNvSpPr/>
        </xdr:nvSpPr>
        <xdr:spPr>
          <a:xfrm>
            <a:off x="5553075" y="605170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7" name="Oval 3546">
            <a:extLst>
              <a:ext uri="{FF2B5EF4-FFF2-40B4-BE49-F238E27FC236}">
                <a16:creationId xmlns:a16="http://schemas.microsoft.com/office/drawing/2014/main" id="{D4CDB06B-3114-3B89-1B60-EB7BCA13F1E2}"/>
              </a:ext>
            </a:extLst>
          </xdr:cNvPr>
          <xdr:cNvSpPr/>
        </xdr:nvSpPr>
        <xdr:spPr>
          <a:xfrm>
            <a:off x="5553075" y="604266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8" name="Oval 3547">
            <a:extLst>
              <a:ext uri="{FF2B5EF4-FFF2-40B4-BE49-F238E27FC236}">
                <a16:creationId xmlns:a16="http://schemas.microsoft.com/office/drawing/2014/main" id="{E175B016-B8AC-0321-B51B-B71C2E18F2D9}"/>
              </a:ext>
            </a:extLst>
          </xdr:cNvPr>
          <xdr:cNvSpPr/>
        </xdr:nvSpPr>
        <xdr:spPr>
          <a:xfrm>
            <a:off x="5553075" y="612457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49" name="Oval 3548">
            <a:extLst>
              <a:ext uri="{FF2B5EF4-FFF2-40B4-BE49-F238E27FC236}">
                <a16:creationId xmlns:a16="http://schemas.microsoft.com/office/drawing/2014/main" id="{E13BAEFE-6741-F18D-C268-29A53E3CDBDE}"/>
              </a:ext>
            </a:extLst>
          </xdr:cNvPr>
          <xdr:cNvSpPr/>
        </xdr:nvSpPr>
        <xdr:spPr>
          <a:xfrm>
            <a:off x="5557837" y="6210776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50" name="Straight Connector 3549">
            <a:extLst>
              <a:ext uri="{FF2B5EF4-FFF2-40B4-BE49-F238E27FC236}">
                <a16:creationId xmlns:a16="http://schemas.microsoft.com/office/drawing/2014/main" id="{6EACBE77-0D03-0490-3D85-45D2F5850E0B}"/>
              </a:ext>
            </a:extLst>
          </xdr:cNvPr>
          <xdr:cNvCxnSpPr/>
        </xdr:nvCxnSpPr>
        <xdr:spPr>
          <a:xfrm flipV="1">
            <a:off x="7614434" y="57997725"/>
            <a:ext cx="0" cy="50006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1" name="Straight Connector 3550">
            <a:extLst>
              <a:ext uri="{FF2B5EF4-FFF2-40B4-BE49-F238E27FC236}">
                <a16:creationId xmlns:a16="http://schemas.microsoft.com/office/drawing/2014/main" id="{5B25CFAE-AEC0-5552-FFFE-F2E910467D14}"/>
              </a:ext>
            </a:extLst>
          </xdr:cNvPr>
          <xdr:cNvCxnSpPr/>
        </xdr:nvCxnSpPr>
        <xdr:spPr>
          <a:xfrm flipV="1">
            <a:off x="9389101" y="57997725"/>
            <a:ext cx="0" cy="50101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2" name="Straight Connector 3551">
            <a:extLst>
              <a:ext uri="{FF2B5EF4-FFF2-40B4-BE49-F238E27FC236}">
                <a16:creationId xmlns:a16="http://schemas.microsoft.com/office/drawing/2014/main" id="{224C628A-149B-89E3-DA8B-F72571BD3DCF}"/>
              </a:ext>
            </a:extLst>
          </xdr:cNvPr>
          <xdr:cNvCxnSpPr/>
        </xdr:nvCxnSpPr>
        <xdr:spPr>
          <a:xfrm flipV="1">
            <a:off x="7615238" y="62141100"/>
            <a:ext cx="1771650" cy="8524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3" name="Straight Connector 3552">
            <a:extLst>
              <a:ext uri="{FF2B5EF4-FFF2-40B4-BE49-F238E27FC236}">
                <a16:creationId xmlns:a16="http://schemas.microsoft.com/office/drawing/2014/main" id="{6D438377-A208-9CFC-AAF6-CC40B0ACF542}"/>
              </a:ext>
            </a:extLst>
          </xdr:cNvPr>
          <xdr:cNvCxnSpPr/>
        </xdr:nvCxnSpPr>
        <xdr:spPr>
          <a:xfrm>
            <a:off x="7624763" y="62145863"/>
            <a:ext cx="1762125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4" name="Straight Connector 3553">
            <a:extLst>
              <a:ext uri="{FF2B5EF4-FFF2-40B4-BE49-F238E27FC236}">
                <a16:creationId xmlns:a16="http://schemas.microsoft.com/office/drawing/2014/main" id="{48E4CCFE-49BB-0D20-11C5-2790B1D40535}"/>
              </a:ext>
            </a:extLst>
          </xdr:cNvPr>
          <xdr:cNvCxnSpPr/>
        </xdr:nvCxnSpPr>
        <xdr:spPr>
          <a:xfrm flipV="1">
            <a:off x="7620000" y="61279088"/>
            <a:ext cx="1776413" cy="8572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5" name="Straight Connector 3554">
            <a:extLst>
              <a:ext uri="{FF2B5EF4-FFF2-40B4-BE49-F238E27FC236}">
                <a16:creationId xmlns:a16="http://schemas.microsoft.com/office/drawing/2014/main" id="{BA43D141-8E51-15FE-0B7C-943AE463866F}"/>
              </a:ext>
            </a:extLst>
          </xdr:cNvPr>
          <xdr:cNvCxnSpPr/>
        </xdr:nvCxnSpPr>
        <xdr:spPr>
          <a:xfrm>
            <a:off x="7615238" y="61288613"/>
            <a:ext cx="1771650" cy="8524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6" name="Straight Connector 3555">
            <a:extLst>
              <a:ext uri="{FF2B5EF4-FFF2-40B4-BE49-F238E27FC236}">
                <a16:creationId xmlns:a16="http://schemas.microsoft.com/office/drawing/2014/main" id="{189D6051-E676-1A83-C7A0-3C4FA0A7861A}"/>
              </a:ext>
            </a:extLst>
          </xdr:cNvPr>
          <xdr:cNvCxnSpPr/>
        </xdr:nvCxnSpPr>
        <xdr:spPr>
          <a:xfrm flipV="1">
            <a:off x="7615241" y="60559950"/>
            <a:ext cx="1766884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7" name="Straight Connector 3556">
            <a:extLst>
              <a:ext uri="{FF2B5EF4-FFF2-40B4-BE49-F238E27FC236}">
                <a16:creationId xmlns:a16="http://schemas.microsoft.com/office/drawing/2014/main" id="{D7BAF131-B40E-4A51-6350-1CA0459476F5}"/>
              </a:ext>
            </a:extLst>
          </xdr:cNvPr>
          <xdr:cNvCxnSpPr/>
        </xdr:nvCxnSpPr>
        <xdr:spPr>
          <a:xfrm>
            <a:off x="7615241" y="60559953"/>
            <a:ext cx="1771647" cy="71913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8" name="Straight Connector 3557">
            <a:extLst>
              <a:ext uri="{FF2B5EF4-FFF2-40B4-BE49-F238E27FC236}">
                <a16:creationId xmlns:a16="http://schemas.microsoft.com/office/drawing/2014/main" id="{629A4105-6A7A-81B2-1C5A-9CA66DFC813F}"/>
              </a:ext>
            </a:extLst>
          </xdr:cNvPr>
          <xdr:cNvCxnSpPr/>
        </xdr:nvCxnSpPr>
        <xdr:spPr>
          <a:xfrm flipV="1">
            <a:off x="7610475" y="59707463"/>
            <a:ext cx="1771650" cy="7572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59" name="Straight Connector 3558">
            <a:extLst>
              <a:ext uri="{FF2B5EF4-FFF2-40B4-BE49-F238E27FC236}">
                <a16:creationId xmlns:a16="http://schemas.microsoft.com/office/drawing/2014/main" id="{954924B7-568C-C9B6-9FC2-DBDDBE3E2C0D}"/>
              </a:ext>
            </a:extLst>
          </xdr:cNvPr>
          <xdr:cNvCxnSpPr/>
        </xdr:nvCxnSpPr>
        <xdr:spPr>
          <a:xfrm>
            <a:off x="7615241" y="59716991"/>
            <a:ext cx="1776409" cy="7429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60" name="Straight Connector 3559">
            <a:extLst>
              <a:ext uri="{FF2B5EF4-FFF2-40B4-BE49-F238E27FC236}">
                <a16:creationId xmlns:a16="http://schemas.microsoft.com/office/drawing/2014/main" id="{76218F99-8209-342C-F427-7512C46D64D4}"/>
              </a:ext>
            </a:extLst>
          </xdr:cNvPr>
          <xdr:cNvCxnSpPr/>
        </xdr:nvCxnSpPr>
        <xdr:spPr>
          <a:xfrm flipV="1">
            <a:off x="7620000" y="58864500"/>
            <a:ext cx="1766888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61" name="Straight Connector 3560">
            <a:extLst>
              <a:ext uri="{FF2B5EF4-FFF2-40B4-BE49-F238E27FC236}">
                <a16:creationId xmlns:a16="http://schemas.microsoft.com/office/drawing/2014/main" id="{350CDFE1-086A-AFD5-A108-6F4DC8A147A2}"/>
              </a:ext>
            </a:extLst>
          </xdr:cNvPr>
          <xdr:cNvCxnSpPr/>
        </xdr:nvCxnSpPr>
        <xdr:spPr>
          <a:xfrm>
            <a:off x="7620003" y="58859741"/>
            <a:ext cx="1771647" cy="8524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62" name="Straight Connector 3561">
            <a:extLst>
              <a:ext uri="{FF2B5EF4-FFF2-40B4-BE49-F238E27FC236}">
                <a16:creationId xmlns:a16="http://schemas.microsoft.com/office/drawing/2014/main" id="{17F620B8-885C-F80A-263B-0EFA2BA12691}"/>
              </a:ext>
            </a:extLst>
          </xdr:cNvPr>
          <xdr:cNvCxnSpPr/>
        </xdr:nvCxnSpPr>
        <xdr:spPr>
          <a:xfrm flipV="1">
            <a:off x="7610475" y="57997728"/>
            <a:ext cx="1776416" cy="8667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63" name="Straight Connector 3562">
            <a:extLst>
              <a:ext uri="{FF2B5EF4-FFF2-40B4-BE49-F238E27FC236}">
                <a16:creationId xmlns:a16="http://schemas.microsoft.com/office/drawing/2014/main" id="{FD1A0EE9-E921-BFEC-FA68-257BCA43F6E5}"/>
              </a:ext>
            </a:extLst>
          </xdr:cNvPr>
          <xdr:cNvCxnSpPr/>
        </xdr:nvCxnSpPr>
        <xdr:spPr>
          <a:xfrm>
            <a:off x="7620000" y="57997725"/>
            <a:ext cx="1762125" cy="8620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3564" name="Oval 3563">
            <a:extLst>
              <a:ext uri="{FF2B5EF4-FFF2-40B4-BE49-F238E27FC236}">
                <a16:creationId xmlns:a16="http://schemas.microsoft.com/office/drawing/2014/main" id="{2A2705E2-2EC3-7B50-2E17-A48C2CB32618}"/>
              </a:ext>
            </a:extLst>
          </xdr:cNvPr>
          <xdr:cNvSpPr/>
        </xdr:nvSpPr>
        <xdr:spPr>
          <a:xfrm>
            <a:off x="7329487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65" name="Oval 3564">
            <a:extLst>
              <a:ext uri="{FF2B5EF4-FFF2-40B4-BE49-F238E27FC236}">
                <a16:creationId xmlns:a16="http://schemas.microsoft.com/office/drawing/2014/main" id="{0C7FCCC3-D362-12F4-2933-BB94C1B1EDDF}"/>
              </a:ext>
            </a:extLst>
          </xdr:cNvPr>
          <xdr:cNvSpPr/>
        </xdr:nvSpPr>
        <xdr:spPr>
          <a:xfrm>
            <a:off x="7343774" y="596788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66" name="Oval 3565">
            <a:extLst>
              <a:ext uri="{FF2B5EF4-FFF2-40B4-BE49-F238E27FC236}">
                <a16:creationId xmlns:a16="http://schemas.microsoft.com/office/drawing/2014/main" id="{4164B0F5-C0DD-33FF-2497-B126F8801221}"/>
              </a:ext>
            </a:extLst>
          </xdr:cNvPr>
          <xdr:cNvSpPr/>
        </xdr:nvSpPr>
        <xdr:spPr>
          <a:xfrm>
            <a:off x="7334250" y="605170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67" name="Oval 3566">
            <a:extLst>
              <a:ext uri="{FF2B5EF4-FFF2-40B4-BE49-F238E27FC236}">
                <a16:creationId xmlns:a16="http://schemas.microsoft.com/office/drawing/2014/main" id="{3D636F78-EDBE-B46F-BE18-0AF6B5C37513}"/>
              </a:ext>
            </a:extLst>
          </xdr:cNvPr>
          <xdr:cNvSpPr/>
        </xdr:nvSpPr>
        <xdr:spPr>
          <a:xfrm>
            <a:off x="7334250" y="604266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68" name="Oval 3567">
            <a:extLst>
              <a:ext uri="{FF2B5EF4-FFF2-40B4-BE49-F238E27FC236}">
                <a16:creationId xmlns:a16="http://schemas.microsoft.com/office/drawing/2014/main" id="{6F5B1E2E-67DD-3C94-8303-1F0DD91A705B}"/>
              </a:ext>
            </a:extLst>
          </xdr:cNvPr>
          <xdr:cNvSpPr/>
        </xdr:nvSpPr>
        <xdr:spPr>
          <a:xfrm>
            <a:off x="7334250" y="612457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69" name="Oval 3568">
            <a:extLst>
              <a:ext uri="{FF2B5EF4-FFF2-40B4-BE49-F238E27FC236}">
                <a16:creationId xmlns:a16="http://schemas.microsoft.com/office/drawing/2014/main" id="{CC4C6BE4-2D0C-9B9C-4706-0049DB2545B1}"/>
              </a:ext>
            </a:extLst>
          </xdr:cNvPr>
          <xdr:cNvSpPr/>
        </xdr:nvSpPr>
        <xdr:spPr>
          <a:xfrm>
            <a:off x="7339012" y="6210776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70" name="Oval 3569">
            <a:extLst>
              <a:ext uri="{FF2B5EF4-FFF2-40B4-BE49-F238E27FC236}">
                <a16:creationId xmlns:a16="http://schemas.microsoft.com/office/drawing/2014/main" id="{F9BF56A7-5760-7F37-E441-BFBF3130719A}"/>
              </a:ext>
            </a:extLst>
          </xdr:cNvPr>
          <xdr:cNvSpPr/>
        </xdr:nvSpPr>
        <xdr:spPr>
          <a:xfrm>
            <a:off x="9120187" y="5882163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71" name="Oval 3570">
            <a:extLst>
              <a:ext uri="{FF2B5EF4-FFF2-40B4-BE49-F238E27FC236}">
                <a16:creationId xmlns:a16="http://schemas.microsoft.com/office/drawing/2014/main" id="{344A2F72-544D-CBCD-C058-133AE04082C5}"/>
              </a:ext>
            </a:extLst>
          </xdr:cNvPr>
          <xdr:cNvSpPr/>
        </xdr:nvSpPr>
        <xdr:spPr>
          <a:xfrm>
            <a:off x="9134474" y="596788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72" name="Oval 3571">
            <a:extLst>
              <a:ext uri="{FF2B5EF4-FFF2-40B4-BE49-F238E27FC236}">
                <a16:creationId xmlns:a16="http://schemas.microsoft.com/office/drawing/2014/main" id="{1D60956B-6C00-9AC0-6ADE-18D001690D28}"/>
              </a:ext>
            </a:extLst>
          </xdr:cNvPr>
          <xdr:cNvSpPr/>
        </xdr:nvSpPr>
        <xdr:spPr>
          <a:xfrm>
            <a:off x="9124950" y="60517088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73" name="Oval 3572">
            <a:extLst>
              <a:ext uri="{FF2B5EF4-FFF2-40B4-BE49-F238E27FC236}">
                <a16:creationId xmlns:a16="http://schemas.microsoft.com/office/drawing/2014/main" id="{1D04C77E-FE6D-4129-33D8-2999A326FCB6}"/>
              </a:ext>
            </a:extLst>
          </xdr:cNvPr>
          <xdr:cNvSpPr/>
        </xdr:nvSpPr>
        <xdr:spPr>
          <a:xfrm>
            <a:off x="9124950" y="6042660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74" name="Oval 3573">
            <a:extLst>
              <a:ext uri="{FF2B5EF4-FFF2-40B4-BE49-F238E27FC236}">
                <a16:creationId xmlns:a16="http://schemas.microsoft.com/office/drawing/2014/main" id="{E8446BCC-B964-C26B-8DC1-56413CEC1502}"/>
              </a:ext>
            </a:extLst>
          </xdr:cNvPr>
          <xdr:cNvSpPr/>
        </xdr:nvSpPr>
        <xdr:spPr>
          <a:xfrm>
            <a:off x="9124950" y="61245751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75" name="Oval 3574">
            <a:extLst>
              <a:ext uri="{FF2B5EF4-FFF2-40B4-BE49-F238E27FC236}">
                <a16:creationId xmlns:a16="http://schemas.microsoft.com/office/drawing/2014/main" id="{C7C3CD49-0CE8-9EEE-12DB-50E771F8B1F1}"/>
              </a:ext>
            </a:extLst>
          </xdr:cNvPr>
          <xdr:cNvSpPr/>
        </xdr:nvSpPr>
        <xdr:spPr>
          <a:xfrm>
            <a:off x="9129712" y="62107764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76" name="Straight Connector 3575">
            <a:extLst>
              <a:ext uri="{FF2B5EF4-FFF2-40B4-BE49-F238E27FC236}">
                <a16:creationId xmlns:a16="http://schemas.microsoft.com/office/drawing/2014/main" id="{AE8E65CB-50DE-D3F3-08FA-46C7CF796D39}"/>
              </a:ext>
            </a:extLst>
          </xdr:cNvPr>
          <xdr:cNvCxnSpPr/>
        </xdr:nvCxnSpPr>
        <xdr:spPr>
          <a:xfrm flipH="1">
            <a:off x="2062162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7" name="Straight Connector 3576">
            <a:extLst>
              <a:ext uri="{FF2B5EF4-FFF2-40B4-BE49-F238E27FC236}">
                <a16:creationId xmlns:a16="http://schemas.microsoft.com/office/drawing/2014/main" id="{914B6E43-FA61-5750-C836-8740652BB2DE}"/>
              </a:ext>
            </a:extLst>
          </xdr:cNvPr>
          <xdr:cNvCxnSpPr/>
        </xdr:nvCxnSpPr>
        <xdr:spPr>
          <a:xfrm>
            <a:off x="4048125" y="634174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8" name="Straight Connector 3577">
            <a:extLst>
              <a:ext uri="{FF2B5EF4-FFF2-40B4-BE49-F238E27FC236}">
                <a16:creationId xmlns:a16="http://schemas.microsoft.com/office/drawing/2014/main" id="{CAA0F146-3560-94D6-0181-84A5179BF3B5}"/>
              </a:ext>
            </a:extLst>
          </xdr:cNvPr>
          <xdr:cNvCxnSpPr/>
        </xdr:nvCxnSpPr>
        <xdr:spPr>
          <a:xfrm flipH="1">
            <a:off x="4005262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9" name="Straight Connector 3578">
            <a:extLst>
              <a:ext uri="{FF2B5EF4-FFF2-40B4-BE49-F238E27FC236}">
                <a16:creationId xmlns:a16="http://schemas.microsoft.com/office/drawing/2014/main" id="{5A5563AD-6F6F-46DD-B7EF-07DC22950028}"/>
              </a:ext>
            </a:extLst>
          </xdr:cNvPr>
          <xdr:cNvCxnSpPr/>
        </xdr:nvCxnSpPr>
        <xdr:spPr>
          <a:xfrm>
            <a:off x="5829300" y="634174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0" name="Straight Connector 3579">
            <a:extLst>
              <a:ext uri="{FF2B5EF4-FFF2-40B4-BE49-F238E27FC236}">
                <a16:creationId xmlns:a16="http://schemas.microsoft.com/office/drawing/2014/main" id="{177028A8-373E-12B2-E470-2234C03FBB4D}"/>
              </a:ext>
            </a:extLst>
          </xdr:cNvPr>
          <xdr:cNvCxnSpPr/>
        </xdr:nvCxnSpPr>
        <xdr:spPr>
          <a:xfrm flipH="1">
            <a:off x="5786437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1" name="Straight Connector 3580">
            <a:extLst>
              <a:ext uri="{FF2B5EF4-FFF2-40B4-BE49-F238E27FC236}">
                <a16:creationId xmlns:a16="http://schemas.microsoft.com/office/drawing/2014/main" id="{4C37353C-F601-03C3-355C-6EB00AA3F3AE}"/>
              </a:ext>
            </a:extLst>
          </xdr:cNvPr>
          <xdr:cNvCxnSpPr/>
        </xdr:nvCxnSpPr>
        <xdr:spPr>
          <a:xfrm>
            <a:off x="7610475" y="634174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2" name="Straight Connector 3581">
            <a:extLst>
              <a:ext uri="{FF2B5EF4-FFF2-40B4-BE49-F238E27FC236}">
                <a16:creationId xmlns:a16="http://schemas.microsoft.com/office/drawing/2014/main" id="{76A6C5B8-19A5-565B-B25E-AF19397E6EBC}"/>
              </a:ext>
            </a:extLst>
          </xdr:cNvPr>
          <xdr:cNvCxnSpPr/>
        </xdr:nvCxnSpPr>
        <xdr:spPr>
          <a:xfrm flipH="1">
            <a:off x="7567612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3" name="Straight Connector 3582">
            <a:extLst>
              <a:ext uri="{FF2B5EF4-FFF2-40B4-BE49-F238E27FC236}">
                <a16:creationId xmlns:a16="http://schemas.microsoft.com/office/drawing/2014/main" id="{141D047C-CAC5-AE44-1F47-A3B64E9B4A6C}"/>
              </a:ext>
            </a:extLst>
          </xdr:cNvPr>
          <xdr:cNvCxnSpPr/>
        </xdr:nvCxnSpPr>
        <xdr:spPr>
          <a:xfrm>
            <a:off x="9553575" y="63417450"/>
            <a:ext cx="0" cy="2333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4" name="Straight Connector 3583">
            <a:extLst>
              <a:ext uri="{FF2B5EF4-FFF2-40B4-BE49-F238E27FC236}">
                <a16:creationId xmlns:a16="http://schemas.microsoft.com/office/drawing/2014/main" id="{FB637D04-8B42-CA75-4806-BEB6F501F6B0}"/>
              </a:ext>
            </a:extLst>
          </xdr:cNvPr>
          <xdr:cNvCxnSpPr/>
        </xdr:nvCxnSpPr>
        <xdr:spPr>
          <a:xfrm flipH="1">
            <a:off x="9510712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5" name="Straight Connector 3584">
            <a:extLst>
              <a:ext uri="{FF2B5EF4-FFF2-40B4-BE49-F238E27FC236}">
                <a16:creationId xmlns:a16="http://schemas.microsoft.com/office/drawing/2014/main" id="{EC38DEF7-C38D-056D-8C8F-9DC5818E91B0}"/>
              </a:ext>
            </a:extLst>
          </xdr:cNvPr>
          <xdr:cNvCxnSpPr/>
        </xdr:nvCxnSpPr>
        <xdr:spPr>
          <a:xfrm>
            <a:off x="11334750" y="63417450"/>
            <a:ext cx="0" cy="5191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6" name="Straight Connector 3585">
            <a:extLst>
              <a:ext uri="{FF2B5EF4-FFF2-40B4-BE49-F238E27FC236}">
                <a16:creationId xmlns:a16="http://schemas.microsoft.com/office/drawing/2014/main" id="{32A6BCC9-B10F-662A-5A8F-93364170717F}"/>
              </a:ext>
            </a:extLst>
          </xdr:cNvPr>
          <xdr:cNvCxnSpPr/>
        </xdr:nvCxnSpPr>
        <xdr:spPr>
          <a:xfrm flipH="1">
            <a:off x="11291887" y="63522225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7" name="Straight Connector 3586">
            <a:extLst>
              <a:ext uri="{FF2B5EF4-FFF2-40B4-BE49-F238E27FC236}">
                <a16:creationId xmlns:a16="http://schemas.microsoft.com/office/drawing/2014/main" id="{0BDF42E7-6B14-E02C-12FC-4C9022D84575}"/>
              </a:ext>
            </a:extLst>
          </xdr:cNvPr>
          <xdr:cNvCxnSpPr/>
        </xdr:nvCxnSpPr>
        <xdr:spPr>
          <a:xfrm>
            <a:off x="2019300" y="63855599"/>
            <a:ext cx="9372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8" name="Straight Connector 3587">
            <a:extLst>
              <a:ext uri="{FF2B5EF4-FFF2-40B4-BE49-F238E27FC236}">
                <a16:creationId xmlns:a16="http://schemas.microsoft.com/office/drawing/2014/main" id="{6817DAA0-4713-EB9B-E48F-6C0BA97D64CF}"/>
              </a:ext>
            </a:extLst>
          </xdr:cNvPr>
          <xdr:cNvCxnSpPr/>
        </xdr:nvCxnSpPr>
        <xdr:spPr>
          <a:xfrm flipH="1">
            <a:off x="2062162" y="63807974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9" name="Straight Connector 3588">
            <a:extLst>
              <a:ext uri="{FF2B5EF4-FFF2-40B4-BE49-F238E27FC236}">
                <a16:creationId xmlns:a16="http://schemas.microsoft.com/office/drawing/2014/main" id="{F25621DE-42B0-089E-ACBF-12D6C07BBC63}"/>
              </a:ext>
            </a:extLst>
          </xdr:cNvPr>
          <xdr:cNvCxnSpPr/>
        </xdr:nvCxnSpPr>
        <xdr:spPr>
          <a:xfrm flipH="1">
            <a:off x="11287125" y="63812737"/>
            <a:ext cx="85725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1" name="Straight Connector 3830">
            <a:extLst>
              <a:ext uri="{FF2B5EF4-FFF2-40B4-BE49-F238E27FC236}">
                <a16:creationId xmlns:a16="http://schemas.microsoft.com/office/drawing/2014/main" id="{21467DF6-4670-4C91-92A9-14848278E3B8}"/>
              </a:ext>
            </a:extLst>
          </xdr:cNvPr>
          <xdr:cNvCxnSpPr/>
        </xdr:nvCxnSpPr>
        <xdr:spPr>
          <a:xfrm>
            <a:off x="485775" y="6004560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2" name="Straight Connector 3831">
            <a:extLst>
              <a:ext uri="{FF2B5EF4-FFF2-40B4-BE49-F238E27FC236}">
                <a16:creationId xmlns:a16="http://schemas.microsoft.com/office/drawing/2014/main" id="{CB3141AC-3A5E-477E-B11C-0F05DD5422BC}"/>
              </a:ext>
            </a:extLst>
          </xdr:cNvPr>
          <xdr:cNvCxnSpPr/>
        </xdr:nvCxnSpPr>
        <xdr:spPr>
          <a:xfrm>
            <a:off x="485775" y="60083700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3" name="Straight Connector 3832">
            <a:extLst>
              <a:ext uri="{FF2B5EF4-FFF2-40B4-BE49-F238E27FC236}">
                <a16:creationId xmlns:a16="http://schemas.microsoft.com/office/drawing/2014/main" id="{65200398-A231-4C70-8038-D51C34A3D1DF}"/>
              </a:ext>
            </a:extLst>
          </xdr:cNvPr>
          <xdr:cNvCxnSpPr/>
        </xdr:nvCxnSpPr>
        <xdr:spPr>
          <a:xfrm>
            <a:off x="485775" y="6089332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4" name="Straight Connector 3833">
            <a:extLst>
              <a:ext uri="{FF2B5EF4-FFF2-40B4-BE49-F238E27FC236}">
                <a16:creationId xmlns:a16="http://schemas.microsoft.com/office/drawing/2014/main" id="{02E6CD0B-B1FD-44AC-A7F4-1783FDA34DFF}"/>
              </a:ext>
            </a:extLst>
          </xdr:cNvPr>
          <xdr:cNvCxnSpPr/>
        </xdr:nvCxnSpPr>
        <xdr:spPr>
          <a:xfrm>
            <a:off x="485775" y="60931425"/>
            <a:ext cx="111918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76200</xdr:colOff>
      <xdr:row>450</xdr:row>
      <xdr:rowOff>95250</xdr:rowOff>
    </xdr:from>
    <xdr:to>
      <xdr:col>23</xdr:col>
      <xdr:colOff>76200</xdr:colOff>
      <xdr:row>457</xdr:row>
      <xdr:rowOff>76200</xdr:rowOff>
    </xdr:to>
    <xdr:cxnSp macro="">
      <xdr:nvCxnSpPr>
        <xdr:cNvPr id="3835" name="Straight Connector 3834">
          <a:extLst>
            <a:ext uri="{FF2B5EF4-FFF2-40B4-BE49-F238E27FC236}">
              <a16:creationId xmlns:a16="http://schemas.microsoft.com/office/drawing/2014/main" id="{A6EE9EBC-6D2F-4ABF-A885-A909DB09060C}"/>
            </a:ext>
          </a:extLst>
        </xdr:cNvPr>
        <xdr:cNvCxnSpPr/>
      </xdr:nvCxnSpPr>
      <xdr:spPr>
        <a:xfrm>
          <a:off x="3800475" y="67522725"/>
          <a:ext cx="0" cy="9810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443</xdr:row>
      <xdr:rowOff>104775</xdr:rowOff>
    </xdr:from>
    <xdr:to>
      <xdr:col>13</xdr:col>
      <xdr:colOff>0</xdr:colOff>
      <xdr:row>453</xdr:row>
      <xdr:rowOff>76200</xdr:rowOff>
    </xdr:to>
    <xdr:cxnSp macro="">
      <xdr:nvCxnSpPr>
        <xdr:cNvPr id="3836" name="Straight Connector 3835">
          <a:extLst>
            <a:ext uri="{FF2B5EF4-FFF2-40B4-BE49-F238E27FC236}">
              <a16:creationId xmlns:a16="http://schemas.microsoft.com/office/drawing/2014/main" id="{00C666A3-90A9-4D35-877C-22BA13BA6858}"/>
            </a:ext>
          </a:extLst>
        </xdr:cNvPr>
        <xdr:cNvCxnSpPr/>
      </xdr:nvCxnSpPr>
      <xdr:spPr>
        <a:xfrm>
          <a:off x="2105025" y="66532125"/>
          <a:ext cx="0" cy="14001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76200</xdr:colOff>
      <xdr:row>452</xdr:row>
      <xdr:rowOff>28575</xdr:rowOff>
    </xdr:from>
    <xdr:to>
      <xdr:col>34</xdr:col>
      <xdr:colOff>76200</xdr:colOff>
      <xdr:row>457</xdr:row>
      <xdr:rowOff>71438</xdr:rowOff>
    </xdr:to>
    <xdr:cxnSp macro="">
      <xdr:nvCxnSpPr>
        <xdr:cNvPr id="3837" name="Straight Connector 3836">
          <a:extLst>
            <a:ext uri="{FF2B5EF4-FFF2-40B4-BE49-F238E27FC236}">
              <a16:creationId xmlns:a16="http://schemas.microsoft.com/office/drawing/2014/main" id="{A43FB591-AA87-4C2E-81DA-EEE77BE15A84}"/>
            </a:ext>
          </a:extLst>
        </xdr:cNvPr>
        <xdr:cNvCxnSpPr/>
      </xdr:nvCxnSpPr>
      <xdr:spPr>
        <a:xfrm>
          <a:off x="5581650" y="67741800"/>
          <a:ext cx="0" cy="75723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85725</xdr:colOff>
      <xdr:row>450</xdr:row>
      <xdr:rowOff>114300</xdr:rowOff>
    </xdr:from>
    <xdr:to>
      <xdr:col>45</xdr:col>
      <xdr:colOff>85725</xdr:colOff>
      <xdr:row>457</xdr:row>
      <xdr:rowOff>66675</xdr:rowOff>
    </xdr:to>
    <xdr:cxnSp macro="">
      <xdr:nvCxnSpPr>
        <xdr:cNvPr id="3838" name="Straight Connector 3837">
          <a:extLst>
            <a:ext uri="{FF2B5EF4-FFF2-40B4-BE49-F238E27FC236}">
              <a16:creationId xmlns:a16="http://schemas.microsoft.com/office/drawing/2014/main" id="{611807A6-1CF7-4483-B846-8F66AE9CC0EF}"/>
            </a:ext>
          </a:extLst>
        </xdr:cNvPr>
        <xdr:cNvCxnSpPr/>
      </xdr:nvCxnSpPr>
      <xdr:spPr>
        <a:xfrm>
          <a:off x="7372350" y="67541775"/>
          <a:ext cx="0" cy="952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80962</xdr:colOff>
      <xdr:row>452</xdr:row>
      <xdr:rowOff>23813</xdr:rowOff>
    </xdr:from>
    <xdr:to>
      <xdr:col>56</xdr:col>
      <xdr:colOff>80962</xdr:colOff>
      <xdr:row>457</xdr:row>
      <xdr:rowOff>85725</xdr:rowOff>
    </xdr:to>
    <xdr:cxnSp macro="">
      <xdr:nvCxnSpPr>
        <xdr:cNvPr id="3839" name="Straight Connector 3838">
          <a:extLst>
            <a:ext uri="{FF2B5EF4-FFF2-40B4-BE49-F238E27FC236}">
              <a16:creationId xmlns:a16="http://schemas.microsoft.com/office/drawing/2014/main" id="{F00745B7-B063-46A8-9E58-42EB730FBC24}"/>
            </a:ext>
          </a:extLst>
        </xdr:cNvPr>
        <xdr:cNvCxnSpPr/>
      </xdr:nvCxnSpPr>
      <xdr:spPr>
        <a:xfrm>
          <a:off x="9148762" y="67737038"/>
          <a:ext cx="0" cy="776287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443</xdr:row>
      <xdr:rowOff>57150</xdr:rowOff>
    </xdr:from>
    <xdr:to>
      <xdr:col>70</xdr:col>
      <xdr:colOff>0</xdr:colOff>
      <xdr:row>457</xdr:row>
      <xdr:rowOff>19050</xdr:rowOff>
    </xdr:to>
    <xdr:cxnSp macro="">
      <xdr:nvCxnSpPr>
        <xdr:cNvPr id="3840" name="Straight Connector 3839">
          <a:extLst>
            <a:ext uri="{FF2B5EF4-FFF2-40B4-BE49-F238E27FC236}">
              <a16:creationId xmlns:a16="http://schemas.microsoft.com/office/drawing/2014/main" id="{DECBC004-388C-4C23-ABCE-B5B1AE5240BB}"/>
            </a:ext>
          </a:extLst>
        </xdr:cNvPr>
        <xdr:cNvCxnSpPr/>
      </xdr:nvCxnSpPr>
      <xdr:spPr>
        <a:xfrm>
          <a:off x="11334750" y="66484500"/>
          <a:ext cx="0" cy="196215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14288</xdr:colOff>
      <xdr:row>436</xdr:row>
      <xdr:rowOff>0</xdr:rowOff>
    </xdr:from>
    <xdr:to>
      <xdr:col>45</xdr:col>
      <xdr:colOff>157143</xdr:colOff>
      <xdr:row>442</xdr:row>
      <xdr:rowOff>14289</xdr:rowOff>
    </xdr:to>
    <xdr:grpSp>
      <xdr:nvGrpSpPr>
        <xdr:cNvPr id="3892" name="Group 3891">
          <a:extLst>
            <a:ext uri="{FF2B5EF4-FFF2-40B4-BE49-F238E27FC236}">
              <a16:creationId xmlns:a16="http://schemas.microsoft.com/office/drawing/2014/main" id="{BE187E66-3865-4B25-A64B-21A7C5FDF5A2}"/>
            </a:ext>
          </a:extLst>
        </xdr:cNvPr>
        <xdr:cNvGrpSpPr/>
      </xdr:nvGrpSpPr>
      <xdr:grpSpPr>
        <a:xfrm>
          <a:off x="5519738" y="65427225"/>
          <a:ext cx="1924030" cy="871539"/>
          <a:chOff x="3738563" y="66570225"/>
          <a:chExt cx="1924030" cy="871539"/>
        </a:xfrm>
      </xdr:grpSpPr>
      <xdr:cxnSp macro="">
        <xdr:nvCxnSpPr>
          <xdr:cNvPr id="3893" name="Straight Connector 3892">
            <a:extLst>
              <a:ext uri="{FF2B5EF4-FFF2-40B4-BE49-F238E27FC236}">
                <a16:creationId xmlns:a16="http://schemas.microsoft.com/office/drawing/2014/main" id="{8FB7DA3B-603D-3B79-714E-EF69BD07C3AA}"/>
              </a:ext>
            </a:extLst>
          </xdr:cNvPr>
          <xdr:cNvCxnSpPr/>
        </xdr:nvCxnSpPr>
        <xdr:spPr>
          <a:xfrm>
            <a:off x="3805238" y="6699885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94" name="Isosceles Triangle 3893">
            <a:extLst>
              <a:ext uri="{FF2B5EF4-FFF2-40B4-BE49-F238E27FC236}">
                <a16:creationId xmlns:a16="http://schemas.microsoft.com/office/drawing/2014/main" id="{F79EB9D2-9D25-510C-A8B4-739057921B45}"/>
              </a:ext>
            </a:extLst>
          </xdr:cNvPr>
          <xdr:cNvSpPr/>
        </xdr:nvSpPr>
        <xdr:spPr>
          <a:xfrm>
            <a:off x="3967162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95" name="Straight Arrow Connector 3894">
            <a:extLst>
              <a:ext uri="{FF2B5EF4-FFF2-40B4-BE49-F238E27FC236}">
                <a16:creationId xmlns:a16="http://schemas.microsoft.com/office/drawing/2014/main" id="{4E53D203-A007-C8C6-656E-B842A333E5EA}"/>
              </a:ext>
            </a:extLst>
          </xdr:cNvPr>
          <xdr:cNvCxnSpPr/>
        </xdr:nvCxnSpPr>
        <xdr:spPr>
          <a:xfrm flipV="1">
            <a:off x="4048127" y="671512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96" name="Isosceles Triangle 3895">
            <a:extLst>
              <a:ext uri="{FF2B5EF4-FFF2-40B4-BE49-F238E27FC236}">
                <a16:creationId xmlns:a16="http://schemas.microsoft.com/office/drawing/2014/main" id="{A5911424-F4B7-04B5-DD4C-6E6DF9E36BDA}"/>
              </a:ext>
            </a:extLst>
          </xdr:cNvPr>
          <xdr:cNvSpPr/>
        </xdr:nvSpPr>
        <xdr:spPr>
          <a:xfrm>
            <a:off x="5500668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97" name="Straight Arrow Connector 3896">
            <a:extLst>
              <a:ext uri="{FF2B5EF4-FFF2-40B4-BE49-F238E27FC236}">
                <a16:creationId xmlns:a16="http://schemas.microsoft.com/office/drawing/2014/main" id="{44C34D7B-5672-31D4-B789-6EE4E0E26540}"/>
              </a:ext>
            </a:extLst>
          </xdr:cNvPr>
          <xdr:cNvCxnSpPr/>
        </xdr:nvCxnSpPr>
        <xdr:spPr>
          <a:xfrm flipV="1">
            <a:off x="5581625" y="671322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8" name="Straight Arrow Connector 3897">
            <a:extLst>
              <a:ext uri="{FF2B5EF4-FFF2-40B4-BE49-F238E27FC236}">
                <a16:creationId xmlns:a16="http://schemas.microsoft.com/office/drawing/2014/main" id="{83272C52-6AA8-8111-D4B1-995A12AA2971}"/>
              </a:ext>
            </a:extLst>
          </xdr:cNvPr>
          <xdr:cNvCxnSpPr/>
        </xdr:nvCxnSpPr>
        <xdr:spPr>
          <a:xfrm>
            <a:off x="3809998" y="667654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9" name="Straight Arrow Connector 3898">
            <a:extLst>
              <a:ext uri="{FF2B5EF4-FFF2-40B4-BE49-F238E27FC236}">
                <a16:creationId xmlns:a16="http://schemas.microsoft.com/office/drawing/2014/main" id="{C1781F98-2D9B-503E-1F07-61E63EC2BBD3}"/>
              </a:ext>
            </a:extLst>
          </xdr:cNvPr>
          <xdr:cNvCxnSpPr/>
        </xdr:nvCxnSpPr>
        <xdr:spPr>
          <a:xfrm>
            <a:off x="4010025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0" name="Straight Arrow Connector 3899">
            <a:extLst>
              <a:ext uri="{FF2B5EF4-FFF2-40B4-BE49-F238E27FC236}">
                <a16:creationId xmlns:a16="http://schemas.microsoft.com/office/drawing/2014/main" id="{0945F86A-BA08-9275-8BFD-37FDFBA7E070}"/>
              </a:ext>
            </a:extLst>
          </xdr:cNvPr>
          <xdr:cNvCxnSpPr/>
        </xdr:nvCxnSpPr>
        <xdr:spPr>
          <a:xfrm>
            <a:off x="4210054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1" name="Straight Arrow Connector 3900">
            <a:extLst>
              <a:ext uri="{FF2B5EF4-FFF2-40B4-BE49-F238E27FC236}">
                <a16:creationId xmlns:a16="http://schemas.microsoft.com/office/drawing/2014/main" id="{7C03CA45-3428-6FAC-A3E6-FA152CC12D63}"/>
              </a:ext>
            </a:extLst>
          </xdr:cNvPr>
          <xdr:cNvCxnSpPr/>
        </xdr:nvCxnSpPr>
        <xdr:spPr>
          <a:xfrm>
            <a:off x="4371978" y="667559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2" name="Straight Arrow Connector 3901">
            <a:extLst>
              <a:ext uri="{FF2B5EF4-FFF2-40B4-BE49-F238E27FC236}">
                <a16:creationId xmlns:a16="http://schemas.microsoft.com/office/drawing/2014/main" id="{35665DF5-EF4B-AFCF-CB3F-C45B9326FE38}"/>
              </a:ext>
            </a:extLst>
          </xdr:cNvPr>
          <xdr:cNvCxnSpPr/>
        </xdr:nvCxnSpPr>
        <xdr:spPr>
          <a:xfrm>
            <a:off x="4533903" y="667607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3" name="Straight Arrow Connector 3902">
            <a:extLst>
              <a:ext uri="{FF2B5EF4-FFF2-40B4-BE49-F238E27FC236}">
                <a16:creationId xmlns:a16="http://schemas.microsoft.com/office/drawing/2014/main" id="{B0E8288B-8E9C-E2DB-AF03-E5AE8AE01E41}"/>
              </a:ext>
            </a:extLst>
          </xdr:cNvPr>
          <xdr:cNvCxnSpPr/>
        </xdr:nvCxnSpPr>
        <xdr:spPr>
          <a:xfrm>
            <a:off x="4695828" y="667559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4" name="Straight Arrow Connector 3903">
            <a:extLst>
              <a:ext uri="{FF2B5EF4-FFF2-40B4-BE49-F238E27FC236}">
                <a16:creationId xmlns:a16="http://schemas.microsoft.com/office/drawing/2014/main" id="{0066ED8E-6642-70BA-C1C8-40B5804CE6DB}"/>
              </a:ext>
            </a:extLst>
          </xdr:cNvPr>
          <xdr:cNvCxnSpPr/>
        </xdr:nvCxnSpPr>
        <xdr:spPr>
          <a:xfrm>
            <a:off x="4857753" y="667607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5" name="Straight Arrow Connector 3904">
            <a:extLst>
              <a:ext uri="{FF2B5EF4-FFF2-40B4-BE49-F238E27FC236}">
                <a16:creationId xmlns:a16="http://schemas.microsoft.com/office/drawing/2014/main" id="{960D0665-57C3-5234-CEBE-13883C241570}"/>
              </a:ext>
            </a:extLst>
          </xdr:cNvPr>
          <xdr:cNvCxnSpPr/>
        </xdr:nvCxnSpPr>
        <xdr:spPr>
          <a:xfrm>
            <a:off x="5053016" y="667559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6" name="Straight Arrow Connector 3905">
            <a:extLst>
              <a:ext uri="{FF2B5EF4-FFF2-40B4-BE49-F238E27FC236}">
                <a16:creationId xmlns:a16="http://schemas.microsoft.com/office/drawing/2014/main" id="{94A55D3D-8F69-8141-87F8-D4A3F9D8A3BA}"/>
              </a:ext>
            </a:extLst>
          </xdr:cNvPr>
          <xdr:cNvCxnSpPr/>
        </xdr:nvCxnSpPr>
        <xdr:spPr>
          <a:xfrm>
            <a:off x="5224466" y="667607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7" name="Straight Arrow Connector 3906">
            <a:extLst>
              <a:ext uri="{FF2B5EF4-FFF2-40B4-BE49-F238E27FC236}">
                <a16:creationId xmlns:a16="http://schemas.microsoft.com/office/drawing/2014/main" id="{3D9B1DE1-2ADA-7BD3-BFAC-5B83F24C71A5}"/>
              </a:ext>
            </a:extLst>
          </xdr:cNvPr>
          <xdr:cNvCxnSpPr/>
        </xdr:nvCxnSpPr>
        <xdr:spPr>
          <a:xfrm>
            <a:off x="5395920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8" name="Straight Arrow Connector 3907">
            <a:extLst>
              <a:ext uri="{FF2B5EF4-FFF2-40B4-BE49-F238E27FC236}">
                <a16:creationId xmlns:a16="http://schemas.microsoft.com/office/drawing/2014/main" id="{FA14A5B7-9619-62CC-1FAA-F6BE77F4357E}"/>
              </a:ext>
            </a:extLst>
          </xdr:cNvPr>
          <xdr:cNvCxnSpPr/>
        </xdr:nvCxnSpPr>
        <xdr:spPr>
          <a:xfrm>
            <a:off x="5581658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9" name="Straight Connector 3908">
            <a:extLst>
              <a:ext uri="{FF2B5EF4-FFF2-40B4-BE49-F238E27FC236}">
                <a16:creationId xmlns:a16="http://schemas.microsoft.com/office/drawing/2014/main" id="{6C03993A-7280-331B-B73D-F28B07B69B8F}"/>
              </a:ext>
            </a:extLst>
          </xdr:cNvPr>
          <xdr:cNvCxnSpPr/>
        </xdr:nvCxnSpPr>
        <xdr:spPr>
          <a:xfrm>
            <a:off x="3810002" y="6676073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0" name="Straight Connector 3909">
            <a:extLst>
              <a:ext uri="{FF2B5EF4-FFF2-40B4-BE49-F238E27FC236}">
                <a16:creationId xmlns:a16="http://schemas.microsoft.com/office/drawing/2014/main" id="{317755D4-CE8A-483F-2C73-E6C5F2103DDB}"/>
              </a:ext>
            </a:extLst>
          </xdr:cNvPr>
          <xdr:cNvCxnSpPr/>
        </xdr:nvCxnSpPr>
        <xdr:spPr>
          <a:xfrm flipH="1" flipV="1">
            <a:off x="4919665" y="666892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1" name="Straight Arrow Connector 3910">
            <a:extLst>
              <a:ext uri="{FF2B5EF4-FFF2-40B4-BE49-F238E27FC236}">
                <a16:creationId xmlns:a16="http://schemas.microsoft.com/office/drawing/2014/main" id="{86A90B6D-A773-79CE-D577-983D0FA9811D}"/>
              </a:ext>
            </a:extLst>
          </xdr:cNvPr>
          <xdr:cNvCxnSpPr/>
        </xdr:nvCxnSpPr>
        <xdr:spPr>
          <a:xfrm>
            <a:off x="3805238" y="665702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2" name="Straight Connector 3911">
            <a:extLst>
              <a:ext uri="{FF2B5EF4-FFF2-40B4-BE49-F238E27FC236}">
                <a16:creationId xmlns:a16="http://schemas.microsoft.com/office/drawing/2014/main" id="{AF712BE9-3FE0-A453-CA0D-389CFFF2CD71}"/>
              </a:ext>
            </a:extLst>
          </xdr:cNvPr>
          <xdr:cNvCxnSpPr/>
        </xdr:nvCxnSpPr>
        <xdr:spPr>
          <a:xfrm>
            <a:off x="3738563" y="67284601"/>
            <a:ext cx="19145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3" name="Straight Connector 3912">
            <a:extLst>
              <a:ext uri="{FF2B5EF4-FFF2-40B4-BE49-F238E27FC236}">
                <a16:creationId xmlns:a16="http://schemas.microsoft.com/office/drawing/2014/main" id="{E24F3C21-ABD7-B575-3447-2744288E8DF3}"/>
              </a:ext>
            </a:extLst>
          </xdr:cNvPr>
          <xdr:cNvCxnSpPr/>
        </xdr:nvCxnSpPr>
        <xdr:spPr>
          <a:xfrm flipH="1">
            <a:off x="3990974" y="672465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4" name="Straight Connector 3913">
            <a:extLst>
              <a:ext uri="{FF2B5EF4-FFF2-40B4-BE49-F238E27FC236}">
                <a16:creationId xmlns:a16="http://schemas.microsoft.com/office/drawing/2014/main" id="{C39E02B5-8202-78E3-F9A8-80BD490D3F85}"/>
              </a:ext>
            </a:extLst>
          </xdr:cNvPr>
          <xdr:cNvCxnSpPr/>
        </xdr:nvCxnSpPr>
        <xdr:spPr>
          <a:xfrm flipH="1">
            <a:off x="5524495" y="672417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5" name="Straight Connector 3914">
            <a:extLst>
              <a:ext uri="{FF2B5EF4-FFF2-40B4-BE49-F238E27FC236}">
                <a16:creationId xmlns:a16="http://schemas.microsoft.com/office/drawing/2014/main" id="{523CD1CC-9B1A-EA2F-273D-3D218E4E17F1}"/>
              </a:ext>
            </a:extLst>
          </xdr:cNvPr>
          <xdr:cNvCxnSpPr/>
        </xdr:nvCxnSpPr>
        <xdr:spPr>
          <a:xfrm>
            <a:off x="3805238" y="670464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6" name="Straight Connector 3915">
            <a:extLst>
              <a:ext uri="{FF2B5EF4-FFF2-40B4-BE49-F238E27FC236}">
                <a16:creationId xmlns:a16="http://schemas.microsoft.com/office/drawing/2014/main" id="{9BFA9A36-2037-BBEF-940F-F0B7F126F3F4}"/>
              </a:ext>
            </a:extLst>
          </xdr:cNvPr>
          <xdr:cNvCxnSpPr/>
        </xdr:nvCxnSpPr>
        <xdr:spPr>
          <a:xfrm flipH="1">
            <a:off x="3762375" y="672417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45</xdr:col>
      <xdr:colOff>14288</xdr:colOff>
      <xdr:row>445</xdr:row>
      <xdr:rowOff>0</xdr:rowOff>
    </xdr:from>
    <xdr:to>
      <xdr:col>56</xdr:col>
      <xdr:colOff>157143</xdr:colOff>
      <xdr:row>451</xdr:row>
      <xdr:rowOff>14289</xdr:rowOff>
    </xdr:to>
    <xdr:grpSp>
      <xdr:nvGrpSpPr>
        <xdr:cNvPr id="3917" name="Group 3916">
          <a:extLst>
            <a:ext uri="{FF2B5EF4-FFF2-40B4-BE49-F238E27FC236}">
              <a16:creationId xmlns:a16="http://schemas.microsoft.com/office/drawing/2014/main" id="{02B9ABDD-3A69-4DE9-AE43-9853308607E1}"/>
            </a:ext>
          </a:extLst>
        </xdr:cNvPr>
        <xdr:cNvGrpSpPr/>
      </xdr:nvGrpSpPr>
      <xdr:grpSpPr>
        <a:xfrm>
          <a:off x="7300913" y="66713100"/>
          <a:ext cx="1924030" cy="871539"/>
          <a:chOff x="3738563" y="66570225"/>
          <a:chExt cx="1924030" cy="871539"/>
        </a:xfrm>
      </xdr:grpSpPr>
      <xdr:cxnSp macro="">
        <xdr:nvCxnSpPr>
          <xdr:cNvPr id="3918" name="Straight Connector 3917">
            <a:extLst>
              <a:ext uri="{FF2B5EF4-FFF2-40B4-BE49-F238E27FC236}">
                <a16:creationId xmlns:a16="http://schemas.microsoft.com/office/drawing/2014/main" id="{B606C34A-6757-2481-F8C0-C56CBCF2AA45}"/>
              </a:ext>
            </a:extLst>
          </xdr:cNvPr>
          <xdr:cNvCxnSpPr/>
        </xdr:nvCxnSpPr>
        <xdr:spPr>
          <a:xfrm>
            <a:off x="3805238" y="66998850"/>
            <a:ext cx="17764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19" name="Isosceles Triangle 3918">
            <a:extLst>
              <a:ext uri="{FF2B5EF4-FFF2-40B4-BE49-F238E27FC236}">
                <a16:creationId xmlns:a16="http://schemas.microsoft.com/office/drawing/2014/main" id="{0FA3A08A-DB43-593F-FF50-70C954FA873D}"/>
              </a:ext>
            </a:extLst>
          </xdr:cNvPr>
          <xdr:cNvSpPr/>
        </xdr:nvSpPr>
        <xdr:spPr>
          <a:xfrm>
            <a:off x="3967162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20" name="Straight Arrow Connector 3919">
            <a:extLst>
              <a:ext uri="{FF2B5EF4-FFF2-40B4-BE49-F238E27FC236}">
                <a16:creationId xmlns:a16="http://schemas.microsoft.com/office/drawing/2014/main" id="{62A4EF5D-F8DC-4009-26FE-61D2FDF3CF67}"/>
              </a:ext>
            </a:extLst>
          </xdr:cNvPr>
          <xdr:cNvCxnSpPr/>
        </xdr:nvCxnSpPr>
        <xdr:spPr>
          <a:xfrm flipV="1">
            <a:off x="4048127" y="671512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21" name="Isosceles Triangle 3920">
            <a:extLst>
              <a:ext uri="{FF2B5EF4-FFF2-40B4-BE49-F238E27FC236}">
                <a16:creationId xmlns:a16="http://schemas.microsoft.com/office/drawing/2014/main" id="{E6417ED1-1E56-3C6A-6136-7DDD3FAFA771}"/>
              </a:ext>
            </a:extLst>
          </xdr:cNvPr>
          <xdr:cNvSpPr/>
        </xdr:nvSpPr>
        <xdr:spPr>
          <a:xfrm>
            <a:off x="5500668" y="670131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22" name="Straight Arrow Connector 3921">
            <a:extLst>
              <a:ext uri="{FF2B5EF4-FFF2-40B4-BE49-F238E27FC236}">
                <a16:creationId xmlns:a16="http://schemas.microsoft.com/office/drawing/2014/main" id="{64EC1398-ABC5-1F74-473E-2167748C747B}"/>
              </a:ext>
            </a:extLst>
          </xdr:cNvPr>
          <xdr:cNvCxnSpPr/>
        </xdr:nvCxnSpPr>
        <xdr:spPr>
          <a:xfrm flipV="1">
            <a:off x="5581625" y="671322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3" name="Straight Arrow Connector 3922">
            <a:extLst>
              <a:ext uri="{FF2B5EF4-FFF2-40B4-BE49-F238E27FC236}">
                <a16:creationId xmlns:a16="http://schemas.microsoft.com/office/drawing/2014/main" id="{EC03FEF6-CA1E-20DA-AB98-3158766CAB0C}"/>
              </a:ext>
            </a:extLst>
          </xdr:cNvPr>
          <xdr:cNvCxnSpPr/>
        </xdr:nvCxnSpPr>
        <xdr:spPr>
          <a:xfrm>
            <a:off x="3809998" y="667654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4" name="Straight Arrow Connector 3923">
            <a:extLst>
              <a:ext uri="{FF2B5EF4-FFF2-40B4-BE49-F238E27FC236}">
                <a16:creationId xmlns:a16="http://schemas.microsoft.com/office/drawing/2014/main" id="{5D4CE0AB-29EC-4F00-3B81-CA8D567B5279}"/>
              </a:ext>
            </a:extLst>
          </xdr:cNvPr>
          <xdr:cNvCxnSpPr/>
        </xdr:nvCxnSpPr>
        <xdr:spPr>
          <a:xfrm>
            <a:off x="4010025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5" name="Straight Arrow Connector 3924">
            <a:extLst>
              <a:ext uri="{FF2B5EF4-FFF2-40B4-BE49-F238E27FC236}">
                <a16:creationId xmlns:a16="http://schemas.microsoft.com/office/drawing/2014/main" id="{D748A2A0-3299-2BA7-51AA-85BF7FCDD844}"/>
              </a:ext>
            </a:extLst>
          </xdr:cNvPr>
          <xdr:cNvCxnSpPr/>
        </xdr:nvCxnSpPr>
        <xdr:spPr>
          <a:xfrm>
            <a:off x="4210054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6" name="Straight Arrow Connector 3925">
            <a:extLst>
              <a:ext uri="{FF2B5EF4-FFF2-40B4-BE49-F238E27FC236}">
                <a16:creationId xmlns:a16="http://schemas.microsoft.com/office/drawing/2014/main" id="{0951CE01-9C8C-194E-611D-2A96B14FDBF9}"/>
              </a:ext>
            </a:extLst>
          </xdr:cNvPr>
          <xdr:cNvCxnSpPr/>
        </xdr:nvCxnSpPr>
        <xdr:spPr>
          <a:xfrm>
            <a:off x="4371978" y="667559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7" name="Straight Arrow Connector 3926">
            <a:extLst>
              <a:ext uri="{FF2B5EF4-FFF2-40B4-BE49-F238E27FC236}">
                <a16:creationId xmlns:a16="http://schemas.microsoft.com/office/drawing/2014/main" id="{3C60B76C-B412-8FDA-473A-6320D07E096D}"/>
              </a:ext>
            </a:extLst>
          </xdr:cNvPr>
          <xdr:cNvCxnSpPr/>
        </xdr:nvCxnSpPr>
        <xdr:spPr>
          <a:xfrm>
            <a:off x="4533903" y="667607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8" name="Straight Arrow Connector 3927">
            <a:extLst>
              <a:ext uri="{FF2B5EF4-FFF2-40B4-BE49-F238E27FC236}">
                <a16:creationId xmlns:a16="http://schemas.microsoft.com/office/drawing/2014/main" id="{BFBCBFFC-CFB2-DED4-6601-DC4976E93BF5}"/>
              </a:ext>
            </a:extLst>
          </xdr:cNvPr>
          <xdr:cNvCxnSpPr/>
        </xdr:nvCxnSpPr>
        <xdr:spPr>
          <a:xfrm>
            <a:off x="4695828" y="667559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9" name="Straight Arrow Connector 3928">
            <a:extLst>
              <a:ext uri="{FF2B5EF4-FFF2-40B4-BE49-F238E27FC236}">
                <a16:creationId xmlns:a16="http://schemas.microsoft.com/office/drawing/2014/main" id="{BB788467-B02E-9869-1627-B4931C592DCA}"/>
              </a:ext>
            </a:extLst>
          </xdr:cNvPr>
          <xdr:cNvCxnSpPr/>
        </xdr:nvCxnSpPr>
        <xdr:spPr>
          <a:xfrm>
            <a:off x="4857753" y="667607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0" name="Straight Arrow Connector 3929">
            <a:extLst>
              <a:ext uri="{FF2B5EF4-FFF2-40B4-BE49-F238E27FC236}">
                <a16:creationId xmlns:a16="http://schemas.microsoft.com/office/drawing/2014/main" id="{C9329ADD-E04D-45FA-6859-9F2F08151091}"/>
              </a:ext>
            </a:extLst>
          </xdr:cNvPr>
          <xdr:cNvCxnSpPr/>
        </xdr:nvCxnSpPr>
        <xdr:spPr>
          <a:xfrm>
            <a:off x="5053016" y="667559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1" name="Straight Arrow Connector 3930">
            <a:extLst>
              <a:ext uri="{FF2B5EF4-FFF2-40B4-BE49-F238E27FC236}">
                <a16:creationId xmlns:a16="http://schemas.microsoft.com/office/drawing/2014/main" id="{F1EF9BD7-8E4D-5025-579F-9C5044345EAC}"/>
              </a:ext>
            </a:extLst>
          </xdr:cNvPr>
          <xdr:cNvCxnSpPr/>
        </xdr:nvCxnSpPr>
        <xdr:spPr>
          <a:xfrm>
            <a:off x="5224466" y="667607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2" name="Straight Arrow Connector 3931">
            <a:extLst>
              <a:ext uri="{FF2B5EF4-FFF2-40B4-BE49-F238E27FC236}">
                <a16:creationId xmlns:a16="http://schemas.microsoft.com/office/drawing/2014/main" id="{CAE169B7-4F35-33E5-9803-098000992459}"/>
              </a:ext>
            </a:extLst>
          </xdr:cNvPr>
          <xdr:cNvCxnSpPr/>
        </xdr:nvCxnSpPr>
        <xdr:spPr>
          <a:xfrm>
            <a:off x="5395920" y="667559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3" name="Straight Arrow Connector 3932">
            <a:extLst>
              <a:ext uri="{FF2B5EF4-FFF2-40B4-BE49-F238E27FC236}">
                <a16:creationId xmlns:a16="http://schemas.microsoft.com/office/drawing/2014/main" id="{CA85B951-835C-0C07-F3FB-DF0A56B5DBF3}"/>
              </a:ext>
            </a:extLst>
          </xdr:cNvPr>
          <xdr:cNvCxnSpPr/>
        </xdr:nvCxnSpPr>
        <xdr:spPr>
          <a:xfrm>
            <a:off x="5581658" y="667607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4" name="Straight Connector 3933">
            <a:extLst>
              <a:ext uri="{FF2B5EF4-FFF2-40B4-BE49-F238E27FC236}">
                <a16:creationId xmlns:a16="http://schemas.microsoft.com/office/drawing/2014/main" id="{3B899B0E-0148-0CAE-034A-D73A1937E1C9}"/>
              </a:ext>
            </a:extLst>
          </xdr:cNvPr>
          <xdr:cNvCxnSpPr/>
        </xdr:nvCxnSpPr>
        <xdr:spPr>
          <a:xfrm>
            <a:off x="3810002" y="66760730"/>
            <a:ext cx="177164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5" name="Straight Connector 3934">
            <a:extLst>
              <a:ext uri="{FF2B5EF4-FFF2-40B4-BE49-F238E27FC236}">
                <a16:creationId xmlns:a16="http://schemas.microsoft.com/office/drawing/2014/main" id="{0F0F200D-04E7-E4A7-BA56-1E08CB7BE86A}"/>
              </a:ext>
            </a:extLst>
          </xdr:cNvPr>
          <xdr:cNvCxnSpPr/>
        </xdr:nvCxnSpPr>
        <xdr:spPr>
          <a:xfrm flipH="1" flipV="1">
            <a:off x="4919665" y="6668929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6" name="Straight Arrow Connector 3935">
            <a:extLst>
              <a:ext uri="{FF2B5EF4-FFF2-40B4-BE49-F238E27FC236}">
                <a16:creationId xmlns:a16="http://schemas.microsoft.com/office/drawing/2014/main" id="{744A8BD9-46F7-2685-0A27-783BE5A10FA4}"/>
              </a:ext>
            </a:extLst>
          </xdr:cNvPr>
          <xdr:cNvCxnSpPr/>
        </xdr:nvCxnSpPr>
        <xdr:spPr>
          <a:xfrm>
            <a:off x="3805238" y="665702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7" name="Straight Connector 3936">
            <a:extLst>
              <a:ext uri="{FF2B5EF4-FFF2-40B4-BE49-F238E27FC236}">
                <a16:creationId xmlns:a16="http://schemas.microsoft.com/office/drawing/2014/main" id="{E7968F53-0CC3-CE22-9727-6983D44BF4B6}"/>
              </a:ext>
            </a:extLst>
          </xdr:cNvPr>
          <xdr:cNvCxnSpPr/>
        </xdr:nvCxnSpPr>
        <xdr:spPr>
          <a:xfrm>
            <a:off x="3738563" y="67284601"/>
            <a:ext cx="19145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8" name="Straight Connector 3937">
            <a:extLst>
              <a:ext uri="{FF2B5EF4-FFF2-40B4-BE49-F238E27FC236}">
                <a16:creationId xmlns:a16="http://schemas.microsoft.com/office/drawing/2014/main" id="{F64BDF29-F716-3C98-A494-AA1D5137AB66}"/>
              </a:ext>
            </a:extLst>
          </xdr:cNvPr>
          <xdr:cNvCxnSpPr/>
        </xdr:nvCxnSpPr>
        <xdr:spPr>
          <a:xfrm flipH="1">
            <a:off x="3990974" y="672465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9" name="Straight Connector 3938">
            <a:extLst>
              <a:ext uri="{FF2B5EF4-FFF2-40B4-BE49-F238E27FC236}">
                <a16:creationId xmlns:a16="http://schemas.microsoft.com/office/drawing/2014/main" id="{2F2356B5-7D8F-2508-64AD-9B5D548C5F6D}"/>
              </a:ext>
            </a:extLst>
          </xdr:cNvPr>
          <xdr:cNvCxnSpPr/>
        </xdr:nvCxnSpPr>
        <xdr:spPr>
          <a:xfrm flipH="1">
            <a:off x="5524495" y="672417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0" name="Straight Connector 3939">
            <a:extLst>
              <a:ext uri="{FF2B5EF4-FFF2-40B4-BE49-F238E27FC236}">
                <a16:creationId xmlns:a16="http://schemas.microsoft.com/office/drawing/2014/main" id="{D54F47EA-1D63-F28D-741B-C56DBEB0A061}"/>
              </a:ext>
            </a:extLst>
          </xdr:cNvPr>
          <xdr:cNvCxnSpPr/>
        </xdr:nvCxnSpPr>
        <xdr:spPr>
          <a:xfrm>
            <a:off x="3805238" y="670464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1" name="Straight Connector 3940">
            <a:extLst>
              <a:ext uri="{FF2B5EF4-FFF2-40B4-BE49-F238E27FC236}">
                <a16:creationId xmlns:a16="http://schemas.microsoft.com/office/drawing/2014/main" id="{945F9776-B8FC-6C73-9783-10C224DED937}"/>
              </a:ext>
            </a:extLst>
          </xdr:cNvPr>
          <xdr:cNvCxnSpPr/>
        </xdr:nvCxnSpPr>
        <xdr:spPr>
          <a:xfrm flipH="1">
            <a:off x="3762375" y="672417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80963</xdr:colOff>
      <xdr:row>442</xdr:row>
      <xdr:rowOff>4763</xdr:rowOff>
    </xdr:from>
    <xdr:to>
      <xdr:col>34</xdr:col>
      <xdr:colOff>80963</xdr:colOff>
      <xdr:row>446</xdr:row>
      <xdr:rowOff>38101</xdr:rowOff>
    </xdr:to>
    <xdr:cxnSp macro="">
      <xdr:nvCxnSpPr>
        <xdr:cNvPr id="3943" name="Straight Connector 3942">
          <a:extLst>
            <a:ext uri="{FF2B5EF4-FFF2-40B4-BE49-F238E27FC236}">
              <a16:creationId xmlns:a16="http://schemas.microsoft.com/office/drawing/2014/main" id="{21B5F263-0E53-432F-A776-DCE7AFC336F5}"/>
            </a:ext>
          </a:extLst>
        </xdr:cNvPr>
        <xdr:cNvCxnSpPr/>
      </xdr:nvCxnSpPr>
      <xdr:spPr>
        <a:xfrm>
          <a:off x="5586413" y="66289238"/>
          <a:ext cx="0" cy="604838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14288</xdr:colOff>
      <xdr:row>436</xdr:row>
      <xdr:rowOff>0</xdr:rowOff>
    </xdr:from>
    <xdr:to>
      <xdr:col>70</xdr:col>
      <xdr:colOff>90488</xdr:colOff>
      <xdr:row>442</xdr:row>
      <xdr:rowOff>14289</xdr:rowOff>
    </xdr:to>
    <xdr:grpSp>
      <xdr:nvGrpSpPr>
        <xdr:cNvPr id="3946" name="Group 3945">
          <a:extLst>
            <a:ext uri="{FF2B5EF4-FFF2-40B4-BE49-F238E27FC236}">
              <a16:creationId xmlns:a16="http://schemas.microsoft.com/office/drawing/2014/main" id="{73F8832A-5135-4151-8A60-3444AF38DBE2}"/>
            </a:ext>
          </a:extLst>
        </xdr:cNvPr>
        <xdr:cNvGrpSpPr/>
      </xdr:nvGrpSpPr>
      <xdr:grpSpPr>
        <a:xfrm>
          <a:off x="9082088" y="65427225"/>
          <a:ext cx="2343150" cy="871539"/>
          <a:chOff x="5519738" y="37880925"/>
          <a:chExt cx="2343150" cy="871539"/>
        </a:xfrm>
      </xdr:grpSpPr>
      <xdr:cxnSp macro="">
        <xdr:nvCxnSpPr>
          <xdr:cNvPr id="3947" name="Straight Connector 3946">
            <a:extLst>
              <a:ext uri="{FF2B5EF4-FFF2-40B4-BE49-F238E27FC236}">
                <a16:creationId xmlns:a16="http://schemas.microsoft.com/office/drawing/2014/main" id="{8FC3B6C6-8A97-9B5C-7A98-51F14AE9B42C}"/>
              </a:ext>
            </a:extLst>
          </xdr:cNvPr>
          <xdr:cNvCxnSpPr/>
        </xdr:nvCxnSpPr>
        <xdr:spPr>
          <a:xfrm>
            <a:off x="5586413" y="38309550"/>
            <a:ext cx="2195512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48" name="Isosceles Triangle 3947">
            <a:extLst>
              <a:ext uri="{FF2B5EF4-FFF2-40B4-BE49-F238E27FC236}">
                <a16:creationId xmlns:a16="http://schemas.microsoft.com/office/drawing/2014/main" id="{C5E43B16-B477-7262-6391-B8EBA42415BD}"/>
              </a:ext>
            </a:extLst>
          </xdr:cNvPr>
          <xdr:cNvSpPr/>
        </xdr:nvSpPr>
        <xdr:spPr>
          <a:xfrm>
            <a:off x="5748337" y="383238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49" name="Straight Arrow Connector 3948">
            <a:extLst>
              <a:ext uri="{FF2B5EF4-FFF2-40B4-BE49-F238E27FC236}">
                <a16:creationId xmlns:a16="http://schemas.microsoft.com/office/drawing/2014/main" id="{88111630-0D8F-3495-9574-E7D904EA55B2}"/>
              </a:ext>
            </a:extLst>
          </xdr:cNvPr>
          <xdr:cNvCxnSpPr/>
        </xdr:nvCxnSpPr>
        <xdr:spPr>
          <a:xfrm flipV="1">
            <a:off x="5829302" y="38461952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50" name="Isosceles Triangle 3949">
            <a:extLst>
              <a:ext uri="{FF2B5EF4-FFF2-40B4-BE49-F238E27FC236}">
                <a16:creationId xmlns:a16="http://schemas.microsoft.com/office/drawing/2014/main" id="{5E257C72-FFE4-9EE9-5EF3-57A95C3420F3}"/>
              </a:ext>
            </a:extLst>
          </xdr:cNvPr>
          <xdr:cNvSpPr/>
        </xdr:nvSpPr>
        <xdr:spPr>
          <a:xfrm>
            <a:off x="7696189" y="383238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51" name="Straight Arrow Connector 3950">
            <a:extLst>
              <a:ext uri="{FF2B5EF4-FFF2-40B4-BE49-F238E27FC236}">
                <a16:creationId xmlns:a16="http://schemas.microsoft.com/office/drawing/2014/main" id="{8B6EE871-A6A4-D00B-F414-E6E1A979F803}"/>
              </a:ext>
            </a:extLst>
          </xdr:cNvPr>
          <xdr:cNvCxnSpPr/>
        </xdr:nvCxnSpPr>
        <xdr:spPr>
          <a:xfrm flipV="1">
            <a:off x="7772388" y="38442900"/>
            <a:ext cx="0" cy="290512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2" name="Straight Arrow Connector 3951">
            <a:extLst>
              <a:ext uri="{FF2B5EF4-FFF2-40B4-BE49-F238E27FC236}">
                <a16:creationId xmlns:a16="http://schemas.microsoft.com/office/drawing/2014/main" id="{7181012B-D591-52BB-BBEF-D95FFF0817A9}"/>
              </a:ext>
            </a:extLst>
          </xdr:cNvPr>
          <xdr:cNvCxnSpPr/>
        </xdr:nvCxnSpPr>
        <xdr:spPr>
          <a:xfrm>
            <a:off x="5591173" y="380761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3" name="Straight Arrow Connector 3952">
            <a:extLst>
              <a:ext uri="{FF2B5EF4-FFF2-40B4-BE49-F238E27FC236}">
                <a16:creationId xmlns:a16="http://schemas.microsoft.com/office/drawing/2014/main" id="{683DE3E7-7334-FA16-5E89-B300C3BA2A72}"/>
              </a:ext>
            </a:extLst>
          </xdr:cNvPr>
          <xdr:cNvCxnSpPr/>
        </xdr:nvCxnSpPr>
        <xdr:spPr>
          <a:xfrm>
            <a:off x="5791200" y="380666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4" name="Straight Arrow Connector 3953">
            <a:extLst>
              <a:ext uri="{FF2B5EF4-FFF2-40B4-BE49-F238E27FC236}">
                <a16:creationId xmlns:a16="http://schemas.microsoft.com/office/drawing/2014/main" id="{03A25F4F-684F-5DF8-E655-7FE50C09BC5B}"/>
              </a:ext>
            </a:extLst>
          </xdr:cNvPr>
          <xdr:cNvCxnSpPr/>
        </xdr:nvCxnSpPr>
        <xdr:spPr>
          <a:xfrm>
            <a:off x="5991229" y="38071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5" name="Straight Arrow Connector 3954">
            <a:extLst>
              <a:ext uri="{FF2B5EF4-FFF2-40B4-BE49-F238E27FC236}">
                <a16:creationId xmlns:a16="http://schemas.microsoft.com/office/drawing/2014/main" id="{888F0A88-490E-DE2F-2788-73E55A212288}"/>
              </a:ext>
            </a:extLst>
          </xdr:cNvPr>
          <xdr:cNvCxnSpPr/>
        </xdr:nvCxnSpPr>
        <xdr:spPr>
          <a:xfrm>
            <a:off x="6153153" y="3806667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6" name="Straight Arrow Connector 3955">
            <a:extLst>
              <a:ext uri="{FF2B5EF4-FFF2-40B4-BE49-F238E27FC236}">
                <a16:creationId xmlns:a16="http://schemas.microsoft.com/office/drawing/2014/main" id="{7CB0CD0D-F7B8-5589-5047-8CC09BC97D72}"/>
              </a:ext>
            </a:extLst>
          </xdr:cNvPr>
          <xdr:cNvCxnSpPr/>
        </xdr:nvCxnSpPr>
        <xdr:spPr>
          <a:xfrm>
            <a:off x="6315078" y="3807143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7" name="Straight Arrow Connector 3956">
            <a:extLst>
              <a:ext uri="{FF2B5EF4-FFF2-40B4-BE49-F238E27FC236}">
                <a16:creationId xmlns:a16="http://schemas.microsoft.com/office/drawing/2014/main" id="{3C7A6C16-3988-8773-36EA-48B79E43782E}"/>
              </a:ext>
            </a:extLst>
          </xdr:cNvPr>
          <xdr:cNvCxnSpPr/>
        </xdr:nvCxnSpPr>
        <xdr:spPr>
          <a:xfrm>
            <a:off x="6477003" y="38066669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8" name="Straight Arrow Connector 3957">
            <a:extLst>
              <a:ext uri="{FF2B5EF4-FFF2-40B4-BE49-F238E27FC236}">
                <a16:creationId xmlns:a16="http://schemas.microsoft.com/office/drawing/2014/main" id="{EB31876F-203C-5353-271B-3CD8AE3A1B9B}"/>
              </a:ext>
            </a:extLst>
          </xdr:cNvPr>
          <xdr:cNvCxnSpPr/>
        </xdr:nvCxnSpPr>
        <xdr:spPr>
          <a:xfrm>
            <a:off x="6638928" y="38071432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9" name="Straight Arrow Connector 3958">
            <a:extLst>
              <a:ext uri="{FF2B5EF4-FFF2-40B4-BE49-F238E27FC236}">
                <a16:creationId xmlns:a16="http://schemas.microsoft.com/office/drawing/2014/main" id="{C972C2DB-27C6-51EE-F24A-C6C6B933B57F}"/>
              </a:ext>
            </a:extLst>
          </xdr:cNvPr>
          <xdr:cNvCxnSpPr/>
        </xdr:nvCxnSpPr>
        <xdr:spPr>
          <a:xfrm>
            <a:off x="6800852" y="38066668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0" name="Straight Arrow Connector 3959">
            <a:extLst>
              <a:ext uri="{FF2B5EF4-FFF2-40B4-BE49-F238E27FC236}">
                <a16:creationId xmlns:a16="http://schemas.microsoft.com/office/drawing/2014/main" id="{512254AD-21AB-E2B7-C8CD-7E0BE555947F}"/>
              </a:ext>
            </a:extLst>
          </xdr:cNvPr>
          <xdr:cNvCxnSpPr/>
        </xdr:nvCxnSpPr>
        <xdr:spPr>
          <a:xfrm>
            <a:off x="6962777" y="3807143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1" name="Straight Arrow Connector 3960">
            <a:extLst>
              <a:ext uri="{FF2B5EF4-FFF2-40B4-BE49-F238E27FC236}">
                <a16:creationId xmlns:a16="http://schemas.microsoft.com/office/drawing/2014/main" id="{5A5721C0-1A98-4E3D-7D13-C2F67005154A}"/>
              </a:ext>
            </a:extLst>
          </xdr:cNvPr>
          <xdr:cNvCxnSpPr/>
        </xdr:nvCxnSpPr>
        <xdr:spPr>
          <a:xfrm>
            <a:off x="7124704" y="38066671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2" name="Straight Arrow Connector 3961">
            <a:extLst>
              <a:ext uri="{FF2B5EF4-FFF2-40B4-BE49-F238E27FC236}">
                <a16:creationId xmlns:a16="http://schemas.microsoft.com/office/drawing/2014/main" id="{0CCCE6D2-6A13-4266-68E2-BD252319E5DA}"/>
              </a:ext>
            </a:extLst>
          </xdr:cNvPr>
          <xdr:cNvCxnSpPr/>
        </xdr:nvCxnSpPr>
        <xdr:spPr>
          <a:xfrm>
            <a:off x="7286629" y="3807143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3" name="Straight Connector 3962">
            <a:extLst>
              <a:ext uri="{FF2B5EF4-FFF2-40B4-BE49-F238E27FC236}">
                <a16:creationId xmlns:a16="http://schemas.microsoft.com/office/drawing/2014/main" id="{8FF9FDA9-F7DC-66A5-DC38-11B5960B6D62}"/>
              </a:ext>
            </a:extLst>
          </xdr:cNvPr>
          <xdr:cNvCxnSpPr/>
        </xdr:nvCxnSpPr>
        <xdr:spPr>
          <a:xfrm>
            <a:off x="5591177" y="38071430"/>
            <a:ext cx="218598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4" name="Straight Connector 3963">
            <a:extLst>
              <a:ext uri="{FF2B5EF4-FFF2-40B4-BE49-F238E27FC236}">
                <a16:creationId xmlns:a16="http://schemas.microsoft.com/office/drawing/2014/main" id="{C98A945B-DB3F-D82E-E494-79DD6655CB32}"/>
              </a:ext>
            </a:extLst>
          </xdr:cNvPr>
          <xdr:cNvCxnSpPr/>
        </xdr:nvCxnSpPr>
        <xdr:spPr>
          <a:xfrm flipH="1" flipV="1">
            <a:off x="6667502" y="37980943"/>
            <a:ext cx="133350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5" name="Straight Arrow Connector 3964">
            <a:extLst>
              <a:ext uri="{FF2B5EF4-FFF2-40B4-BE49-F238E27FC236}">
                <a16:creationId xmlns:a16="http://schemas.microsoft.com/office/drawing/2014/main" id="{A5E8EC83-CC26-66B1-BE5E-231BBD1AF24F}"/>
              </a:ext>
            </a:extLst>
          </xdr:cNvPr>
          <xdr:cNvCxnSpPr/>
        </xdr:nvCxnSpPr>
        <xdr:spPr>
          <a:xfrm>
            <a:off x="7448552" y="38076194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6" name="Straight Arrow Connector 3965">
            <a:extLst>
              <a:ext uri="{FF2B5EF4-FFF2-40B4-BE49-F238E27FC236}">
                <a16:creationId xmlns:a16="http://schemas.microsoft.com/office/drawing/2014/main" id="{04E10BF4-F0A5-8ADF-EDE6-B9C5B4A1F229}"/>
              </a:ext>
            </a:extLst>
          </xdr:cNvPr>
          <xdr:cNvCxnSpPr/>
        </xdr:nvCxnSpPr>
        <xdr:spPr>
          <a:xfrm>
            <a:off x="7610477" y="38071430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7" name="Straight Arrow Connector 3966">
            <a:extLst>
              <a:ext uri="{FF2B5EF4-FFF2-40B4-BE49-F238E27FC236}">
                <a16:creationId xmlns:a16="http://schemas.microsoft.com/office/drawing/2014/main" id="{F02711B1-F0D9-03FD-748B-EB2E1B556C42}"/>
              </a:ext>
            </a:extLst>
          </xdr:cNvPr>
          <xdr:cNvCxnSpPr/>
        </xdr:nvCxnSpPr>
        <xdr:spPr>
          <a:xfrm>
            <a:off x="7772398" y="38076193"/>
            <a:ext cx="0" cy="22383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8" name="Straight Arrow Connector 3967">
            <a:extLst>
              <a:ext uri="{FF2B5EF4-FFF2-40B4-BE49-F238E27FC236}">
                <a16:creationId xmlns:a16="http://schemas.microsoft.com/office/drawing/2014/main" id="{E68BF307-B16C-A0AC-BC1F-58CA68B209AE}"/>
              </a:ext>
            </a:extLst>
          </xdr:cNvPr>
          <xdr:cNvCxnSpPr/>
        </xdr:nvCxnSpPr>
        <xdr:spPr>
          <a:xfrm>
            <a:off x="5586413" y="37880925"/>
            <a:ext cx="0" cy="423861"/>
          </a:xfrm>
          <a:prstGeom prst="straightConnector1">
            <a:avLst/>
          </a:prstGeom>
          <a:ln w="158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9" name="Straight Connector 3968">
            <a:extLst>
              <a:ext uri="{FF2B5EF4-FFF2-40B4-BE49-F238E27FC236}">
                <a16:creationId xmlns:a16="http://schemas.microsoft.com/office/drawing/2014/main" id="{D525387A-110D-07FD-7559-FBED9BD6C8A7}"/>
              </a:ext>
            </a:extLst>
          </xdr:cNvPr>
          <xdr:cNvCxnSpPr/>
        </xdr:nvCxnSpPr>
        <xdr:spPr>
          <a:xfrm>
            <a:off x="5519738" y="38595301"/>
            <a:ext cx="2343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0" name="Straight Connector 3969">
            <a:extLst>
              <a:ext uri="{FF2B5EF4-FFF2-40B4-BE49-F238E27FC236}">
                <a16:creationId xmlns:a16="http://schemas.microsoft.com/office/drawing/2014/main" id="{213FA518-7669-7055-74DE-2AF245958C6D}"/>
              </a:ext>
            </a:extLst>
          </xdr:cNvPr>
          <xdr:cNvCxnSpPr/>
        </xdr:nvCxnSpPr>
        <xdr:spPr>
          <a:xfrm flipH="1">
            <a:off x="5772149" y="38557201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1" name="Straight Connector 3970">
            <a:extLst>
              <a:ext uri="{FF2B5EF4-FFF2-40B4-BE49-F238E27FC236}">
                <a16:creationId xmlns:a16="http://schemas.microsoft.com/office/drawing/2014/main" id="{04636610-F78C-D2F9-03AC-601351640011}"/>
              </a:ext>
            </a:extLst>
          </xdr:cNvPr>
          <xdr:cNvCxnSpPr/>
        </xdr:nvCxnSpPr>
        <xdr:spPr>
          <a:xfrm flipH="1">
            <a:off x="7715258" y="38552438"/>
            <a:ext cx="104774" cy="904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2" name="Straight Connector 3971">
            <a:extLst>
              <a:ext uri="{FF2B5EF4-FFF2-40B4-BE49-F238E27FC236}">
                <a16:creationId xmlns:a16="http://schemas.microsoft.com/office/drawing/2014/main" id="{1CFED72D-071C-36C4-12BE-98E3A6B4C2F0}"/>
              </a:ext>
            </a:extLst>
          </xdr:cNvPr>
          <xdr:cNvCxnSpPr/>
        </xdr:nvCxnSpPr>
        <xdr:spPr>
          <a:xfrm>
            <a:off x="5586413" y="38357175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3" name="Straight Connector 3972">
            <a:extLst>
              <a:ext uri="{FF2B5EF4-FFF2-40B4-BE49-F238E27FC236}">
                <a16:creationId xmlns:a16="http://schemas.microsoft.com/office/drawing/2014/main" id="{B7F24453-A5BC-2853-452F-0B1137A6210D}"/>
              </a:ext>
            </a:extLst>
          </xdr:cNvPr>
          <xdr:cNvCxnSpPr/>
        </xdr:nvCxnSpPr>
        <xdr:spPr>
          <a:xfrm flipH="1">
            <a:off x="5543550" y="38552438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56</xdr:col>
      <xdr:colOff>85725</xdr:colOff>
      <xdr:row>442</xdr:row>
      <xdr:rowOff>28575</xdr:rowOff>
    </xdr:from>
    <xdr:to>
      <xdr:col>56</xdr:col>
      <xdr:colOff>85725</xdr:colOff>
      <xdr:row>446</xdr:row>
      <xdr:rowOff>4762</xdr:rowOff>
    </xdr:to>
    <xdr:cxnSp macro="">
      <xdr:nvCxnSpPr>
        <xdr:cNvPr id="3974" name="Straight Connector 3973">
          <a:extLst>
            <a:ext uri="{FF2B5EF4-FFF2-40B4-BE49-F238E27FC236}">
              <a16:creationId xmlns:a16="http://schemas.microsoft.com/office/drawing/2014/main" id="{A8DD4688-D0FB-4E4B-9E17-DF4BD77DCF28}"/>
            </a:ext>
          </a:extLst>
        </xdr:cNvPr>
        <xdr:cNvCxnSpPr/>
      </xdr:nvCxnSpPr>
      <xdr:spPr>
        <a:xfrm>
          <a:off x="9153525" y="66313050"/>
          <a:ext cx="0" cy="547687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80963</xdr:colOff>
      <xdr:row>455</xdr:row>
      <xdr:rowOff>0</xdr:rowOff>
    </xdr:from>
    <xdr:to>
      <xdr:col>70</xdr:col>
      <xdr:colOff>80963</xdr:colOff>
      <xdr:row>463</xdr:row>
      <xdr:rowOff>80965</xdr:rowOff>
    </xdr:to>
    <xdr:grpSp>
      <xdr:nvGrpSpPr>
        <xdr:cNvPr id="3978" name="Group 3977">
          <a:extLst>
            <a:ext uri="{FF2B5EF4-FFF2-40B4-BE49-F238E27FC236}">
              <a16:creationId xmlns:a16="http://schemas.microsoft.com/office/drawing/2014/main" id="{A388CFD0-83F8-81FF-59D1-800C196B59E8}"/>
            </a:ext>
          </a:extLst>
        </xdr:cNvPr>
        <xdr:cNvGrpSpPr/>
      </xdr:nvGrpSpPr>
      <xdr:grpSpPr>
        <a:xfrm>
          <a:off x="2024063" y="68141850"/>
          <a:ext cx="9391650" cy="1223965"/>
          <a:chOff x="2024063" y="68141850"/>
          <a:chExt cx="9391650" cy="1223965"/>
        </a:xfrm>
      </xdr:grpSpPr>
      <xdr:sp macro="" textlink="">
        <xdr:nvSpPr>
          <xdr:cNvPr id="3842" name="Isosceles Triangle 3841">
            <a:extLst>
              <a:ext uri="{FF2B5EF4-FFF2-40B4-BE49-F238E27FC236}">
                <a16:creationId xmlns:a16="http://schemas.microsoft.com/office/drawing/2014/main" id="{ACC49FE5-CA89-F508-DD1E-27999FE26921}"/>
              </a:ext>
            </a:extLst>
          </xdr:cNvPr>
          <xdr:cNvSpPr/>
        </xdr:nvSpPr>
        <xdr:spPr>
          <a:xfrm>
            <a:off x="2024063" y="685911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44" name="Straight Connector 3843">
            <a:extLst>
              <a:ext uri="{FF2B5EF4-FFF2-40B4-BE49-F238E27FC236}">
                <a16:creationId xmlns:a16="http://schemas.microsoft.com/office/drawing/2014/main" id="{74A768C4-C315-23BC-6729-CF385C6BEAFC}"/>
              </a:ext>
            </a:extLst>
          </xdr:cNvPr>
          <xdr:cNvCxnSpPr/>
        </xdr:nvCxnSpPr>
        <xdr:spPr>
          <a:xfrm>
            <a:off x="2100262" y="6857364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49" name="Oval 3848">
            <a:extLst>
              <a:ext uri="{FF2B5EF4-FFF2-40B4-BE49-F238E27FC236}">
                <a16:creationId xmlns:a16="http://schemas.microsoft.com/office/drawing/2014/main" id="{CEA029EC-B183-BCD5-C7BE-D93780D2EB1B}"/>
              </a:ext>
            </a:extLst>
          </xdr:cNvPr>
          <xdr:cNvSpPr/>
        </xdr:nvSpPr>
        <xdr:spPr>
          <a:xfrm>
            <a:off x="3762375" y="685434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50" name="Oval 3849">
            <a:extLst>
              <a:ext uri="{FF2B5EF4-FFF2-40B4-BE49-F238E27FC236}">
                <a16:creationId xmlns:a16="http://schemas.microsoft.com/office/drawing/2014/main" id="{D1648174-B287-FAF1-E252-2B201ECFC982}"/>
              </a:ext>
            </a:extLst>
          </xdr:cNvPr>
          <xdr:cNvSpPr/>
        </xdr:nvSpPr>
        <xdr:spPr>
          <a:xfrm>
            <a:off x="5553075" y="685434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51" name="Oval 3850">
            <a:extLst>
              <a:ext uri="{FF2B5EF4-FFF2-40B4-BE49-F238E27FC236}">
                <a16:creationId xmlns:a16="http://schemas.microsoft.com/office/drawing/2014/main" id="{FF6A3906-BAA4-83C3-430A-C000529CBA77}"/>
              </a:ext>
            </a:extLst>
          </xdr:cNvPr>
          <xdr:cNvSpPr/>
        </xdr:nvSpPr>
        <xdr:spPr>
          <a:xfrm>
            <a:off x="7339013" y="685434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52" name="Oval 3851">
            <a:extLst>
              <a:ext uri="{FF2B5EF4-FFF2-40B4-BE49-F238E27FC236}">
                <a16:creationId xmlns:a16="http://schemas.microsoft.com/office/drawing/2014/main" id="{65BC7C11-378F-1229-294B-FB10018CAB55}"/>
              </a:ext>
            </a:extLst>
          </xdr:cNvPr>
          <xdr:cNvSpPr/>
        </xdr:nvSpPr>
        <xdr:spPr>
          <a:xfrm>
            <a:off x="9120182" y="685434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53" name="Freeform: Shape 3852">
            <a:extLst>
              <a:ext uri="{FF2B5EF4-FFF2-40B4-BE49-F238E27FC236}">
                <a16:creationId xmlns:a16="http://schemas.microsoft.com/office/drawing/2014/main" id="{73F0AD76-12CC-52A0-2B34-3A8F75B22CB0}"/>
              </a:ext>
            </a:extLst>
          </xdr:cNvPr>
          <xdr:cNvSpPr/>
        </xdr:nvSpPr>
        <xdr:spPr>
          <a:xfrm>
            <a:off x="2101850" y="68141850"/>
            <a:ext cx="9239250" cy="863600"/>
          </a:xfrm>
          <a:custGeom>
            <a:avLst/>
            <a:gdLst>
              <a:gd name="connsiteX0" fmla="*/ 0 w 9423400"/>
              <a:gd name="connsiteY0" fmla="*/ 438150 h 882650"/>
              <a:gd name="connsiteX1" fmla="*/ 0 w 9423400"/>
              <a:gd name="connsiteY1" fmla="*/ 0 h 882650"/>
              <a:gd name="connsiteX2" fmla="*/ 1987550 w 9423400"/>
              <a:gd name="connsiteY2" fmla="*/ 876300 h 882650"/>
              <a:gd name="connsiteX3" fmla="*/ 1987550 w 9423400"/>
              <a:gd name="connsiteY3" fmla="*/ 6350 h 882650"/>
              <a:gd name="connsiteX4" fmla="*/ 3810000 w 9423400"/>
              <a:gd name="connsiteY4" fmla="*/ 882650 h 882650"/>
              <a:gd name="connsiteX5" fmla="*/ 3810000 w 9423400"/>
              <a:gd name="connsiteY5" fmla="*/ 6350 h 882650"/>
              <a:gd name="connsiteX6" fmla="*/ 5619750 w 9423400"/>
              <a:gd name="connsiteY6" fmla="*/ 876300 h 882650"/>
              <a:gd name="connsiteX7" fmla="*/ 5619750 w 9423400"/>
              <a:gd name="connsiteY7" fmla="*/ 6350 h 882650"/>
              <a:gd name="connsiteX8" fmla="*/ 7435850 w 9423400"/>
              <a:gd name="connsiteY8" fmla="*/ 882650 h 882650"/>
              <a:gd name="connsiteX9" fmla="*/ 7435850 w 9423400"/>
              <a:gd name="connsiteY9" fmla="*/ 0 h 882650"/>
              <a:gd name="connsiteX10" fmla="*/ 9423400 w 9423400"/>
              <a:gd name="connsiteY10" fmla="*/ 882650 h 882650"/>
              <a:gd name="connsiteX11" fmla="*/ 9423400 w 9423400"/>
              <a:gd name="connsiteY11" fmla="*/ 444500 h 882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9423400" h="882650">
                <a:moveTo>
                  <a:pt x="0" y="438150"/>
                </a:moveTo>
                <a:lnTo>
                  <a:pt x="0" y="0"/>
                </a:lnTo>
                <a:lnTo>
                  <a:pt x="1987550" y="876300"/>
                </a:lnTo>
                <a:lnTo>
                  <a:pt x="1987550" y="6350"/>
                </a:lnTo>
                <a:lnTo>
                  <a:pt x="3810000" y="882650"/>
                </a:lnTo>
                <a:lnTo>
                  <a:pt x="3810000" y="6350"/>
                </a:lnTo>
                <a:lnTo>
                  <a:pt x="5619750" y="876300"/>
                </a:lnTo>
                <a:lnTo>
                  <a:pt x="5619750" y="6350"/>
                </a:lnTo>
                <a:lnTo>
                  <a:pt x="7435850" y="882650"/>
                </a:lnTo>
                <a:lnTo>
                  <a:pt x="7435850" y="0"/>
                </a:lnTo>
                <a:lnTo>
                  <a:pt x="9423400" y="882650"/>
                </a:lnTo>
                <a:lnTo>
                  <a:pt x="9423400" y="44450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54" name="Straight Connector 3853">
            <a:extLst>
              <a:ext uri="{FF2B5EF4-FFF2-40B4-BE49-F238E27FC236}">
                <a16:creationId xmlns:a16="http://schemas.microsoft.com/office/drawing/2014/main" id="{6DAFABE3-8579-D080-D17F-A3872BF6576E}"/>
              </a:ext>
            </a:extLst>
          </xdr:cNvPr>
          <xdr:cNvCxnSpPr/>
        </xdr:nvCxnSpPr>
        <xdr:spPr>
          <a:xfrm>
            <a:off x="2024063" y="69284850"/>
            <a:ext cx="93678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5" name="Straight Connector 3854">
            <a:extLst>
              <a:ext uri="{FF2B5EF4-FFF2-40B4-BE49-F238E27FC236}">
                <a16:creationId xmlns:a16="http://schemas.microsoft.com/office/drawing/2014/main" id="{27130731-FA82-3554-9D12-38785B4ECD57}"/>
              </a:ext>
            </a:extLst>
          </xdr:cNvPr>
          <xdr:cNvCxnSpPr/>
        </xdr:nvCxnSpPr>
        <xdr:spPr>
          <a:xfrm>
            <a:off x="2105025" y="68808600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6" name="Straight Connector 3855">
            <a:extLst>
              <a:ext uri="{FF2B5EF4-FFF2-40B4-BE49-F238E27FC236}">
                <a16:creationId xmlns:a16="http://schemas.microsoft.com/office/drawing/2014/main" id="{1D8BC18B-4981-B1C6-8EBF-B1EFE9E6E8B6}"/>
              </a:ext>
            </a:extLst>
          </xdr:cNvPr>
          <xdr:cNvCxnSpPr/>
        </xdr:nvCxnSpPr>
        <xdr:spPr>
          <a:xfrm flipH="1">
            <a:off x="2062163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7" name="Straight Connector 3856">
            <a:extLst>
              <a:ext uri="{FF2B5EF4-FFF2-40B4-BE49-F238E27FC236}">
                <a16:creationId xmlns:a16="http://schemas.microsoft.com/office/drawing/2014/main" id="{97D91B5B-7B2C-16D0-D3D0-0F190023E16A}"/>
              </a:ext>
            </a:extLst>
          </xdr:cNvPr>
          <xdr:cNvCxnSpPr/>
        </xdr:nvCxnSpPr>
        <xdr:spPr>
          <a:xfrm>
            <a:off x="3076576" y="68808600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8" name="Straight Connector 3857">
            <a:extLst>
              <a:ext uri="{FF2B5EF4-FFF2-40B4-BE49-F238E27FC236}">
                <a16:creationId xmlns:a16="http://schemas.microsoft.com/office/drawing/2014/main" id="{3A2151BD-07FB-0BC7-F6A2-9E6BE5179F6B}"/>
              </a:ext>
            </a:extLst>
          </xdr:cNvPr>
          <xdr:cNvCxnSpPr/>
        </xdr:nvCxnSpPr>
        <xdr:spPr>
          <a:xfrm flipH="1">
            <a:off x="3033714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9" name="Straight Connector 3858">
            <a:extLst>
              <a:ext uri="{FF2B5EF4-FFF2-40B4-BE49-F238E27FC236}">
                <a16:creationId xmlns:a16="http://schemas.microsoft.com/office/drawing/2014/main" id="{C4C66F37-D165-10F4-F6E5-2EB0DD5DC832}"/>
              </a:ext>
            </a:extLst>
          </xdr:cNvPr>
          <xdr:cNvCxnSpPr/>
        </xdr:nvCxnSpPr>
        <xdr:spPr>
          <a:xfrm>
            <a:off x="4048125" y="69161025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0" name="Straight Connector 3859">
            <a:extLst>
              <a:ext uri="{FF2B5EF4-FFF2-40B4-BE49-F238E27FC236}">
                <a16:creationId xmlns:a16="http://schemas.microsoft.com/office/drawing/2014/main" id="{D8D627C4-BDAF-7CFA-82E8-00782D796B7A}"/>
              </a:ext>
            </a:extLst>
          </xdr:cNvPr>
          <xdr:cNvCxnSpPr/>
        </xdr:nvCxnSpPr>
        <xdr:spPr>
          <a:xfrm flipH="1">
            <a:off x="4005263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1" name="Straight Connector 3860">
            <a:extLst>
              <a:ext uri="{FF2B5EF4-FFF2-40B4-BE49-F238E27FC236}">
                <a16:creationId xmlns:a16="http://schemas.microsoft.com/office/drawing/2014/main" id="{04A97463-D699-4B89-0FB1-D1EA7EC706CA}"/>
              </a:ext>
            </a:extLst>
          </xdr:cNvPr>
          <xdr:cNvCxnSpPr/>
        </xdr:nvCxnSpPr>
        <xdr:spPr>
          <a:xfrm>
            <a:off x="4938710" y="68808600"/>
            <a:ext cx="0" cy="5572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2" name="Straight Connector 3861">
            <a:extLst>
              <a:ext uri="{FF2B5EF4-FFF2-40B4-BE49-F238E27FC236}">
                <a16:creationId xmlns:a16="http://schemas.microsoft.com/office/drawing/2014/main" id="{05C8D778-9E56-BCCF-5C30-7AD79165FCC6}"/>
              </a:ext>
            </a:extLst>
          </xdr:cNvPr>
          <xdr:cNvCxnSpPr/>
        </xdr:nvCxnSpPr>
        <xdr:spPr>
          <a:xfrm flipH="1">
            <a:off x="4895848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3" name="Straight Connector 3862">
            <a:extLst>
              <a:ext uri="{FF2B5EF4-FFF2-40B4-BE49-F238E27FC236}">
                <a16:creationId xmlns:a16="http://schemas.microsoft.com/office/drawing/2014/main" id="{9EF9B62A-5569-02DF-06F7-DC3EBDEB4D88}"/>
              </a:ext>
            </a:extLst>
          </xdr:cNvPr>
          <xdr:cNvCxnSpPr/>
        </xdr:nvCxnSpPr>
        <xdr:spPr>
          <a:xfrm>
            <a:off x="5829299" y="69161026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4" name="Straight Connector 3863">
            <a:extLst>
              <a:ext uri="{FF2B5EF4-FFF2-40B4-BE49-F238E27FC236}">
                <a16:creationId xmlns:a16="http://schemas.microsoft.com/office/drawing/2014/main" id="{84B2E2F8-D7D1-71AF-8088-5B33DA81EF61}"/>
              </a:ext>
            </a:extLst>
          </xdr:cNvPr>
          <xdr:cNvCxnSpPr/>
        </xdr:nvCxnSpPr>
        <xdr:spPr>
          <a:xfrm flipH="1">
            <a:off x="5786437" y="69237226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5" name="Straight Connector 3864">
            <a:extLst>
              <a:ext uri="{FF2B5EF4-FFF2-40B4-BE49-F238E27FC236}">
                <a16:creationId xmlns:a16="http://schemas.microsoft.com/office/drawing/2014/main" id="{83D1864B-FF4A-4B01-C53D-49D0CE33E78C}"/>
              </a:ext>
            </a:extLst>
          </xdr:cNvPr>
          <xdr:cNvCxnSpPr/>
        </xdr:nvCxnSpPr>
        <xdr:spPr>
          <a:xfrm>
            <a:off x="6724647" y="68665725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6" name="Straight Connector 3865">
            <a:extLst>
              <a:ext uri="{FF2B5EF4-FFF2-40B4-BE49-F238E27FC236}">
                <a16:creationId xmlns:a16="http://schemas.microsoft.com/office/drawing/2014/main" id="{E0EBF632-A051-B020-7FBA-71CE2E07162F}"/>
              </a:ext>
            </a:extLst>
          </xdr:cNvPr>
          <xdr:cNvCxnSpPr/>
        </xdr:nvCxnSpPr>
        <xdr:spPr>
          <a:xfrm flipH="1">
            <a:off x="6681785" y="69237226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7" name="Straight Connector 3866">
            <a:extLst>
              <a:ext uri="{FF2B5EF4-FFF2-40B4-BE49-F238E27FC236}">
                <a16:creationId xmlns:a16="http://schemas.microsoft.com/office/drawing/2014/main" id="{CAD6534F-4C4D-EA7A-FA9A-77FDC35405FB}"/>
              </a:ext>
            </a:extLst>
          </xdr:cNvPr>
          <xdr:cNvCxnSpPr/>
        </xdr:nvCxnSpPr>
        <xdr:spPr>
          <a:xfrm>
            <a:off x="7610474" y="69161027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8" name="Straight Connector 3867">
            <a:extLst>
              <a:ext uri="{FF2B5EF4-FFF2-40B4-BE49-F238E27FC236}">
                <a16:creationId xmlns:a16="http://schemas.microsoft.com/office/drawing/2014/main" id="{AE3B5B1E-E5D4-61A2-F266-5585812A142C}"/>
              </a:ext>
            </a:extLst>
          </xdr:cNvPr>
          <xdr:cNvCxnSpPr/>
        </xdr:nvCxnSpPr>
        <xdr:spPr>
          <a:xfrm flipH="1">
            <a:off x="7567612" y="69237227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9" name="Straight Connector 3868">
            <a:extLst>
              <a:ext uri="{FF2B5EF4-FFF2-40B4-BE49-F238E27FC236}">
                <a16:creationId xmlns:a16="http://schemas.microsoft.com/office/drawing/2014/main" id="{A69C15E3-9D2A-B117-53E4-6F3E5E775238}"/>
              </a:ext>
            </a:extLst>
          </xdr:cNvPr>
          <xdr:cNvCxnSpPr/>
        </xdr:nvCxnSpPr>
        <xdr:spPr>
          <a:xfrm>
            <a:off x="8505822" y="68665726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0" name="Straight Connector 3869">
            <a:extLst>
              <a:ext uri="{FF2B5EF4-FFF2-40B4-BE49-F238E27FC236}">
                <a16:creationId xmlns:a16="http://schemas.microsoft.com/office/drawing/2014/main" id="{967FBEC9-D8FF-10D4-3C53-891D8A7D83FD}"/>
              </a:ext>
            </a:extLst>
          </xdr:cNvPr>
          <xdr:cNvCxnSpPr/>
        </xdr:nvCxnSpPr>
        <xdr:spPr>
          <a:xfrm flipH="1">
            <a:off x="8462960" y="69237227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1" name="Straight Connector 3870">
            <a:extLst>
              <a:ext uri="{FF2B5EF4-FFF2-40B4-BE49-F238E27FC236}">
                <a16:creationId xmlns:a16="http://schemas.microsoft.com/office/drawing/2014/main" id="{701A6AC8-D4B7-AE69-2CF0-5AA52CF9A261}"/>
              </a:ext>
            </a:extLst>
          </xdr:cNvPr>
          <xdr:cNvCxnSpPr/>
        </xdr:nvCxnSpPr>
        <xdr:spPr>
          <a:xfrm>
            <a:off x="9391649" y="69161026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2" name="Straight Connector 3871">
            <a:extLst>
              <a:ext uri="{FF2B5EF4-FFF2-40B4-BE49-F238E27FC236}">
                <a16:creationId xmlns:a16="http://schemas.microsoft.com/office/drawing/2014/main" id="{ED4DAA22-2770-59D6-5DB3-82E19C4E758B}"/>
              </a:ext>
            </a:extLst>
          </xdr:cNvPr>
          <xdr:cNvCxnSpPr/>
        </xdr:nvCxnSpPr>
        <xdr:spPr>
          <a:xfrm flipH="1">
            <a:off x="9348787" y="69237226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3" name="Straight Connector 3872">
            <a:extLst>
              <a:ext uri="{FF2B5EF4-FFF2-40B4-BE49-F238E27FC236}">
                <a16:creationId xmlns:a16="http://schemas.microsoft.com/office/drawing/2014/main" id="{1D428EE2-2071-C0F6-D154-BC313D7B6347}"/>
              </a:ext>
            </a:extLst>
          </xdr:cNvPr>
          <xdr:cNvCxnSpPr/>
        </xdr:nvCxnSpPr>
        <xdr:spPr>
          <a:xfrm>
            <a:off x="10363200" y="68665725"/>
            <a:ext cx="0" cy="7000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4" name="Straight Connector 3873">
            <a:extLst>
              <a:ext uri="{FF2B5EF4-FFF2-40B4-BE49-F238E27FC236}">
                <a16:creationId xmlns:a16="http://schemas.microsoft.com/office/drawing/2014/main" id="{E411BFED-A3A9-10A1-A9B1-02CE75C4632E}"/>
              </a:ext>
            </a:extLst>
          </xdr:cNvPr>
          <xdr:cNvCxnSpPr/>
        </xdr:nvCxnSpPr>
        <xdr:spPr>
          <a:xfrm flipH="1">
            <a:off x="10320338" y="69237226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5" name="Straight Connector 3874">
            <a:extLst>
              <a:ext uri="{FF2B5EF4-FFF2-40B4-BE49-F238E27FC236}">
                <a16:creationId xmlns:a16="http://schemas.microsoft.com/office/drawing/2014/main" id="{29698182-AC1E-23FD-BDE5-C27643A17F72}"/>
              </a:ext>
            </a:extLst>
          </xdr:cNvPr>
          <xdr:cNvCxnSpPr/>
        </xdr:nvCxnSpPr>
        <xdr:spPr>
          <a:xfrm>
            <a:off x="11334750" y="69161025"/>
            <a:ext cx="0" cy="2047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6" name="Straight Connector 3875">
            <a:extLst>
              <a:ext uri="{FF2B5EF4-FFF2-40B4-BE49-F238E27FC236}">
                <a16:creationId xmlns:a16="http://schemas.microsoft.com/office/drawing/2014/main" id="{F53B6BC1-91BA-477C-326F-1D7298A8B2D6}"/>
              </a:ext>
            </a:extLst>
          </xdr:cNvPr>
          <xdr:cNvCxnSpPr/>
        </xdr:nvCxnSpPr>
        <xdr:spPr>
          <a:xfrm flipH="1">
            <a:off x="11291888" y="69237225"/>
            <a:ext cx="90487" cy="95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7" name="Straight Connector 3876">
            <a:extLst>
              <a:ext uri="{FF2B5EF4-FFF2-40B4-BE49-F238E27FC236}">
                <a16:creationId xmlns:a16="http://schemas.microsoft.com/office/drawing/2014/main" id="{7CD168BB-02FE-739D-A551-F18A88665B73}"/>
              </a:ext>
            </a:extLst>
          </xdr:cNvPr>
          <xdr:cNvCxnSpPr/>
        </xdr:nvCxnSpPr>
        <xdr:spPr>
          <a:xfrm>
            <a:off x="3800475" y="686228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8" name="Straight Connector 3877">
            <a:extLst>
              <a:ext uri="{FF2B5EF4-FFF2-40B4-BE49-F238E27FC236}">
                <a16:creationId xmlns:a16="http://schemas.microsoft.com/office/drawing/2014/main" id="{DC9C6960-48E5-E7D4-9BAF-0DD446718B61}"/>
              </a:ext>
            </a:extLst>
          </xdr:cNvPr>
          <xdr:cNvCxnSpPr/>
        </xdr:nvCxnSpPr>
        <xdr:spPr>
          <a:xfrm>
            <a:off x="5591176" y="6860381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79" name="Straight Connector 3878">
            <a:extLst>
              <a:ext uri="{FF2B5EF4-FFF2-40B4-BE49-F238E27FC236}">
                <a16:creationId xmlns:a16="http://schemas.microsoft.com/office/drawing/2014/main" id="{1BD2C48F-729B-0BA8-F175-1BDF7AE52575}"/>
              </a:ext>
            </a:extLst>
          </xdr:cNvPr>
          <xdr:cNvCxnSpPr/>
        </xdr:nvCxnSpPr>
        <xdr:spPr>
          <a:xfrm>
            <a:off x="7381875" y="68632387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0" name="Straight Connector 3879">
            <a:extLst>
              <a:ext uri="{FF2B5EF4-FFF2-40B4-BE49-F238E27FC236}">
                <a16:creationId xmlns:a16="http://schemas.microsoft.com/office/drawing/2014/main" id="{629F70FD-F7E8-05A9-4409-BD17EBD0BFB5}"/>
              </a:ext>
            </a:extLst>
          </xdr:cNvPr>
          <xdr:cNvCxnSpPr/>
        </xdr:nvCxnSpPr>
        <xdr:spPr>
          <a:xfrm>
            <a:off x="9158287" y="68622862"/>
            <a:ext cx="0" cy="271463"/>
          </a:xfrm>
          <a:prstGeom prst="line">
            <a:avLst/>
          </a:prstGeom>
          <a:ln w="9525"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1" name="Straight Connector 3880">
            <a:extLst>
              <a:ext uri="{FF2B5EF4-FFF2-40B4-BE49-F238E27FC236}">
                <a16:creationId xmlns:a16="http://schemas.microsoft.com/office/drawing/2014/main" id="{E9C421CE-DB48-6436-B146-F382AE999A46}"/>
              </a:ext>
            </a:extLst>
          </xdr:cNvPr>
          <xdr:cNvCxnSpPr/>
        </xdr:nvCxnSpPr>
        <xdr:spPr>
          <a:xfrm flipH="1">
            <a:off x="8934450" y="68713350"/>
            <a:ext cx="219075" cy="1809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2" name="Straight Connector 3881">
            <a:extLst>
              <a:ext uri="{FF2B5EF4-FFF2-40B4-BE49-F238E27FC236}">
                <a16:creationId xmlns:a16="http://schemas.microsoft.com/office/drawing/2014/main" id="{5B2629F9-4566-C1BF-214B-E4A48A9E0CF2}"/>
              </a:ext>
            </a:extLst>
          </xdr:cNvPr>
          <xdr:cNvCxnSpPr/>
        </xdr:nvCxnSpPr>
        <xdr:spPr>
          <a:xfrm flipV="1">
            <a:off x="7219950" y="68713350"/>
            <a:ext cx="161925" cy="1619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4" name="Straight Connector 3883">
            <a:extLst>
              <a:ext uri="{FF2B5EF4-FFF2-40B4-BE49-F238E27FC236}">
                <a16:creationId xmlns:a16="http://schemas.microsoft.com/office/drawing/2014/main" id="{445872F5-55DF-0BB6-9E59-E7636945F713}"/>
              </a:ext>
            </a:extLst>
          </xdr:cNvPr>
          <xdr:cNvCxnSpPr/>
        </xdr:nvCxnSpPr>
        <xdr:spPr>
          <a:xfrm flipH="1">
            <a:off x="3638550" y="68760975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6" name="Straight Connector 3975">
            <a:extLst>
              <a:ext uri="{FF2B5EF4-FFF2-40B4-BE49-F238E27FC236}">
                <a16:creationId xmlns:a16="http://schemas.microsoft.com/office/drawing/2014/main" id="{4263AD10-686A-4CBC-8167-76F0DEE29AFB}"/>
              </a:ext>
            </a:extLst>
          </xdr:cNvPr>
          <xdr:cNvCxnSpPr/>
        </xdr:nvCxnSpPr>
        <xdr:spPr>
          <a:xfrm flipH="1">
            <a:off x="5419725" y="68760975"/>
            <a:ext cx="161925" cy="12382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43" name="Isosceles Triangle 3842">
            <a:extLst>
              <a:ext uri="{FF2B5EF4-FFF2-40B4-BE49-F238E27FC236}">
                <a16:creationId xmlns:a16="http://schemas.microsoft.com/office/drawing/2014/main" id="{A833F37B-65E6-5862-F91F-7157AECA2033}"/>
              </a:ext>
            </a:extLst>
          </xdr:cNvPr>
          <xdr:cNvSpPr/>
        </xdr:nvSpPr>
        <xdr:spPr>
          <a:xfrm>
            <a:off x="3971926" y="685863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45" name="Isosceles Triangle 3844">
            <a:extLst>
              <a:ext uri="{FF2B5EF4-FFF2-40B4-BE49-F238E27FC236}">
                <a16:creationId xmlns:a16="http://schemas.microsoft.com/office/drawing/2014/main" id="{E10C1167-8A93-316A-27D7-942F42108417}"/>
              </a:ext>
            </a:extLst>
          </xdr:cNvPr>
          <xdr:cNvSpPr/>
        </xdr:nvSpPr>
        <xdr:spPr>
          <a:xfrm>
            <a:off x="5748338" y="685863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46" name="Isosceles Triangle 3845">
            <a:extLst>
              <a:ext uri="{FF2B5EF4-FFF2-40B4-BE49-F238E27FC236}">
                <a16:creationId xmlns:a16="http://schemas.microsoft.com/office/drawing/2014/main" id="{B48EDDD0-7622-7461-7A12-6FC8DFF2531D}"/>
              </a:ext>
            </a:extLst>
          </xdr:cNvPr>
          <xdr:cNvSpPr/>
        </xdr:nvSpPr>
        <xdr:spPr>
          <a:xfrm>
            <a:off x="7534273" y="685815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47" name="Isosceles Triangle 3846">
            <a:extLst>
              <a:ext uri="{FF2B5EF4-FFF2-40B4-BE49-F238E27FC236}">
                <a16:creationId xmlns:a16="http://schemas.microsoft.com/office/drawing/2014/main" id="{7262C65B-816C-2080-CCB1-B223DDE879B6}"/>
              </a:ext>
            </a:extLst>
          </xdr:cNvPr>
          <xdr:cNvSpPr/>
        </xdr:nvSpPr>
        <xdr:spPr>
          <a:xfrm>
            <a:off x="9305925" y="685863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48" name="Isosceles Triangle 3847">
            <a:extLst>
              <a:ext uri="{FF2B5EF4-FFF2-40B4-BE49-F238E27FC236}">
                <a16:creationId xmlns:a16="http://schemas.microsoft.com/office/drawing/2014/main" id="{29EE5E36-340F-3DEB-F9FD-2A1D87254899}"/>
              </a:ext>
            </a:extLst>
          </xdr:cNvPr>
          <xdr:cNvSpPr/>
        </xdr:nvSpPr>
        <xdr:spPr>
          <a:xfrm>
            <a:off x="11253788" y="685815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0</xdr:colOff>
      <xdr:row>464</xdr:row>
      <xdr:rowOff>0</xdr:rowOff>
    </xdr:from>
    <xdr:to>
      <xdr:col>13</xdr:col>
      <xdr:colOff>0</xdr:colOff>
      <xdr:row>467</xdr:row>
      <xdr:rowOff>19050</xdr:rowOff>
    </xdr:to>
    <xdr:cxnSp macro="">
      <xdr:nvCxnSpPr>
        <xdr:cNvPr id="3885" name="Straight Connector 3884">
          <a:extLst>
            <a:ext uri="{FF2B5EF4-FFF2-40B4-BE49-F238E27FC236}">
              <a16:creationId xmlns:a16="http://schemas.microsoft.com/office/drawing/2014/main" id="{43D50B56-5D05-45E2-A732-2FEE72354B8F}"/>
            </a:ext>
          </a:extLst>
        </xdr:cNvPr>
        <xdr:cNvCxnSpPr/>
      </xdr:nvCxnSpPr>
      <xdr:spPr>
        <a:xfrm>
          <a:off x="2105025" y="69427725"/>
          <a:ext cx="0" cy="4476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464</xdr:row>
      <xdr:rowOff>4762</xdr:rowOff>
    </xdr:from>
    <xdr:to>
      <xdr:col>70</xdr:col>
      <xdr:colOff>0</xdr:colOff>
      <xdr:row>467</xdr:row>
      <xdr:rowOff>23812</xdr:rowOff>
    </xdr:to>
    <xdr:cxnSp macro="">
      <xdr:nvCxnSpPr>
        <xdr:cNvPr id="3886" name="Straight Connector 3885">
          <a:extLst>
            <a:ext uri="{FF2B5EF4-FFF2-40B4-BE49-F238E27FC236}">
              <a16:creationId xmlns:a16="http://schemas.microsoft.com/office/drawing/2014/main" id="{07F7F3DB-C79B-4BDE-B8DB-EB58550CC57E}"/>
            </a:ext>
          </a:extLst>
        </xdr:cNvPr>
        <xdr:cNvCxnSpPr/>
      </xdr:nvCxnSpPr>
      <xdr:spPr>
        <a:xfrm>
          <a:off x="11334750" y="69432487"/>
          <a:ext cx="0" cy="44767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86</xdr:row>
      <xdr:rowOff>76200</xdr:rowOff>
    </xdr:from>
    <xdr:to>
      <xdr:col>13</xdr:col>
      <xdr:colOff>0</xdr:colOff>
      <xdr:row>90</xdr:row>
      <xdr:rowOff>76200</xdr:rowOff>
    </xdr:to>
    <xdr:cxnSp macro="">
      <xdr:nvCxnSpPr>
        <xdr:cNvPr id="2884" name="Straight Connector 2883">
          <a:extLst>
            <a:ext uri="{FF2B5EF4-FFF2-40B4-BE49-F238E27FC236}">
              <a16:creationId xmlns:a16="http://schemas.microsoft.com/office/drawing/2014/main" id="{F942DD53-8C02-45BE-BDF8-8D86ECE0D99B}"/>
            </a:ext>
          </a:extLst>
        </xdr:cNvPr>
        <xdr:cNvCxnSpPr/>
      </xdr:nvCxnSpPr>
      <xdr:spPr>
        <a:xfrm>
          <a:off x="2105025" y="12982575"/>
          <a:ext cx="0" cy="571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0</xdr:colOff>
      <xdr:row>86</xdr:row>
      <xdr:rowOff>95250</xdr:rowOff>
    </xdr:from>
    <xdr:to>
      <xdr:col>71</xdr:col>
      <xdr:colOff>0</xdr:colOff>
      <xdr:row>90</xdr:row>
      <xdr:rowOff>95250</xdr:rowOff>
    </xdr:to>
    <xdr:cxnSp macro="">
      <xdr:nvCxnSpPr>
        <xdr:cNvPr id="2885" name="Straight Connector 2884">
          <a:extLst>
            <a:ext uri="{FF2B5EF4-FFF2-40B4-BE49-F238E27FC236}">
              <a16:creationId xmlns:a16="http://schemas.microsoft.com/office/drawing/2014/main" id="{34D27AE5-5808-4B56-9607-9E73CD61945A}"/>
            </a:ext>
          </a:extLst>
        </xdr:cNvPr>
        <xdr:cNvCxnSpPr/>
      </xdr:nvCxnSpPr>
      <xdr:spPr>
        <a:xfrm>
          <a:off x="11496675" y="13001625"/>
          <a:ext cx="0" cy="5715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68</xdr:row>
      <xdr:rowOff>28575</xdr:rowOff>
    </xdr:from>
    <xdr:to>
      <xdr:col>16</xdr:col>
      <xdr:colOff>42862</xdr:colOff>
      <xdr:row>77</xdr:row>
      <xdr:rowOff>0</xdr:rowOff>
    </xdr:to>
    <xdr:grpSp>
      <xdr:nvGrpSpPr>
        <xdr:cNvPr id="1207" name="Group 1206">
          <a:extLst>
            <a:ext uri="{FF2B5EF4-FFF2-40B4-BE49-F238E27FC236}">
              <a16:creationId xmlns:a16="http://schemas.microsoft.com/office/drawing/2014/main" id="{650C8C31-E78B-450E-A601-47A3436E6E54}"/>
            </a:ext>
          </a:extLst>
        </xdr:cNvPr>
        <xdr:cNvGrpSpPr/>
      </xdr:nvGrpSpPr>
      <xdr:grpSpPr>
        <a:xfrm>
          <a:off x="342900" y="10363200"/>
          <a:ext cx="2290762" cy="1257300"/>
          <a:chOff x="704850" y="24193500"/>
          <a:chExt cx="2290762" cy="1257300"/>
        </a:xfrm>
      </xdr:grpSpPr>
      <xdr:sp macro="" textlink="">
        <xdr:nvSpPr>
          <xdr:cNvPr id="1411" name="Freeform: Shape 1410">
            <a:extLst>
              <a:ext uri="{FF2B5EF4-FFF2-40B4-BE49-F238E27FC236}">
                <a16:creationId xmlns:a16="http://schemas.microsoft.com/office/drawing/2014/main" id="{14F7B599-F4CE-A3F1-582A-37327A0F4E2D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07" name="Rectangle 1506">
            <a:extLst>
              <a:ext uri="{FF2B5EF4-FFF2-40B4-BE49-F238E27FC236}">
                <a16:creationId xmlns:a16="http://schemas.microsoft.com/office/drawing/2014/main" id="{C99DCCED-1C64-599D-C8EF-7010ECDABDE9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15" name="Straight Connector 1514">
            <a:extLst>
              <a:ext uri="{FF2B5EF4-FFF2-40B4-BE49-F238E27FC236}">
                <a16:creationId xmlns:a16="http://schemas.microsoft.com/office/drawing/2014/main" id="{0452342D-1647-73A1-E38B-F49352D5458A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6" name="Straight Connector 1515">
            <a:extLst>
              <a:ext uri="{FF2B5EF4-FFF2-40B4-BE49-F238E27FC236}">
                <a16:creationId xmlns:a16="http://schemas.microsoft.com/office/drawing/2014/main" id="{96B3164E-A182-970C-CB96-4A3D638C0768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17" name="Arc 1516">
            <a:extLst>
              <a:ext uri="{FF2B5EF4-FFF2-40B4-BE49-F238E27FC236}">
                <a16:creationId xmlns:a16="http://schemas.microsoft.com/office/drawing/2014/main" id="{FF517245-6A97-BC38-02AF-452D554012F4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18" name="Straight Connector 1517">
            <a:extLst>
              <a:ext uri="{FF2B5EF4-FFF2-40B4-BE49-F238E27FC236}">
                <a16:creationId xmlns:a16="http://schemas.microsoft.com/office/drawing/2014/main" id="{139117AD-1275-43B7-9A3C-11930ACAA3F3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1" name="Straight Connector 1520">
            <a:extLst>
              <a:ext uri="{FF2B5EF4-FFF2-40B4-BE49-F238E27FC236}">
                <a16:creationId xmlns:a16="http://schemas.microsoft.com/office/drawing/2014/main" id="{71BF17DA-A43E-B838-0457-BD0A56945C50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57" name="Arc 1756">
            <a:extLst>
              <a:ext uri="{FF2B5EF4-FFF2-40B4-BE49-F238E27FC236}">
                <a16:creationId xmlns:a16="http://schemas.microsoft.com/office/drawing/2014/main" id="{FC199C5A-6E6B-EE4F-D089-9EB67A7A1716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40" name="Arc 2739">
            <a:extLst>
              <a:ext uri="{FF2B5EF4-FFF2-40B4-BE49-F238E27FC236}">
                <a16:creationId xmlns:a16="http://schemas.microsoft.com/office/drawing/2014/main" id="{1A0D8ED1-7A85-70AB-6662-BDF160DE306C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41" name="Straight Connector 2740">
            <a:extLst>
              <a:ext uri="{FF2B5EF4-FFF2-40B4-BE49-F238E27FC236}">
                <a16:creationId xmlns:a16="http://schemas.microsoft.com/office/drawing/2014/main" id="{2EA7AF7F-B6B4-BDDA-A821-E16A25A8EAD5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42" name="Arc 2741">
            <a:extLst>
              <a:ext uri="{FF2B5EF4-FFF2-40B4-BE49-F238E27FC236}">
                <a16:creationId xmlns:a16="http://schemas.microsoft.com/office/drawing/2014/main" id="{83851C42-98D4-7E7C-E34A-9D0C25B29FF3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743" name="Straight Connector 2742">
            <a:extLst>
              <a:ext uri="{FF2B5EF4-FFF2-40B4-BE49-F238E27FC236}">
                <a16:creationId xmlns:a16="http://schemas.microsoft.com/office/drawing/2014/main" id="{1E2E61A4-3A01-BF82-61C0-E3FA9506D73D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4" name="Straight Connector 2743">
            <a:extLst>
              <a:ext uri="{FF2B5EF4-FFF2-40B4-BE49-F238E27FC236}">
                <a16:creationId xmlns:a16="http://schemas.microsoft.com/office/drawing/2014/main" id="{54B3ADC7-F3A2-4EDE-7B0F-8FC6B7A1AA7B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5" name="Straight Connector 2744">
            <a:extLst>
              <a:ext uri="{FF2B5EF4-FFF2-40B4-BE49-F238E27FC236}">
                <a16:creationId xmlns:a16="http://schemas.microsoft.com/office/drawing/2014/main" id="{2D0715B7-B1B0-B1A5-B34F-5A42B5507FE8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6" name="Straight Connector 2745">
            <a:extLst>
              <a:ext uri="{FF2B5EF4-FFF2-40B4-BE49-F238E27FC236}">
                <a16:creationId xmlns:a16="http://schemas.microsoft.com/office/drawing/2014/main" id="{D1A72EBF-5352-B3F1-5286-EA742CEEDB40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7" name="Straight Connector 2746">
            <a:extLst>
              <a:ext uri="{FF2B5EF4-FFF2-40B4-BE49-F238E27FC236}">
                <a16:creationId xmlns:a16="http://schemas.microsoft.com/office/drawing/2014/main" id="{031FEFDA-93ED-ACF7-5E4E-B0693942B5AE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8" name="Straight Connector 2747">
            <a:extLst>
              <a:ext uri="{FF2B5EF4-FFF2-40B4-BE49-F238E27FC236}">
                <a16:creationId xmlns:a16="http://schemas.microsoft.com/office/drawing/2014/main" id="{2166D96C-9DA1-46A5-67D9-9A5DE689622B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9" name="Straight Connector 2748">
            <a:extLst>
              <a:ext uri="{FF2B5EF4-FFF2-40B4-BE49-F238E27FC236}">
                <a16:creationId xmlns:a16="http://schemas.microsoft.com/office/drawing/2014/main" id="{7C18C9C1-025A-146E-4ADF-84EF0C231F3F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0" name="Straight Connector 2749">
            <a:extLst>
              <a:ext uri="{FF2B5EF4-FFF2-40B4-BE49-F238E27FC236}">
                <a16:creationId xmlns:a16="http://schemas.microsoft.com/office/drawing/2014/main" id="{E8886C8C-F615-1CF3-D99B-A7D02BCC96EB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51" name="Rectangle 2750">
            <a:extLst>
              <a:ext uri="{FF2B5EF4-FFF2-40B4-BE49-F238E27FC236}">
                <a16:creationId xmlns:a16="http://schemas.microsoft.com/office/drawing/2014/main" id="{F65E0C16-A6E7-8C70-F6D4-FCA1146EA1C2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70" name="Octagon 2869">
            <a:extLst>
              <a:ext uri="{FF2B5EF4-FFF2-40B4-BE49-F238E27FC236}">
                <a16:creationId xmlns:a16="http://schemas.microsoft.com/office/drawing/2014/main" id="{4A8D196F-CC1F-CEF6-A8DC-BFB6C98A15EC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71" name="Octagon 2870">
            <a:extLst>
              <a:ext uri="{FF2B5EF4-FFF2-40B4-BE49-F238E27FC236}">
                <a16:creationId xmlns:a16="http://schemas.microsoft.com/office/drawing/2014/main" id="{9294D965-4F38-D32D-1D39-7715E386CA7D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72" name="Octagon 2871">
            <a:extLst>
              <a:ext uri="{FF2B5EF4-FFF2-40B4-BE49-F238E27FC236}">
                <a16:creationId xmlns:a16="http://schemas.microsoft.com/office/drawing/2014/main" id="{D05179FA-C696-6E26-DA7F-1005C2E66098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15</xdr:col>
      <xdr:colOff>85725</xdr:colOff>
      <xdr:row>73</xdr:row>
      <xdr:rowOff>47625</xdr:rowOff>
    </xdr:from>
    <xdr:to>
      <xdr:col>22</xdr:col>
      <xdr:colOff>142875</xdr:colOff>
      <xdr:row>79</xdr:row>
      <xdr:rowOff>53774</xdr:rowOff>
    </xdr:to>
    <xdr:cxnSp macro="">
      <xdr:nvCxnSpPr>
        <xdr:cNvPr id="2873" name="Straight Connector 2872">
          <a:extLst>
            <a:ext uri="{FF2B5EF4-FFF2-40B4-BE49-F238E27FC236}">
              <a16:creationId xmlns:a16="http://schemas.microsoft.com/office/drawing/2014/main" id="{4CCCBC90-35B4-4DE2-AB64-5FA1BA249BCF}"/>
            </a:ext>
          </a:extLst>
        </xdr:cNvPr>
        <xdr:cNvCxnSpPr/>
      </xdr:nvCxnSpPr>
      <xdr:spPr>
        <a:xfrm flipH="1" flipV="1">
          <a:off x="2514600" y="11096625"/>
          <a:ext cx="1190625" cy="86339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159</xdr:row>
      <xdr:rowOff>133350</xdr:rowOff>
    </xdr:from>
    <xdr:to>
      <xdr:col>15</xdr:col>
      <xdr:colOff>157162</xdr:colOff>
      <xdr:row>170</xdr:row>
      <xdr:rowOff>95250</xdr:rowOff>
    </xdr:to>
    <xdr:grpSp>
      <xdr:nvGrpSpPr>
        <xdr:cNvPr id="2874" name="Group 2873">
          <a:extLst>
            <a:ext uri="{FF2B5EF4-FFF2-40B4-BE49-F238E27FC236}">
              <a16:creationId xmlns:a16="http://schemas.microsoft.com/office/drawing/2014/main" id="{3116F41D-AD8A-4954-9568-FAB11546764C}"/>
            </a:ext>
          </a:extLst>
        </xdr:cNvPr>
        <xdr:cNvGrpSpPr/>
      </xdr:nvGrpSpPr>
      <xdr:grpSpPr>
        <a:xfrm>
          <a:off x="295275" y="24098250"/>
          <a:ext cx="2290762" cy="1533525"/>
          <a:chOff x="333375" y="24088725"/>
          <a:chExt cx="2290762" cy="1533525"/>
        </a:xfrm>
      </xdr:grpSpPr>
      <xdr:cxnSp macro="">
        <xdr:nvCxnSpPr>
          <xdr:cNvPr id="2875" name="Straight Connector 2874">
            <a:extLst>
              <a:ext uri="{FF2B5EF4-FFF2-40B4-BE49-F238E27FC236}">
                <a16:creationId xmlns:a16="http://schemas.microsoft.com/office/drawing/2014/main" id="{F5DE5030-7ECB-0C9F-45A2-841FDCD93859}"/>
              </a:ext>
            </a:extLst>
          </xdr:cNvPr>
          <xdr:cNvCxnSpPr/>
        </xdr:nvCxnSpPr>
        <xdr:spPr>
          <a:xfrm>
            <a:off x="2105025" y="24088725"/>
            <a:ext cx="0" cy="1533525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76" name="Freeform: Shape 2875">
            <a:extLst>
              <a:ext uri="{FF2B5EF4-FFF2-40B4-BE49-F238E27FC236}">
                <a16:creationId xmlns:a16="http://schemas.microsoft.com/office/drawing/2014/main" id="{621B7E0B-E5DD-A246-3258-69F83B168D4E}"/>
              </a:ext>
            </a:extLst>
          </xdr:cNvPr>
          <xdr:cNvSpPr/>
        </xdr:nvSpPr>
        <xdr:spPr>
          <a:xfrm>
            <a:off x="1454163" y="24926925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77" name="Rectangle 2876">
            <a:extLst>
              <a:ext uri="{FF2B5EF4-FFF2-40B4-BE49-F238E27FC236}">
                <a16:creationId xmlns:a16="http://schemas.microsoft.com/office/drawing/2014/main" id="{4F47C78C-97B2-596C-EFD1-882025CCAA69}"/>
              </a:ext>
            </a:extLst>
          </xdr:cNvPr>
          <xdr:cNvSpPr/>
        </xdr:nvSpPr>
        <xdr:spPr>
          <a:xfrm>
            <a:off x="333375" y="24360188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78" name="Straight Connector 2877">
            <a:extLst>
              <a:ext uri="{FF2B5EF4-FFF2-40B4-BE49-F238E27FC236}">
                <a16:creationId xmlns:a16="http://schemas.microsoft.com/office/drawing/2014/main" id="{A11C5A5D-226A-FB05-73D0-86EC17595579}"/>
              </a:ext>
            </a:extLst>
          </xdr:cNvPr>
          <xdr:cNvCxnSpPr/>
        </xdr:nvCxnSpPr>
        <xdr:spPr>
          <a:xfrm>
            <a:off x="1428755" y="24922163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79" name="Straight Connector 2878">
            <a:extLst>
              <a:ext uri="{FF2B5EF4-FFF2-40B4-BE49-F238E27FC236}">
                <a16:creationId xmlns:a16="http://schemas.microsoft.com/office/drawing/2014/main" id="{F567A0F4-31E4-9460-8B97-9CE48DA86E75}"/>
              </a:ext>
            </a:extLst>
          </xdr:cNvPr>
          <xdr:cNvCxnSpPr/>
        </xdr:nvCxnSpPr>
        <xdr:spPr>
          <a:xfrm>
            <a:off x="1547826" y="25007888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80" name="Arc 2879">
            <a:extLst>
              <a:ext uri="{FF2B5EF4-FFF2-40B4-BE49-F238E27FC236}">
                <a16:creationId xmlns:a16="http://schemas.microsoft.com/office/drawing/2014/main" id="{3CA0E332-BB8C-D699-1679-F228FC029872}"/>
              </a:ext>
            </a:extLst>
          </xdr:cNvPr>
          <xdr:cNvSpPr/>
        </xdr:nvSpPr>
        <xdr:spPr>
          <a:xfrm rot="10800000">
            <a:off x="1447807" y="24826911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099" name="Straight Connector 3098">
            <a:extLst>
              <a:ext uri="{FF2B5EF4-FFF2-40B4-BE49-F238E27FC236}">
                <a16:creationId xmlns:a16="http://schemas.microsoft.com/office/drawing/2014/main" id="{78C726F1-3A33-A75B-8C2C-23C3DB8CDBA0}"/>
              </a:ext>
            </a:extLst>
          </xdr:cNvPr>
          <xdr:cNvCxnSpPr/>
        </xdr:nvCxnSpPr>
        <xdr:spPr>
          <a:xfrm>
            <a:off x="1885955" y="25103136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4" name="Straight Connector 3173">
            <a:extLst>
              <a:ext uri="{FF2B5EF4-FFF2-40B4-BE49-F238E27FC236}">
                <a16:creationId xmlns:a16="http://schemas.microsoft.com/office/drawing/2014/main" id="{4CE61CAB-8CF4-D57F-B0C2-3609C699DCF7}"/>
              </a:ext>
            </a:extLst>
          </xdr:cNvPr>
          <xdr:cNvCxnSpPr/>
        </xdr:nvCxnSpPr>
        <xdr:spPr>
          <a:xfrm>
            <a:off x="1952630" y="25098375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00" name="Arc 3199">
            <a:extLst>
              <a:ext uri="{FF2B5EF4-FFF2-40B4-BE49-F238E27FC236}">
                <a16:creationId xmlns:a16="http://schemas.microsoft.com/office/drawing/2014/main" id="{FCF27F01-94C4-DC1A-C88A-69A123915058}"/>
              </a:ext>
            </a:extLst>
          </xdr:cNvPr>
          <xdr:cNvSpPr/>
        </xdr:nvSpPr>
        <xdr:spPr>
          <a:xfrm>
            <a:off x="1704980" y="25017411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01" name="Arc 3200">
            <a:extLst>
              <a:ext uri="{FF2B5EF4-FFF2-40B4-BE49-F238E27FC236}">
                <a16:creationId xmlns:a16="http://schemas.microsoft.com/office/drawing/2014/main" id="{E20073B9-9297-1798-BAA3-2AD22CBD3A5B}"/>
              </a:ext>
            </a:extLst>
          </xdr:cNvPr>
          <xdr:cNvSpPr/>
        </xdr:nvSpPr>
        <xdr:spPr>
          <a:xfrm rot="16200000">
            <a:off x="1952630" y="250174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02" name="Straight Connector 3201">
            <a:extLst>
              <a:ext uri="{FF2B5EF4-FFF2-40B4-BE49-F238E27FC236}">
                <a16:creationId xmlns:a16="http://schemas.microsoft.com/office/drawing/2014/main" id="{9336484A-1EF6-8965-3276-B8179EA22EAE}"/>
              </a:ext>
            </a:extLst>
          </xdr:cNvPr>
          <xdr:cNvCxnSpPr/>
        </xdr:nvCxnSpPr>
        <xdr:spPr>
          <a:xfrm>
            <a:off x="2024075" y="25017413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03" name="Arc 3202">
            <a:extLst>
              <a:ext uri="{FF2B5EF4-FFF2-40B4-BE49-F238E27FC236}">
                <a16:creationId xmlns:a16="http://schemas.microsoft.com/office/drawing/2014/main" id="{F31B0FF8-FEB7-5E92-62E9-8217D91CD631}"/>
              </a:ext>
            </a:extLst>
          </xdr:cNvPr>
          <xdr:cNvSpPr/>
        </xdr:nvSpPr>
        <xdr:spPr>
          <a:xfrm rot="5400000">
            <a:off x="2209805" y="248364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04" name="Straight Connector 3203">
            <a:extLst>
              <a:ext uri="{FF2B5EF4-FFF2-40B4-BE49-F238E27FC236}">
                <a16:creationId xmlns:a16="http://schemas.microsoft.com/office/drawing/2014/main" id="{4EDE8788-057A-B560-09C1-DA40BAE3A426}"/>
              </a:ext>
            </a:extLst>
          </xdr:cNvPr>
          <xdr:cNvCxnSpPr/>
        </xdr:nvCxnSpPr>
        <xdr:spPr>
          <a:xfrm>
            <a:off x="1800230" y="25550813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5" name="Straight Connector 3204">
            <a:extLst>
              <a:ext uri="{FF2B5EF4-FFF2-40B4-BE49-F238E27FC236}">
                <a16:creationId xmlns:a16="http://schemas.microsoft.com/office/drawing/2014/main" id="{91452CD6-C510-0967-C092-D8CB88991BB2}"/>
              </a:ext>
            </a:extLst>
          </xdr:cNvPr>
          <xdr:cNvCxnSpPr/>
        </xdr:nvCxnSpPr>
        <xdr:spPr>
          <a:xfrm flipV="1">
            <a:off x="842968" y="24350664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6" name="Straight Connector 3205">
            <a:extLst>
              <a:ext uri="{FF2B5EF4-FFF2-40B4-BE49-F238E27FC236}">
                <a16:creationId xmlns:a16="http://schemas.microsoft.com/office/drawing/2014/main" id="{6A12E05A-E80B-AE0C-9CDE-F3C48FB46799}"/>
              </a:ext>
            </a:extLst>
          </xdr:cNvPr>
          <xdr:cNvCxnSpPr/>
        </xdr:nvCxnSpPr>
        <xdr:spPr>
          <a:xfrm>
            <a:off x="333375" y="24355425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7" name="Straight Connector 3206">
            <a:extLst>
              <a:ext uri="{FF2B5EF4-FFF2-40B4-BE49-F238E27FC236}">
                <a16:creationId xmlns:a16="http://schemas.microsoft.com/office/drawing/2014/main" id="{FDCDCC0B-80D5-E831-8717-53A113309882}"/>
              </a:ext>
            </a:extLst>
          </xdr:cNvPr>
          <xdr:cNvCxnSpPr/>
        </xdr:nvCxnSpPr>
        <xdr:spPr>
          <a:xfrm>
            <a:off x="338138" y="2441733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8" name="Straight Connector 3207">
            <a:extLst>
              <a:ext uri="{FF2B5EF4-FFF2-40B4-BE49-F238E27FC236}">
                <a16:creationId xmlns:a16="http://schemas.microsoft.com/office/drawing/2014/main" id="{BCB5C8C7-3C4C-8BC9-DF90-8F0D8147BBB0}"/>
              </a:ext>
            </a:extLst>
          </xdr:cNvPr>
          <xdr:cNvCxnSpPr/>
        </xdr:nvCxnSpPr>
        <xdr:spPr>
          <a:xfrm>
            <a:off x="333376" y="249221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9" name="Straight Connector 3208">
            <a:extLst>
              <a:ext uri="{FF2B5EF4-FFF2-40B4-BE49-F238E27FC236}">
                <a16:creationId xmlns:a16="http://schemas.microsoft.com/office/drawing/2014/main" id="{75413D52-A360-125D-ACAF-8D99D5E2453C}"/>
              </a:ext>
            </a:extLst>
          </xdr:cNvPr>
          <xdr:cNvCxnSpPr/>
        </xdr:nvCxnSpPr>
        <xdr:spPr>
          <a:xfrm>
            <a:off x="333376" y="24860251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0" name="Straight Connector 3209">
            <a:extLst>
              <a:ext uri="{FF2B5EF4-FFF2-40B4-BE49-F238E27FC236}">
                <a16:creationId xmlns:a16="http://schemas.microsoft.com/office/drawing/2014/main" id="{6426DA3D-934E-C115-616D-E0BC5384066E}"/>
              </a:ext>
            </a:extLst>
          </xdr:cNvPr>
          <xdr:cNvCxnSpPr/>
        </xdr:nvCxnSpPr>
        <xdr:spPr>
          <a:xfrm>
            <a:off x="333375" y="24298275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11" name="Straight Connector 3210">
            <a:extLst>
              <a:ext uri="{FF2B5EF4-FFF2-40B4-BE49-F238E27FC236}">
                <a16:creationId xmlns:a16="http://schemas.microsoft.com/office/drawing/2014/main" id="{AB998B39-8D4C-5677-239C-A2388DA54228}"/>
              </a:ext>
            </a:extLst>
          </xdr:cNvPr>
          <xdr:cNvCxnSpPr/>
        </xdr:nvCxnSpPr>
        <xdr:spPr>
          <a:xfrm>
            <a:off x="2619374" y="24312562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12" name="Rectangle 3211">
            <a:extLst>
              <a:ext uri="{FF2B5EF4-FFF2-40B4-BE49-F238E27FC236}">
                <a16:creationId xmlns:a16="http://schemas.microsoft.com/office/drawing/2014/main" id="{5E9B5E95-D5EB-CAC9-DAD1-F6A552B6367F}"/>
              </a:ext>
            </a:extLst>
          </xdr:cNvPr>
          <xdr:cNvSpPr/>
        </xdr:nvSpPr>
        <xdr:spPr>
          <a:xfrm>
            <a:off x="433393" y="24498299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13" name="Octagon 3212">
            <a:extLst>
              <a:ext uri="{FF2B5EF4-FFF2-40B4-BE49-F238E27FC236}">
                <a16:creationId xmlns:a16="http://schemas.microsoft.com/office/drawing/2014/main" id="{F31F8F77-A531-17D3-FD13-562F3036FC7C}"/>
              </a:ext>
            </a:extLst>
          </xdr:cNvPr>
          <xdr:cNvSpPr/>
        </xdr:nvSpPr>
        <xdr:spPr>
          <a:xfrm>
            <a:off x="509595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40" name="Octagon 3239">
            <a:extLst>
              <a:ext uri="{FF2B5EF4-FFF2-40B4-BE49-F238E27FC236}">
                <a16:creationId xmlns:a16="http://schemas.microsoft.com/office/drawing/2014/main" id="{152F58CC-5F8A-A46F-8C45-A67C3187CC82}"/>
              </a:ext>
            </a:extLst>
          </xdr:cNvPr>
          <xdr:cNvSpPr/>
        </xdr:nvSpPr>
        <xdr:spPr>
          <a:xfrm>
            <a:off x="676282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41" name="Octagon 3240">
            <a:extLst>
              <a:ext uri="{FF2B5EF4-FFF2-40B4-BE49-F238E27FC236}">
                <a16:creationId xmlns:a16="http://schemas.microsoft.com/office/drawing/2014/main" id="{A1AB958F-3286-281E-E594-AB15AC97E5DA}"/>
              </a:ext>
            </a:extLst>
          </xdr:cNvPr>
          <xdr:cNvSpPr/>
        </xdr:nvSpPr>
        <xdr:spPr>
          <a:xfrm>
            <a:off x="995364" y="24603075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123825</xdr:colOff>
      <xdr:row>166</xdr:row>
      <xdr:rowOff>9525</xdr:rowOff>
    </xdr:from>
    <xdr:to>
      <xdr:col>20</xdr:col>
      <xdr:colOff>19050</xdr:colOff>
      <xdr:row>173</xdr:row>
      <xdr:rowOff>91874</xdr:rowOff>
    </xdr:to>
    <xdr:cxnSp macro="">
      <xdr:nvCxnSpPr>
        <xdr:cNvPr id="3242" name="Straight Connector 3241">
          <a:extLst>
            <a:ext uri="{FF2B5EF4-FFF2-40B4-BE49-F238E27FC236}">
              <a16:creationId xmlns:a16="http://schemas.microsoft.com/office/drawing/2014/main" id="{30BAFC4E-8461-4380-B8C1-5E8A7365AD95}"/>
            </a:ext>
          </a:extLst>
        </xdr:cNvPr>
        <xdr:cNvCxnSpPr/>
      </xdr:nvCxnSpPr>
      <xdr:spPr>
        <a:xfrm flipH="1" flipV="1">
          <a:off x="933450" y="24974550"/>
          <a:ext cx="2324100" cy="1082474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250</xdr:row>
      <xdr:rowOff>66675</xdr:rowOff>
    </xdr:from>
    <xdr:to>
      <xdr:col>16</xdr:col>
      <xdr:colOff>42862</xdr:colOff>
      <xdr:row>259</xdr:row>
      <xdr:rowOff>38100</xdr:rowOff>
    </xdr:to>
    <xdr:grpSp>
      <xdr:nvGrpSpPr>
        <xdr:cNvPr id="3243" name="Group 3242">
          <a:extLst>
            <a:ext uri="{FF2B5EF4-FFF2-40B4-BE49-F238E27FC236}">
              <a16:creationId xmlns:a16="http://schemas.microsoft.com/office/drawing/2014/main" id="{BC856B7C-4356-4092-B483-A69B523CAAD1}"/>
            </a:ext>
          </a:extLst>
        </xdr:cNvPr>
        <xdr:cNvGrpSpPr/>
      </xdr:nvGrpSpPr>
      <xdr:grpSpPr>
        <a:xfrm>
          <a:off x="342900" y="37661850"/>
          <a:ext cx="2290762" cy="1257300"/>
          <a:chOff x="704850" y="24193500"/>
          <a:chExt cx="2290762" cy="1257300"/>
        </a:xfrm>
      </xdr:grpSpPr>
      <xdr:sp macro="" textlink="">
        <xdr:nvSpPr>
          <xdr:cNvPr id="3244" name="Freeform: Shape 3243">
            <a:extLst>
              <a:ext uri="{FF2B5EF4-FFF2-40B4-BE49-F238E27FC236}">
                <a16:creationId xmlns:a16="http://schemas.microsoft.com/office/drawing/2014/main" id="{832E668F-7065-C233-2FC3-64F09AE1CD1B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45" name="Rectangle 3244">
            <a:extLst>
              <a:ext uri="{FF2B5EF4-FFF2-40B4-BE49-F238E27FC236}">
                <a16:creationId xmlns:a16="http://schemas.microsoft.com/office/drawing/2014/main" id="{06E3CD0C-FCEA-0DB0-0CFC-600CA9D9F030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46" name="Straight Connector 3245">
            <a:extLst>
              <a:ext uri="{FF2B5EF4-FFF2-40B4-BE49-F238E27FC236}">
                <a16:creationId xmlns:a16="http://schemas.microsoft.com/office/drawing/2014/main" id="{D6E3AB72-749D-31DA-B544-3B976592BE4E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47" name="Straight Connector 3246">
            <a:extLst>
              <a:ext uri="{FF2B5EF4-FFF2-40B4-BE49-F238E27FC236}">
                <a16:creationId xmlns:a16="http://schemas.microsoft.com/office/drawing/2014/main" id="{AA914433-288B-7F11-0D08-5663153B40CD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48" name="Arc 3247">
            <a:extLst>
              <a:ext uri="{FF2B5EF4-FFF2-40B4-BE49-F238E27FC236}">
                <a16:creationId xmlns:a16="http://schemas.microsoft.com/office/drawing/2014/main" id="{1F3A762C-1EAF-D588-D926-62EC069E6E89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49" name="Straight Connector 3248">
            <a:extLst>
              <a:ext uri="{FF2B5EF4-FFF2-40B4-BE49-F238E27FC236}">
                <a16:creationId xmlns:a16="http://schemas.microsoft.com/office/drawing/2014/main" id="{7B2A2F90-05A7-7C3E-B04E-061A4A0D5D26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0" name="Straight Connector 3249">
            <a:extLst>
              <a:ext uri="{FF2B5EF4-FFF2-40B4-BE49-F238E27FC236}">
                <a16:creationId xmlns:a16="http://schemas.microsoft.com/office/drawing/2014/main" id="{EA454DBE-3610-58D2-CEE9-27070353D895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51" name="Arc 3250">
            <a:extLst>
              <a:ext uri="{FF2B5EF4-FFF2-40B4-BE49-F238E27FC236}">
                <a16:creationId xmlns:a16="http://schemas.microsoft.com/office/drawing/2014/main" id="{5C8FB508-1970-C86B-7450-616D29E34810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52" name="Arc 3251">
            <a:extLst>
              <a:ext uri="{FF2B5EF4-FFF2-40B4-BE49-F238E27FC236}">
                <a16:creationId xmlns:a16="http://schemas.microsoft.com/office/drawing/2014/main" id="{2E301593-C650-F4B1-1124-38D0BE6A3A60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53" name="Straight Connector 3252">
            <a:extLst>
              <a:ext uri="{FF2B5EF4-FFF2-40B4-BE49-F238E27FC236}">
                <a16:creationId xmlns:a16="http://schemas.microsoft.com/office/drawing/2014/main" id="{7853C078-1C5E-EB17-BEAD-2DF01FCED17E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54" name="Arc 3253">
            <a:extLst>
              <a:ext uri="{FF2B5EF4-FFF2-40B4-BE49-F238E27FC236}">
                <a16:creationId xmlns:a16="http://schemas.microsoft.com/office/drawing/2014/main" id="{789DDE24-BE21-3F9A-15B5-6EC2ECBDD9A7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55" name="Straight Connector 3254">
            <a:extLst>
              <a:ext uri="{FF2B5EF4-FFF2-40B4-BE49-F238E27FC236}">
                <a16:creationId xmlns:a16="http://schemas.microsoft.com/office/drawing/2014/main" id="{55D0E665-F4B2-5838-7556-500FFBDE85C1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6" name="Straight Connector 3255">
            <a:extLst>
              <a:ext uri="{FF2B5EF4-FFF2-40B4-BE49-F238E27FC236}">
                <a16:creationId xmlns:a16="http://schemas.microsoft.com/office/drawing/2014/main" id="{7B83AE31-EB25-CD20-9955-BCF17D5C8E60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7" name="Straight Connector 3256">
            <a:extLst>
              <a:ext uri="{FF2B5EF4-FFF2-40B4-BE49-F238E27FC236}">
                <a16:creationId xmlns:a16="http://schemas.microsoft.com/office/drawing/2014/main" id="{30B2CF50-9625-1996-5465-458AD1D4CC86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8" name="Straight Connector 3257">
            <a:extLst>
              <a:ext uri="{FF2B5EF4-FFF2-40B4-BE49-F238E27FC236}">
                <a16:creationId xmlns:a16="http://schemas.microsoft.com/office/drawing/2014/main" id="{448741F3-422B-4622-4EDD-C041BA2926A3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9" name="Straight Connector 3258">
            <a:extLst>
              <a:ext uri="{FF2B5EF4-FFF2-40B4-BE49-F238E27FC236}">
                <a16:creationId xmlns:a16="http://schemas.microsoft.com/office/drawing/2014/main" id="{85C9BB8D-333E-1152-7C44-81D7154F40C3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0" name="Straight Connector 3259">
            <a:extLst>
              <a:ext uri="{FF2B5EF4-FFF2-40B4-BE49-F238E27FC236}">
                <a16:creationId xmlns:a16="http://schemas.microsoft.com/office/drawing/2014/main" id="{6CF38898-ED27-00B5-CE91-68B6CC595A93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1" name="Straight Connector 3260">
            <a:extLst>
              <a:ext uri="{FF2B5EF4-FFF2-40B4-BE49-F238E27FC236}">
                <a16:creationId xmlns:a16="http://schemas.microsoft.com/office/drawing/2014/main" id="{3176A954-41B5-6663-A388-7E3D74A6E0BC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62" name="Straight Connector 3261">
            <a:extLst>
              <a:ext uri="{FF2B5EF4-FFF2-40B4-BE49-F238E27FC236}">
                <a16:creationId xmlns:a16="http://schemas.microsoft.com/office/drawing/2014/main" id="{679F3EE7-BF5E-F795-7894-8D9E7CE5B83B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63" name="Rectangle 3262">
            <a:extLst>
              <a:ext uri="{FF2B5EF4-FFF2-40B4-BE49-F238E27FC236}">
                <a16:creationId xmlns:a16="http://schemas.microsoft.com/office/drawing/2014/main" id="{DFDBCA7D-F82D-FCE0-CBB1-A0C10375566E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64" name="Octagon 3263">
            <a:extLst>
              <a:ext uri="{FF2B5EF4-FFF2-40B4-BE49-F238E27FC236}">
                <a16:creationId xmlns:a16="http://schemas.microsoft.com/office/drawing/2014/main" id="{5B59DC41-0A0E-6FA1-8E5D-388126790220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65" name="Octagon 3264">
            <a:extLst>
              <a:ext uri="{FF2B5EF4-FFF2-40B4-BE49-F238E27FC236}">
                <a16:creationId xmlns:a16="http://schemas.microsoft.com/office/drawing/2014/main" id="{0BB00AA0-9216-03D9-D488-F5FDAF050609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66" name="Octagon 3265">
            <a:extLst>
              <a:ext uri="{FF2B5EF4-FFF2-40B4-BE49-F238E27FC236}">
                <a16:creationId xmlns:a16="http://schemas.microsoft.com/office/drawing/2014/main" id="{B8633711-D10B-1BE7-3EAF-1DE346A8412E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14</xdr:col>
      <xdr:colOff>28575</xdr:colOff>
      <xdr:row>255</xdr:row>
      <xdr:rowOff>57150</xdr:rowOff>
    </xdr:from>
    <xdr:to>
      <xdr:col>24</xdr:col>
      <xdr:colOff>38100</xdr:colOff>
      <xdr:row>268</xdr:row>
      <xdr:rowOff>110924</xdr:rowOff>
    </xdr:to>
    <xdr:cxnSp macro="">
      <xdr:nvCxnSpPr>
        <xdr:cNvPr id="3267" name="Straight Connector 3266">
          <a:extLst>
            <a:ext uri="{FF2B5EF4-FFF2-40B4-BE49-F238E27FC236}">
              <a16:creationId xmlns:a16="http://schemas.microsoft.com/office/drawing/2014/main" id="{C43D1592-8F7F-44C1-8818-6002F6BD8A78}"/>
            </a:ext>
          </a:extLst>
        </xdr:cNvPr>
        <xdr:cNvCxnSpPr/>
      </xdr:nvCxnSpPr>
      <xdr:spPr>
        <a:xfrm flipH="1" flipV="1">
          <a:off x="2295525" y="38366700"/>
          <a:ext cx="1628775" cy="19111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344</xdr:row>
      <xdr:rowOff>104775</xdr:rowOff>
    </xdr:from>
    <xdr:to>
      <xdr:col>17</xdr:col>
      <xdr:colOff>23812</xdr:colOff>
      <xdr:row>353</xdr:row>
      <xdr:rowOff>76200</xdr:rowOff>
    </xdr:to>
    <xdr:grpSp>
      <xdr:nvGrpSpPr>
        <xdr:cNvPr id="3268" name="Group 3267">
          <a:extLst>
            <a:ext uri="{FF2B5EF4-FFF2-40B4-BE49-F238E27FC236}">
              <a16:creationId xmlns:a16="http://schemas.microsoft.com/office/drawing/2014/main" id="{CB1AC1E7-03DD-4309-9982-A02C942CAFD8}"/>
            </a:ext>
          </a:extLst>
        </xdr:cNvPr>
        <xdr:cNvGrpSpPr/>
      </xdr:nvGrpSpPr>
      <xdr:grpSpPr>
        <a:xfrm>
          <a:off x="485775" y="51758850"/>
          <a:ext cx="2290762" cy="1257300"/>
          <a:chOff x="704850" y="24193500"/>
          <a:chExt cx="2290762" cy="1257300"/>
        </a:xfrm>
      </xdr:grpSpPr>
      <xdr:sp macro="" textlink="">
        <xdr:nvSpPr>
          <xdr:cNvPr id="3269" name="Freeform: Shape 3268">
            <a:extLst>
              <a:ext uri="{FF2B5EF4-FFF2-40B4-BE49-F238E27FC236}">
                <a16:creationId xmlns:a16="http://schemas.microsoft.com/office/drawing/2014/main" id="{46A63C80-D394-63E0-9251-AB7A30D64CE1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75" name="Rectangle 3274">
            <a:extLst>
              <a:ext uri="{FF2B5EF4-FFF2-40B4-BE49-F238E27FC236}">
                <a16:creationId xmlns:a16="http://schemas.microsoft.com/office/drawing/2014/main" id="{4B8EA4B7-071B-3A83-BC8C-7675FFB7A84B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76" name="Straight Connector 3275">
            <a:extLst>
              <a:ext uri="{FF2B5EF4-FFF2-40B4-BE49-F238E27FC236}">
                <a16:creationId xmlns:a16="http://schemas.microsoft.com/office/drawing/2014/main" id="{D5D16222-E888-5E41-1420-64D955D05E0C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7" name="Straight Connector 3276">
            <a:extLst>
              <a:ext uri="{FF2B5EF4-FFF2-40B4-BE49-F238E27FC236}">
                <a16:creationId xmlns:a16="http://schemas.microsoft.com/office/drawing/2014/main" id="{5695F7A7-258C-EEED-44AF-35D505643AA0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89" name="Arc 3288">
            <a:extLst>
              <a:ext uri="{FF2B5EF4-FFF2-40B4-BE49-F238E27FC236}">
                <a16:creationId xmlns:a16="http://schemas.microsoft.com/office/drawing/2014/main" id="{00BC37B9-ADDB-96D9-7AB4-B94D4ACB3B09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94" name="Straight Connector 3293">
            <a:extLst>
              <a:ext uri="{FF2B5EF4-FFF2-40B4-BE49-F238E27FC236}">
                <a16:creationId xmlns:a16="http://schemas.microsoft.com/office/drawing/2014/main" id="{1AAE7D32-3935-77F7-2381-71B8E593E3B6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5" name="Straight Connector 3294">
            <a:extLst>
              <a:ext uri="{FF2B5EF4-FFF2-40B4-BE49-F238E27FC236}">
                <a16:creationId xmlns:a16="http://schemas.microsoft.com/office/drawing/2014/main" id="{7FA9CF52-EEAC-A46C-94C8-96BA6C30F4D4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23" name="Arc 3322">
            <a:extLst>
              <a:ext uri="{FF2B5EF4-FFF2-40B4-BE49-F238E27FC236}">
                <a16:creationId xmlns:a16="http://schemas.microsoft.com/office/drawing/2014/main" id="{8BCC22FE-AA14-1634-678E-859D308C268B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5" name="Arc 3344">
            <a:extLst>
              <a:ext uri="{FF2B5EF4-FFF2-40B4-BE49-F238E27FC236}">
                <a16:creationId xmlns:a16="http://schemas.microsoft.com/office/drawing/2014/main" id="{C315AF63-3127-98C5-5A99-7A1FF6152963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76" name="Straight Connector 3375">
            <a:extLst>
              <a:ext uri="{FF2B5EF4-FFF2-40B4-BE49-F238E27FC236}">
                <a16:creationId xmlns:a16="http://schemas.microsoft.com/office/drawing/2014/main" id="{B79F66EF-E2BE-4D33-586E-25E72F244EC7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90" name="Arc 3389">
            <a:extLst>
              <a:ext uri="{FF2B5EF4-FFF2-40B4-BE49-F238E27FC236}">
                <a16:creationId xmlns:a16="http://schemas.microsoft.com/office/drawing/2014/main" id="{E95EBA84-D7E2-0092-FB75-2C94673577DD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91" name="Straight Connector 3390">
            <a:extLst>
              <a:ext uri="{FF2B5EF4-FFF2-40B4-BE49-F238E27FC236}">
                <a16:creationId xmlns:a16="http://schemas.microsoft.com/office/drawing/2014/main" id="{68F32595-2EEA-B38E-1D37-8004FB3DF1E5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3" name="Straight Connector 3392">
            <a:extLst>
              <a:ext uri="{FF2B5EF4-FFF2-40B4-BE49-F238E27FC236}">
                <a16:creationId xmlns:a16="http://schemas.microsoft.com/office/drawing/2014/main" id="{072557F9-1945-54E5-E944-08069E0729AE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4" name="Straight Connector 3393">
            <a:extLst>
              <a:ext uri="{FF2B5EF4-FFF2-40B4-BE49-F238E27FC236}">
                <a16:creationId xmlns:a16="http://schemas.microsoft.com/office/drawing/2014/main" id="{A70D1709-0711-CD9C-2263-CB21AF08F724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5" name="Straight Connector 3394">
            <a:extLst>
              <a:ext uri="{FF2B5EF4-FFF2-40B4-BE49-F238E27FC236}">
                <a16:creationId xmlns:a16="http://schemas.microsoft.com/office/drawing/2014/main" id="{6E28AA41-4DBD-65F0-94A8-6C579FA8EC5E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6" name="Straight Connector 3395">
            <a:extLst>
              <a:ext uri="{FF2B5EF4-FFF2-40B4-BE49-F238E27FC236}">
                <a16:creationId xmlns:a16="http://schemas.microsoft.com/office/drawing/2014/main" id="{2C26961E-A820-A6D3-870D-653D639FBAEC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7" name="Straight Connector 3396">
            <a:extLst>
              <a:ext uri="{FF2B5EF4-FFF2-40B4-BE49-F238E27FC236}">
                <a16:creationId xmlns:a16="http://schemas.microsoft.com/office/drawing/2014/main" id="{1ED8194C-1356-CB67-D09E-C01225B260D3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8" name="Straight Connector 3397">
            <a:extLst>
              <a:ext uri="{FF2B5EF4-FFF2-40B4-BE49-F238E27FC236}">
                <a16:creationId xmlns:a16="http://schemas.microsoft.com/office/drawing/2014/main" id="{001EA022-2CB4-1B2E-B724-8D1A3CDC979A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9" name="Straight Connector 3408">
            <a:extLst>
              <a:ext uri="{FF2B5EF4-FFF2-40B4-BE49-F238E27FC236}">
                <a16:creationId xmlns:a16="http://schemas.microsoft.com/office/drawing/2014/main" id="{E8D81D39-8F70-BCFC-BDBD-012D26618B6F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10" name="Rectangle 3409">
            <a:extLst>
              <a:ext uri="{FF2B5EF4-FFF2-40B4-BE49-F238E27FC236}">
                <a16:creationId xmlns:a16="http://schemas.microsoft.com/office/drawing/2014/main" id="{146EF2A2-D33B-55E8-D378-E6E76E12A672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11" name="Octagon 3410">
            <a:extLst>
              <a:ext uri="{FF2B5EF4-FFF2-40B4-BE49-F238E27FC236}">
                <a16:creationId xmlns:a16="http://schemas.microsoft.com/office/drawing/2014/main" id="{56F96191-8FEA-0855-CC88-0156A9FD68F1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12" name="Octagon 3411">
            <a:extLst>
              <a:ext uri="{FF2B5EF4-FFF2-40B4-BE49-F238E27FC236}">
                <a16:creationId xmlns:a16="http://schemas.microsoft.com/office/drawing/2014/main" id="{763976DB-665F-A01A-F9F4-1BA07F8C8819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84" name="Octagon 3483">
            <a:extLst>
              <a:ext uri="{FF2B5EF4-FFF2-40B4-BE49-F238E27FC236}">
                <a16:creationId xmlns:a16="http://schemas.microsoft.com/office/drawing/2014/main" id="{63B7095A-E135-E633-5B45-6FF8CCAEAD80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14</xdr:col>
      <xdr:colOff>38100</xdr:colOff>
      <xdr:row>349</xdr:row>
      <xdr:rowOff>47625</xdr:rowOff>
    </xdr:from>
    <xdr:to>
      <xdr:col>24</xdr:col>
      <xdr:colOff>47625</xdr:colOff>
      <xdr:row>362</xdr:row>
      <xdr:rowOff>101399</xdr:rowOff>
    </xdr:to>
    <xdr:cxnSp macro="">
      <xdr:nvCxnSpPr>
        <xdr:cNvPr id="3485" name="Straight Connector 3484">
          <a:extLst>
            <a:ext uri="{FF2B5EF4-FFF2-40B4-BE49-F238E27FC236}">
              <a16:creationId xmlns:a16="http://schemas.microsoft.com/office/drawing/2014/main" id="{2DF96C36-7FAD-480C-A57D-8496A7B93D1C}"/>
            </a:ext>
          </a:extLst>
        </xdr:cNvPr>
        <xdr:cNvCxnSpPr/>
      </xdr:nvCxnSpPr>
      <xdr:spPr>
        <a:xfrm flipH="1" flipV="1">
          <a:off x="2305050" y="52416075"/>
          <a:ext cx="1628775" cy="19111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444</xdr:row>
      <xdr:rowOff>123825</xdr:rowOff>
    </xdr:from>
    <xdr:to>
      <xdr:col>15</xdr:col>
      <xdr:colOff>138112</xdr:colOff>
      <xdr:row>453</xdr:row>
      <xdr:rowOff>95250</xdr:rowOff>
    </xdr:to>
    <xdr:grpSp>
      <xdr:nvGrpSpPr>
        <xdr:cNvPr id="3513" name="Group 3512">
          <a:extLst>
            <a:ext uri="{FF2B5EF4-FFF2-40B4-BE49-F238E27FC236}">
              <a16:creationId xmlns:a16="http://schemas.microsoft.com/office/drawing/2014/main" id="{5CE53BBC-CE05-494F-B03E-2F04BD094A1C}"/>
            </a:ext>
          </a:extLst>
        </xdr:cNvPr>
        <xdr:cNvGrpSpPr/>
      </xdr:nvGrpSpPr>
      <xdr:grpSpPr>
        <a:xfrm>
          <a:off x="276225" y="66694050"/>
          <a:ext cx="2290762" cy="1257300"/>
          <a:chOff x="333375" y="24298275"/>
          <a:chExt cx="2290762" cy="1257300"/>
        </a:xfrm>
      </xdr:grpSpPr>
      <xdr:sp macro="" textlink="">
        <xdr:nvSpPr>
          <xdr:cNvPr id="3590" name="Freeform: Shape 3589">
            <a:extLst>
              <a:ext uri="{FF2B5EF4-FFF2-40B4-BE49-F238E27FC236}">
                <a16:creationId xmlns:a16="http://schemas.microsoft.com/office/drawing/2014/main" id="{5DC066BD-B365-DFB6-433B-63F522A9539D}"/>
              </a:ext>
            </a:extLst>
          </xdr:cNvPr>
          <xdr:cNvSpPr/>
        </xdr:nvSpPr>
        <xdr:spPr>
          <a:xfrm>
            <a:off x="1454163" y="24926925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8E915BDC-BFF9-A123-5D58-2073D13780CB}"/>
              </a:ext>
            </a:extLst>
          </xdr:cNvPr>
          <xdr:cNvSpPr/>
        </xdr:nvSpPr>
        <xdr:spPr>
          <a:xfrm>
            <a:off x="333375" y="24360188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04" name="Straight Connector 3603">
            <a:extLst>
              <a:ext uri="{FF2B5EF4-FFF2-40B4-BE49-F238E27FC236}">
                <a16:creationId xmlns:a16="http://schemas.microsoft.com/office/drawing/2014/main" id="{1C1CE663-8D42-7068-3BE4-C808ADCF59B0}"/>
              </a:ext>
            </a:extLst>
          </xdr:cNvPr>
          <xdr:cNvCxnSpPr/>
        </xdr:nvCxnSpPr>
        <xdr:spPr>
          <a:xfrm>
            <a:off x="1428755" y="24922163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5" name="Straight Connector 3604">
            <a:extLst>
              <a:ext uri="{FF2B5EF4-FFF2-40B4-BE49-F238E27FC236}">
                <a16:creationId xmlns:a16="http://schemas.microsoft.com/office/drawing/2014/main" id="{D10AFDBD-7AF4-3225-B025-978CD32BB73E}"/>
              </a:ext>
            </a:extLst>
          </xdr:cNvPr>
          <xdr:cNvCxnSpPr/>
        </xdr:nvCxnSpPr>
        <xdr:spPr>
          <a:xfrm>
            <a:off x="1547826" y="25007888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06" name="Arc 3605">
            <a:extLst>
              <a:ext uri="{FF2B5EF4-FFF2-40B4-BE49-F238E27FC236}">
                <a16:creationId xmlns:a16="http://schemas.microsoft.com/office/drawing/2014/main" id="{7E319188-C372-DA85-EC08-3C6F162466D0}"/>
              </a:ext>
            </a:extLst>
          </xdr:cNvPr>
          <xdr:cNvSpPr/>
        </xdr:nvSpPr>
        <xdr:spPr>
          <a:xfrm rot="10800000">
            <a:off x="1447807" y="24826911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607" name="Straight Connector 3606">
            <a:extLst>
              <a:ext uri="{FF2B5EF4-FFF2-40B4-BE49-F238E27FC236}">
                <a16:creationId xmlns:a16="http://schemas.microsoft.com/office/drawing/2014/main" id="{3804D73B-FAFB-5CBC-BEF5-EDFC7AB8BB35}"/>
              </a:ext>
            </a:extLst>
          </xdr:cNvPr>
          <xdr:cNvCxnSpPr/>
        </xdr:nvCxnSpPr>
        <xdr:spPr>
          <a:xfrm>
            <a:off x="1885955" y="25103136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08" name="Straight Connector 3607">
            <a:extLst>
              <a:ext uri="{FF2B5EF4-FFF2-40B4-BE49-F238E27FC236}">
                <a16:creationId xmlns:a16="http://schemas.microsoft.com/office/drawing/2014/main" id="{F51ECDD6-C378-FE8B-7DCA-E646A7A09173}"/>
              </a:ext>
            </a:extLst>
          </xdr:cNvPr>
          <xdr:cNvCxnSpPr/>
        </xdr:nvCxnSpPr>
        <xdr:spPr>
          <a:xfrm>
            <a:off x="1952630" y="25098375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09" name="Arc 3608">
            <a:extLst>
              <a:ext uri="{FF2B5EF4-FFF2-40B4-BE49-F238E27FC236}">
                <a16:creationId xmlns:a16="http://schemas.microsoft.com/office/drawing/2014/main" id="{8FC1DA6D-B1F6-9B6A-69EC-ECA4A4B63790}"/>
              </a:ext>
            </a:extLst>
          </xdr:cNvPr>
          <xdr:cNvSpPr/>
        </xdr:nvSpPr>
        <xdr:spPr>
          <a:xfrm>
            <a:off x="1704980" y="25017411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05" name="Arc 3704">
            <a:extLst>
              <a:ext uri="{FF2B5EF4-FFF2-40B4-BE49-F238E27FC236}">
                <a16:creationId xmlns:a16="http://schemas.microsoft.com/office/drawing/2014/main" id="{688639BA-7B00-632C-4E3A-97D4208767E0}"/>
              </a:ext>
            </a:extLst>
          </xdr:cNvPr>
          <xdr:cNvSpPr/>
        </xdr:nvSpPr>
        <xdr:spPr>
          <a:xfrm rot="16200000">
            <a:off x="1952630" y="250174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06" name="Straight Connector 3705">
            <a:extLst>
              <a:ext uri="{FF2B5EF4-FFF2-40B4-BE49-F238E27FC236}">
                <a16:creationId xmlns:a16="http://schemas.microsoft.com/office/drawing/2014/main" id="{BCC17392-205D-80DB-3708-3CA73FC9F78D}"/>
              </a:ext>
            </a:extLst>
          </xdr:cNvPr>
          <xdr:cNvCxnSpPr/>
        </xdr:nvCxnSpPr>
        <xdr:spPr>
          <a:xfrm>
            <a:off x="2024075" y="25017413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07" name="Arc 3706">
            <a:extLst>
              <a:ext uri="{FF2B5EF4-FFF2-40B4-BE49-F238E27FC236}">
                <a16:creationId xmlns:a16="http://schemas.microsoft.com/office/drawing/2014/main" id="{BBC8DE3A-52A1-330C-14AD-95823FCA16B4}"/>
              </a:ext>
            </a:extLst>
          </xdr:cNvPr>
          <xdr:cNvSpPr/>
        </xdr:nvSpPr>
        <xdr:spPr>
          <a:xfrm rot="5400000">
            <a:off x="2209805" y="248364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08" name="Straight Connector 3707">
            <a:extLst>
              <a:ext uri="{FF2B5EF4-FFF2-40B4-BE49-F238E27FC236}">
                <a16:creationId xmlns:a16="http://schemas.microsoft.com/office/drawing/2014/main" id="{70B453C6-AE6D-B2FF-E3EF-CC6A6F0AC2E7}"/>
              </a:ext>
            </a:extLst>
          </xdr:cNvPr>
          <xdr:cNvCxnSpPr/>
        </xdr:nvCxnSpPr>
        <xdr:spPr>
          <a:xfrm>
            <a:off x="1800230" y="25550813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09" name="Straight Connector 3708">
            <a:extLst>
              <a:ext uri="{FF2B5EF4-FFF2-40B4-BE49-F238E27FC236}">
                <a16:creationId xmlns:a16="http://schemas.microsoft.com/office/drawing/2014/main" id="{5A87E49F-9B81-8DCB-1046-26294FA3411C}"/>
              </a:ext>
            </a:extLst>
          </xdr:cNvPr>
          <xdr:cNvCxnSpPr/>
        </xdr:nvCxnSpPr>
        <xdr:spPr>
          <a:xfrm flipV="1">
            <a:off x="842968" y="24350664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0" name="Straight Connector 3709">
            <a:extLst>
              <a:ext uri="{FF2B5EF4-FFF2-40B4-BE49-F238E27FC236}">
                <a16:creationId xmlns:a16="http://schemas.microsoft.com/office/drawing/2014/main" id="{5ACD273D-61BA-CEE9-E2B6-1C1BF5E0CC3D}"/>
              </a:ext>
            </a:extLst>
          </xdr:cNvPr>
          <xdr:cNvCxnSpPr/>
        </xdr:nvCxnSpPr>
        <xdr:spPr>
          <a:xfrm>
            <a:off x="333375" y="24355425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1" name="Straight Connector 3710">
            <a:extLst>
              <a:ext uri="{FF2B5EF4-FFF2-40B4-BE49-F238E27FC236}">
                <a16:creationId xmlns:a16="http://schemas.microsoft.com/office/drawing/2014/main" id="{20C23A30-56ED-42E8-A4B8-5D85553B16A7}"/>
              </a:ext>
            </a:extLst>
          </xdr:cNvPr>
          <xdr:cNvCxnSpPr/>
        </xdr:nvCxnSpPr>
        <xdr:spPr>
          <a:xfrm>
            <a:off x="338138" y="2441733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2" name="Straight Connector 3711">
            <a:extLst>
              <a:ext uri="{FF2B5EF4-FFF2-40B4-BE49-F238E27FC236}">
                <a16:creationId xmlns:a16="http://schemas.microsoft.com/office/drawing/2014/main" id="{EBDF78CC-06F6-8AA5-BE1C-9B35CA1A7A88}"/>
              </a:ext>
            </a:extLst>
          </xdr:cNvPr>
          <xdr:cNvCxnSpPr/>
        </xdr:nvCxnSpPr>
        <xdr:spPr>
          <a:xfrm>
            <a:off x="333376" y="249221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3" name="Straight Connector 3712">
            <a:extLst>
              <a:ext uri="{FF2B5EF4-FFF2-40B4-BE49-F238E27FC236}">
                <a16:creationId xmlns:a16="http://schemas.microsoft.com/office/drawing/2014/main" id="{0FDE7E38-E5C0-49A4-CAA4-B93DB06ADD92}"/>
              </a:ext>
            </a:extLst>
          </xdr:cNvPr>
          <xdr:cNvCxnSpPr/>
        </xdr:nvCxnSpPr>
        <xdr:spPr>
          <a:xfrm>
            <a:off x="333376" y="24860251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4" name="Straight Connector 3713">
            <a:extLst>
              <a:ext uri="{FF2B5EF4-FFF2-40B4-BE49-F238E27FC236}">
                <a16:creationId xmlns:a16="http://schemas.microsoft.com/office/drawing/2014/main" id="{D082119E-6C66-D98E-9782-84AB445869ED}"/>
              </a:ext>
            </a:extLst>
          </xdr:cNvPr>
          <xdr:cNvCxnSpPr/>
        </xdr:nvCxnSpPr>
        <xdr:spPr>
          <a:xfrm>
            <a:off x="333375" y="24298275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15" name="Straight Connector 3714">
            <a:extLst>
              <a:ext uri="{FF2B5EF4-FFF2-40B4-BE49-F238E27FC236}">
                <a16:creationId xmlns:a16="http://schemas.microsoft.com/office/drawing/2014/main" id="{AEDD97BD-4930-3AC5-66CB-D6F9BF4C86EE}"/>
              </a:ext>
            </a:extLst>
          </xdr:cNvPr>
          <xdr:cNvCxnSpPr/>
        </xdr:nvCxnSpPr>
        <xdr:spPr>
          <a:xfrm>
            <a:off x="2619374" y="24312562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16" name="Rectangle 3715">
            <a:extLst>
              <a:ext uri="{FF2B5EF4-FFF2-40B4-BE49-F238E27FC236}">
                <a16:creationId xmlns:a16="http://schemas.microsoft.com/office/drawing/2014/main" id="{E847618D-EF79-2CDD-33DC-DBCA1B586C01}"/>
              </a:ext>
            </a:extLst>
          </xdr:cNvPr>
          <xdr:cNvSpPr/>
        </xdr:nvSpPr>
        <xdr:spPr>
          <a:xfrm>
            <a:off x="433393" y="24498299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17" name="Octagon 3716">
            <a:extLst>
              <a:ext uri="{FF2B5EF4-FFF2-40B4-BE49-F238E27FC236}">
                <a16:creationId xmlns:a16="http://schemas.microsoft.com/office/drawing/2014/main" id="{CC9456A1-CE99-E46C-C0DA-CA02BF3EFC52}"/>
              </a:ext>
            </a:extLst>
          </xdr:cNvPr>
          <xdr:cNvSpPr/>
        </xdr:nvSpPr>
        <xdr:spPr>
          <a:xfrm>
            <a:off x="509595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18" name="Octagon 3717">
            <a:extLst>
              <a:ext uri="{FF2B5EF4-FFF2-40B4-BE49-F238E27FC236}">
                <a16:creationId xmlns:a16="http://schemas.microsoft.com/office/drawing/2014/main" id="{0A32081B-9D86-2D91-3757-E5E99E670440}"/>
              </a:ext>
            </a:extLst>
          </xdr:cNvPr>
          <xdr:cNvSpPr/>
        </xdr:nvSpPr>
        <xdr:spPr>
          <a:xfrm>
            <a:off x="676282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19" name="Octagon 3718">
            <a:extLst>
              <a:ext uri="{FF2B5EF4-FFF2-40B4-BE49-F238E27FC236}">
                <a16:creationId xmlns:a16="http://schemas.microsoft.com/office/drawing/2014/main" id="{323FB1E1-8514-EAF2-B32A-FA4BF0CF5771}"/>
              </a:ext>
            </a:extLst>
          </xdr:cNvPr>
          <xdr:cNvSpPr/>
        </xdr:nvSpPr>
        <xdr:spPr>
          <a:xfrm>
            <a:off x="995364" y="24603075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133350</xdr:colOff>
      <xdr:row>449</xdr:row>
      <xdr:rowOff>123825</xdr:rowOff>
    </xdr:from>
    <xdr:to>
      <xdr:col>23</xdr:col>
      <xdr:colOff>28575</xdr:colOff>
      <xdr:row>457</xdr:row>
      <xdr:rowOff>91874</xdr:rowOff>
    </xdr:to>
    <xdr:cxnSp macro="">
      <xdr:nvCxnSpPr>
        <xdr:cNvPr id="3720" name="Straight Connector 3719">
          <a:extLst>
            <a:ext uri="{FF2B5EF4-FFF2-40B4-BE49-F238E27FC236}">
              <a16:creationId xmlns:a16="http://schemas.microsoft.com/office/drawing/2014/main" id="{3339E642-F42D-42B8-B4E5-BA89F4ADED18}"/>
            </a:ext>
          </a:extLst>
        </xdr:cNvPr>
        <xdr:cNvCxnSpPr/>
      </xdr:nvCxnSpPr>
      <xdr:spPr>
        <a:xfrm flipH="1" flipV="1">
          <a:off x="942975" y="67408425"/>
          <a:ext cx="2809875" cy="11110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537</xdr:row>
      <xdr:rowOff>47625</xdr:rowOff>
    </xdr:from>
    <xdr:to>
      <xdr:col>16</xdr:col>
      <xdr:colOff>4762</xdr:colOff>
      <xdr:row>546</xdr:row>
      <xdr:rowOff>19050</xdr:rowOff>
    </xdr:to>
    <xdr:grpSp>
      <xdr:nvGrpSpPr>
        <xdr:cNvPr id="3721" name="Group 3720">
          <a:extLst>
            <a:ext uri="{FF2B5EF4-FFF2-40B4-BE49-F238E27FC236}">
              <a16:creationId xmlns:a16="http://schemas.microsoft.com/office/drawing/2014/main" id="{79FE54F6-3003-4E7B-8ADD-A8E4728CE0E4}"/>
            </a:ext>
          </a:extLst>
        </xdr:cNvPr>
        <xdr:cNvGrpSpPr/>
      </xdr:nvGrpSpPr>
      <xdr:grpSpPr>
        <a:xfrm>
          <a:off x="304800" y="80533875"/>
          <a:ext cx="2290762" cy="1257300"/>
          <a:chOff x="333375" y="24298275"/>
          <a:chExt cx="2290762" cy="1257300"/>
        </a:xfrm>
      </xdr:grpSpPr>
      <xdr:sp macro="" textlink="">
        <xdr:nvSpPr>
          <xdr:cNvPr id="3722" name="Freeform: Shape 3721">
            <a:extLst>
              <a:ext uri="{FF2B5EF4-FFF2-40B4-BE49-F238E27FC236}">
                <a16:creationId xmlns:a16="http://schemas.microsoft.com/office/drawing/2014/main" id="{F164068A-9814-71A0-C306-2854DA104862}"/>
              </a:ext>
            </a:extLst>
          </xdr:cNvPr>
          <xdr:cNvSpPr/>
        </xdr:nvSpPr>
        <xdr:spPr>
          <a:xfrm>
            <a:off x="1454163" y="24926925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3" name="Rectangle 3722">
            <a:extLst>
              <a:ext uri="{FF2B5EF4-FFF2-40B4-BE49-F238E27FC236}">
                <a16:creationId xmlns:a16="http://schemas.microsoft.com/office/drawing/2014/main" id="{0627E507-E996-A285-2D48-CAF3CE16A956}"/>
              </a:ext>
            </a:extLst>
          </xdr:cNvPr>
          <xdr:cNvSpPr/>
        </xdr:nvSpPr>
        <xdr:spPr>
          <a:xfrm>
            <a:off x="333375" y="24360188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24" name="Straight Connector 3723">
            <a:extLst>
              <a:ext uri="{FF2B5EF4-FFF2-40B4-BE49-F238E27FC236}">
                <a16:creationId xmlns:a16="http://schemas.microsoft.com/office/drawing/2014/main" id="{D8058955-E6EA-2FC3-7ED7-996BA193E3E4}"/>
              </a:ext>
            </a:extLst>
          </xdr:cNvPr>
          <xdr:cNvCxnSpPr/>
        </xdr:nvCxnSpPr>
        <xdr:spPr>
          <a:xfrm>
            <a:off x="1428755" y="24922163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47" name="Straight Connector 3746">
            <a:extLst>
              <a:ext uri="{FF2B5EF4-FFF2-40B4-BE49-F238E27FC236}">
                <a16:creationId xmlns:a16="http://schemas.microsoft.com/office/drawing/2014/main" id="{2B89393F-423F-33B4-01B8-9010E86336E6}"/>
              </a:ext>
            </a:extLst>
          </xdr:cNvPr>
          <xdr:cNvCxnSpPr/>
        </xdr:nvCxnSpPr>
        <xdr:spPr>
          <a:xfrm>
            <a:off x="1547826" y="25007888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48" name="Arc 3747">
            <a:extLst>
              <a:ext uri="{FF2B5EF4-FFF2-40B4-BE49-F238E27FC236}">
                <a16:creationId xmlns:a16="http://schemas.microsoft.com/office/drawing/2014/main" id="{27671B6D-87A1-5D7E-48B9-00B79FE1339B}"/>
              </a:ext>
            </a:extLst>
          </xdr:cNvPr>
          <xdr:cNvSpPr/>
        </xdr:nvSpPr>
        <xdr:spPr>
          <a:xfrm rot="10800000">
            <a:off x="1447807" y="24826911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49" name="Straight Connector 3748">
            <a:extLst>
              <a:ext uri="{FF2B5EF4-FFF2-40B4-BE49-F238E27FC236}">
                <a16:creationId xmlns:a16="http://schemas.microsoft.com/office/drawing/2014/main" id="{758F16AA-993E-4FE9-09F9-99F1A28D4CDA}"/>
              </a:ext>
            </a:extLst>
          </xdr:cNvPr>
          <xdr:cNvCxnSpPr/>
        </xdr:nvCxnSpPr>
        <xdr:spPr>
          <a:xfrm>
            <a:off x="1885955" y="25103136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0" name="Straight Connector 3749">
            <a:extLst>
              <a:ext uri="{FF2B5EF4-FFF2-40B4-BE49-F238E27FC236}">
                <a16:creationId xmlns:a16="http://schemas.microsoft.com/office/drawing/2014/main" id="{7B51EA20-D027-C879-8CB2-5E442319242D}"/>
              </a:ext>
            </a:extLst>
          </xdr:cNvPr>
          <xdr:cNvCxnSpPr/>
        </xdr:nvCxnSpPr>
        <xdr:spPr>
          <a:xfrm>
            <a:off x="1952630" y="25098375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51" name="Arc 3750">
            <a:extLst>
              <a:ext uri="{FF2B5EF4-FFF2-40B4-BE49-F238E27FC236}">
                <a16:creationId xmlns:a16="http://schemas.microsoft.com/office/drawing/2014/main" id="{AA8FDD2A-E7FE-EACC-F760-FD6601EF9734}"/>
              </a:ext>
            </a:extLst>
          </xdr:cNvPr>
          <xdr:cNvSpPr/>
        </xdr:nvSpPr>
        <xdr:spPr>
          <a:xfrm>
            <a:off x="1704980" y="25017411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52" name="Arc 3751">
            <a:extLst>
              <a:ext uri="{FF2B5EF4-FFF2-40B4-BE49-F238E27FC236}">
                <a16:creationId xmlns:a16="http://schemas.microsoft.com/office/drawing/2014/main" id="{B048A9E8-2A9E-A3C9-B17D-D5D8EF075F03}"/>
              </a:ext>
            </a:extLst>
          </xdr:cNvPr>
          <xdr:cNvSpPr/>
        </xdr:nvSpPr>
        <xdr:spPr>
          <a:xfrm rot="16200000">
            <a:off x="1952630" y="250174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53" name="Straight Connector 3752">
            <a:extLst>
              <a:ext uri="{FF2B5EF4-FFF2-40B4-BE49-F238E27FC236}">
                <a16:creationId xmlns:a16="http://schemas.microsoft.com/office/drawing/2014/main" id="{883550A6-DD9D-E22F-68E2-213E2030FFBA}"/>
              </a:ext>
            </a:extLst>
          </xdr:cNvPr>
          <xdr:cNvCxnSpPr/>
        </xdr:nvCxnSpPr>
        <xdr:spPr>
          <a:xfrm>
            <a:off x="2024075" y="25017413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54" name="Arc 3753">
            <a:extLst>
              <a:ext uri="{FF2B5EF4-FFF2-40B4-BE49-F238E27FC236}">
                <a16:creationId xmlns:a16="http://schemas.microsoft.com/office/drawing/2014/main" id="{1775ADB2-9D2D-A4A7-F8A5-7A429F33DCFD}"/>
              </a:ext>
            </a:extLst>
          </xdr:cNvPr>
          <xdr:cNvSpPr/>
        </xdr:nvSpPr>
        <xdr:spPr>
          <a:xfrm rot="5400000">
            <a:off x="2209805" y="248364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55" name="Straight Connector 3754">
            <a:extLst>
              <a:ext uri="{FF2B5EF4-FFF2-40B4-BE49-F238E27FC236}">
                <a16:creationId xmlns:a16="http://schemas.microsoft.com/office/drawing/2014/main" id="{CBEE05AF-302C-5E50-6C6A-1B556ACE9CA0}"/>
              </a:ext>
            </a:extLst>
          </xdr:cNvPr>
          <xdr:cNvCxnSpPr/>
        </xdr:nvCxnSpPr>
        <xdr:spPr>
          <a:xfrm>
            <a:off x="1800230" y="25550813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6" name="Straight Connector 3755">
            <a:extLst>
              <a:ext uri="{FF2B5EF4-FFF2-40B4-BE49-F238E27FC236}">
                <a16:creationId xmlns:a16="http://schemas.microsoft.com/office/drawing/2014/main" id="{5C03E0D9-2710-882F-2841-8374BD2343DD}"/>
              </a:ext>
            </a:extLst>
          </xdr:cNvPr>
          <xdr:cNvCxnSpPr/>
        </xdr:nvCxnSpPr>
        <xdr:spPr>
          <a:xfrm flipV="1">
            <a:off x="842968" y="24350664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7" name="Straight Connector 3756">
            <a:extLst>
              <a:ext uri="{FF2B5EF4-FFF2-40B4-BE49-F238E27FC236}">
                <a16:creationId xmlns:a16="http://schemas.microsoft.com/office/drawing/2014/main" id="{76E529B3-BB29-E700-E8DC-23D5C6309F14}"/>
              </a:ext>
            </a:extLst>
          </xdr:cNvPr>
          <xdr:cNvCxnSpPr/>
        </xdr:nvCxnSpPr>
        <xdr:spPr>
          <a:xfrm>
            <a:off x="333375" y="24355425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8" name="Straight Connector 3757">
            <a:extLst>
              <a:ext uri="{FF2B5EF4-FFF2-40B4-BE49-F238E27FC236}">
                <a16:creationId xmlns:a16="http://schemas.microsoft.com/office/drawing/2014/main" id="{A1EB88D2-5EE9-AEA2-0646-8F681018D93A}"/>
              </a:ext>
            </a:extLst>
          </xdr:cNvPr>
          <xdr:cNvCxnSpPr/>
        </xdr:nvCxnSpPr>
        <xdr:spPr>
          <a:xfrm>
            <a:off x="338138" y="2441733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9" name="Straight Connector 3758">
            <a:extLst>
              <a:ext uri="{FF2B5EF4-FFF2-40B4-BE49-F238E27FC236}">
                <a16:creationId xmlns:a16="http://schemas.microsoft.com/office/drawing/2014/main" id="{2A497986-2F6E-15B8-316D-ACC9C1DD310C}"/>
              </a:ext>
            </a:extLst>
          </xdr:cNvPr>
          <xdr:cNvCxnSpPr/>
        </xdr:nvCxnSpPr>
        <xdr:spPr>
          <a:xfrm>
            <a:off x="333376" y="249221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0" name="Straight Connector 3759">
            <a:extLst>
              <a:ext uri="{FF2B5EF4-FFF2-40B4-BE49-F238E27FC236}">
                <a16:creationId xmlns:a16="http://schemas.microsoft.com/office/drawing/2014/main" id="{0BCECF3B-B8FB-293C-DC50-202A5B398FBE}"/>
              </a:ext>
            </a:extLst>
          </xdr:cNvPr>
          <xdr:cNvCxnSpPr/>
        </xdr:nvCxnSpPr>
        <xdr:spPr>
          <a:xfrm>
            <a:off x="333376" y="24860251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1" name="Straight Connector 3760">
            <a:extLst>
              <a:ext uri="{FF2B5EF4-FFF2-40B4-BE49-F238E27FC236}">
                <a16:creationId xmlns:a16="http://schemas.microsoft.com/office/drawing/2014/main" id="{E5BC9846-4DF8-3877-F360-F977BEB9ECDA}"/>
              </a:ext>
            </a:extLst>
          </xdr:cNvPr>
          <xdr:cNvCxnSpPr/>
        </xdr:nvCxnSpPr>
        <xdr:spPr>
          <a:xfrm>
            <a:off x="333375" y="24298275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2" name="Straight Connector 3761">
            <a:extLst>
              <a:ext uri="{FF2B5EF4-FFF2-40B4-BE49-F238E27FC236}">
                <a16:creationId xmlns:a16="http://schemas.microsoft.com/office/drawing/2014/main" id="{53A77277-243E-E21B-2022-9EF78804DD63}"/>
              </a:ext>
            </a:extLst>
          </xdr:cNvPr>
          <xdr:cNvCxnSpPr/>
        </xdr:nvCxnSpPr>
        <xdr:spPr>
          <a:xfrm>
            <a:off x="2619374" y="24312562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63" name="Rectangle 3762">
            <a:extLst>
              <a:ext uri="{FF2B5EF4-FFF2-40B4-BE49-F238E27FC236}">
                <a16:creationId xmlns:a16="http://schemas.microsoft.com/office/drawing/2014/main" id="{6D334316-E6EB-0FB2-7491-77CB02EAA352}"/>
              </a:ext>
            </a:extLst>
          </xdr:cNvPr>
          <xdr:cNvSpPr/>
        </xdr:nvSpPr>
        <xdr:spPr>
          <a:xfrm>
            <a:off x="433393" y="24498299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64" name="Octagon 3763">
            <a:extLst>
              <a:ext uri="{FF2B5EF4-FFF2-40B4-BE49-F238E27FC236}">
                <a16:creationId xmlns:a16="http://schemas.microsoft.com/office/drawing/2014/main" id="{72DA53CF-A9C1-EDF8-87DC-443FA34BB7A9}"/>
              </a:ext>
            </a:extLst>
          </xdr:cNvPr>
          <xdr:cNvSpPr/>
        </xdr:nvSpPr>
        <xdr:spPr>
          <a:xfrm>
            <a:off x="509595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65" name="Octagon 3764">
            <a:extLst>
              <a:ext uri="{FF2B5EF4-FFF2-40B4-BE49-F238E27FC236}">
                <a16:creationId xmlns:a16="http://schemas.microsoft.com/office/drawing/2014/main" id="{AD7041F1-B8AB-027B-38AD-308C2382AA8A}"/>
              </a:ext>
            </a:extLst>
          </xdr:cNvPr>
          <xdr:cNvSpPr/>
        </xdr:nvSpPr>
        <xdr:spPr>
          <a:xfrm>
            <a:off x="676282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66" name="Octagon 3765">
            <a:extLst>
              <a:ext uri="{FF2B5EF4-FFF2-40B4-BE49-F238E27FC236}">
                <a16:creationId xmlns:a16="http://schemas.microsoft.com/office/drawing/2014/main" id="{4BE2C275-398A-51F6-BAB4-C8D1FBB1EC24}"/>
              </a:ext>
            </a:extLst>
          </xdr:cNvPr>
          <xdr:cNvSpPr/>
        </xdr:nvSpPr>
        <xdr:spPr>
          <a:xfrm>
            <a:off x="995364" y="24603075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104775</xdr:colOff>
      <xdr:row>542</xdr:row>
      <xdr:rowOff>28575</xdr:rowOff>
    </xdr:from>
    <xdr:to>
      <xdr:col>23</xdr:col>
      <xdr:colOff>19050</xdr:colOff>
      <xdr:row>550</xdr:row>
      <xdr:rowOff>91874</xdr:rowOff>
    </xdr:to>
    <xdr:cxnSp macro="">
      <xdr:nvCxnSpPr>
        <xdr:cNvPr id="3767" name="Straight Connector 3766">
          <a:extLst>
            <a:ext uri="{FF2B5EF4-FFF2-40B4-BE49-F238E27FC236}">
              <a16:creationId xmlns:a16="http://schemas.microsoft.com/office/drawing/2014/main" id="{C9D8532A-482D-490D-AE87-994FEEDDC780}"/>
            </a:ext>
          </a:extLst>
        </xdr:cNvPr>
        <xdr:cNvCxnSpPr/>
      </xdr:nvCxnSpPr>
      <xdr:spPr>
        <a:xfrm flipH="1" flipV="1">
          <a:off x="914400" y="81229200"/>
          <a:ext cx="2828925" cy="120629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623</xdr:row>
      <xdr:rowOff>133350</xdr:rowOff>
    </xdr:from>
    <xdr:to>
      <xdr:col>16</xdr:col>
      <xdr:colOff>33337</xdr:colOff>
      <xdr:row>632</xdr:row>
      <xdr:rowOff>104775</xdr:rowOff>
    </xdr:to>
    <xdr:grpSp>
      <xdr:nvGrpSpPr>
        <xdr:cNvPr id="3768" name="Group 3767">
          <a:extLst>
            <a:ext uri="{FF2B5EF4-FFF2-40B4-BE49-F238E27FC236}">
              <a16:creationId xmlns:a16="http://schemas.microsoft.com/office/drawing/2014/main" id="{687F59FF-91A7-45A2-9894-4993E9CB8C1E}"/>
            </a:ext>
          </a:extLst>
        </xdr:cNvPr>
        <xdr:cNvGrpSpPr/>
      </xdr:nvGrpSpPr>
      <xdr:grpSpPr>
        <a:xfrm>
          <a:off x="333375" y="93535500"/>
          <a:ext cx="2290762" cy="1257300"/>
          <a:chOff x="704850" y="24193500"/>
          <a:chExt cx="2290762" cy="1257300"/>
        </a:xfrm>
      </xdr:grpSpPr>
      <xdr:sp macro="" textlink="">
        <xdr:nvSpPr>
          <xdr:cNvPr id="3769" name="Freeform: Shape 3768">
            <a:extLst>
              <a:ext uri="{FF2B5EF4-FFF2-40B4-BE49-F238E27FC236}">
                <a16:creationId xmlns:a16="http://schemas.microsoft.com/office/drawing/2014/main" id="{088BABDD-6797-8910-F9C6-E81D87D8D577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70" name="Rectangle 3769">
            <a:extLst>
              <a:ext uri="{FF2B5EF4-FFF2-40B4-BE49-F238E27FC236}">
                <a16:creationId xmlns:a16="http://schemas.microsoft.com/office/drawing/2014/main" id="{7E813099-0602-0CBC-A911-3AC2A7045B44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71" name="Straight Connector 3770">
            <a:extLst>
              <a:ext uri="{FF2B5EF4-FFF2-40B4-BE49-F238E27FC236}">
                <a16:creationId xmlns:a16="http://schemas.microsoft.com/office/drawing/2014/main" id="{25BE832F-208A-CC6B-6637-14FC76703076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2" name="Straight Connector 3771">
            <a:extLst>
              <a:ext uri="{FF2B5EF4-FFF2-40B4-BE49-F238E27FC236}">
                <a16:creationId xmlns:a16="http://schemas.microsoft.com/office/drawing/2014/main" id="{0156F5F2-6F3E-EC9F-8FC8-53680B18706D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73" name="Arc 3772">
            <a:extLst>
              <a:ext uri="{FF2B5EF4-FFF2-40B4-BE49-F238E27FC236}">
                <a16:creationId xmlns:a16="http://schemas.microsoft.com/office/drawing/2014/main" id="{A3BC852A-D500-2B00-AA3C-B902BE3DA38E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74" name="Straight Connector 3773">
            <a:extLst>
              <a:ext uri="{FF2B5EF4-FFF2-40B4-BE49-F238E27FC236}">
                <a16:creationId xmlns:a16="http://schemas.microsoft.com/office/drawing/2014/main" id="{0BFEA289-8E81-7886-5031-1C441D829493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75" name="Straight Connector 3774">
            <a:extLst>
              <a:ext uri="{FF2B5EF4-FFF2-40B4-BE49-F238E27FC236}">
                <a16:creationId xmlns:a16="http://schemas.microsoft.com/office/drawing/2014/main" id="{D5226620-27CC-403D-8A3E-B04A3DD9B886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76" name="Arc 3775">
            <a:extLst>
              <a:ext uri="{FF2B5EF4-FFF2-40B4-BE49-F238E27FC236}">
                <a16:creationId xmlns:a16="http://schemas.microsoft.com/office/drawing/2014/main" id="{A33B46F1-6C18-8533-902B-CA95248FE36C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77" name="Arc 3776">
            <a:extLst>
              <a:ext uri="{FF2B5EF4-FFF2-40B4-BE49-F238E27FC236}">
                <a16:creationId xmlns:a16="http://schemas.microsoft.com/office/drawing/2014/main" id="{182D44C1-2881-6112-BB8C-A7063DEB46F6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78" name="Straight Connector 3777">
            <a:extLst>
              <a:ext uri="{FF2B5EF4-FFF2-40B4-BE49-F238E27FC236}">
                <a16:creationId xmlns:a16="http://schemas.microsoft.com/office/drawing/2014/main" id="{104BF171-BFDD-4985-689E-5CBB321DEBCD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79" name="Arc 3778">
            <a:extLst>
              <a:ext uri="{FF2B5EF4-FFF2-40B4-BE49-F238E27FC236}">
                <a16:creationId xmlns:a16="http://schemas.microsoft.com/office/drawing/2014/main" id="{723A7E99-8F14-7756-450F-8B87A2ACC84F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80" name="Straight Connector 3779">
            <a:extLst>
              <a:ext uri="{FF2B5EF4-FFF2-40B4-BE49-F238E27FC236}">
                <a16:creationId xmlns:a16="http://schemas.microsoft.com/office/drawing/2014/main" id="{1B570268-5983-FFB9-9929-A49A9D4663BA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1" name="Straight Connector 3780">
            <a:extLst>
              <a:ext uri="{FF2B5EF4-FFF2-40B4-BE49-F238E27FC236}">
                <a16:creationId xmlns:a16="http://schemas.microsoft.com/office/drawing/2014/main" id="{850A0E76-615C-7843-DC0D-74B747DB52E8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2" name="Straight Connector 3781">
            <a:extLst>
              <a:ext uri="{FF2B5EF4-FFF2-40B4-BE49-F238E27FC236}">
                <a16:creationId xmlns:a16="http://schemas.microsoft.com/office/drawing/2014/main" id="{7E84299F-237F-4DC6-2F11-4ECAAF534E8B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3" name="Straight Connector 3782">
            <a:extLst>
              <a:ext uri="{FF2B5EF4-FFF2-40B4-BE49-F238E27FC236}">
                <a16:creationId xmlns:a16="http://schemas.microsoft.com/office/drawing/2014/main" id="{A0D1F491-8D75-9665-31D8-4E4FBDDFDABA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4" name="Straight Connector 3783">
            <a:extLst>
              <a:ext uri="{FF2B5EF4-FFF2-40B4-BE49-F238E27FC236}">
                <a16:creationId xmlns:a16="http://schemas.microsoft.com/office/drawing/2014/main" id="{7EB86568-1B8B-8E24-7D4D-77E3E7A4600A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5" name="Straight Connector 3784">
            <a:extLst>
              <a:ext uri="{FF2B5EF4-FFF2-40B4-BE49-F238E27FC236}">
                <a16:creationId xmlns:a16="http://schemas.microsoft.com/office/drawing/2014/main" id="{B5516C38-C742-0E08-745A-51DBE456163A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6" name="Straight Connector 3785">
            <a:extLst>
              <a:ext uri="{FF2B5EF4-FFF2-40B4-BE49-F238E27FC236}">
                <a16:creationId xmlns:a16="http://schemas.microsoft.com/office/drawing/2014/main" id="{8F0CC6C5-F3F8-4FF8-C4F7-5CE87C785BB8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7" name="Straight Connector 3786">
            <a:extLst>
              <a:ext uri="{FF2B5EF4-FFF2-40B4-BE49-F238E27FC236}">
                <a16:creationId xmlns:a16="http://schemas.microsoft.com/office/drawing/2014/main" id="{76E24042-47C0-E6C7-E0FB-B68E5AACA963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88" name="Rectangle 3787">
            <a:extLst>
              <a:ext uri="{FF2B5EF4-FFF2-40B4-BE49-F238E27FC236}">
                <a16:creationId xmlns:a16="http://schemas.microsoft.com/office/drawing/2014/main" id="{46C6FDD9-193D-F4F9-BCBB-E8625C2E0B27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89" name="Octagon 3788">
            <a:extLst>
              <a:ext uri="{FF2B5EF4-FFF2-40B4-BE49-F238E27FC236}">
                <a16:creationId xmlns:a16="http://schemas.microsoft.com/office/drawing/2014/main" id="{A4185391-9328-252A-5B1D-DF6F856E54BE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90" name="Octagon 3789">
            <a:extLst>
              <a:ext uri="{FF2B5EF4-FFF2-40B4-BE49-F238E27FC236}">
                <a16:creationId xmlns:a16="http://schemas.microsoft.com/office/drawing/2014/main" id="{0A6F9D87-5EA4-C921-2948-CC283D8A6479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91" name="Octagon 3790">
            <a:extLst>
              <a:ext uri="{FF2B5EF4-FFF2-40B4-BE49-F238E27FC236}">
                <a16:creationId xmlns:a16="http://schemas.microsoft.com/office/drawing/2014/main" id="{25EF7860-7D94-B1B7-3F73-90417FF08200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133350</xdr:colOff>
      <xdr:row>628</xdr:row>
      <xdr:rowOff>133350</xdr:rowOff>
    </xdr:from>
    <xdr:to>
      <xdr:col>26</xdr:col>
      <xdr:colOff>57150</xdr:colOff>
      <xdr:row>643</xdr:row>
      <xdr:rowOff>91874</xdr:rowOff>
    </xdr:to>
    <xdr:cxnSp macro="">
      <xdr:nvCxnSpPr>
        <xdr:cNvPr id="3792" name="Straight Connector 3791">
          <a:extLst>
            <a:ext uri="{FF2B5EF4-FFF2-40B4-BE49-F238E27FC236}">
              <a16:creationId xmlns:a16="http://schemas.microsoft.com/office/drawing/2014/main" id="{B33C1CE6-E9F5-4945-83ED-9794CE12856B}"/>
            </a:ext>
          </a:extLst>
        </xdr:cNvPr>
        <xdr:cNvCxnSpPr/>
      </xdr:nvCxnSpPr>
      <xdr:spPr>
        <a:xfrm flipH="1" flipV="1">
          <a:off x="2238375" y="94249875"/>
          <a:ext cx="2028825" cy="21016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717</xdr:row>
      <xdr:rowOff>19050</xdr:rowOff>
    </xdr:from>
    <xdr:to>
      <xdr:col>16</xdr:col>
      <xdr:colOff>42862</xdr:colOff>
      <xdr:row>725</xdr:row>
      <xdr:rowOff>133350</xdr:rowOff>
    </xdr:to>
    <xdr:grpSp>
      <xdr:nvGrpSpPr>
        <xdr:cNvPr id="3793" name="Group 3792">
          <a:extLst>
            <a:ext uri="{FF2B5EF4-FFF2-40B4-BE49-F238E27FC236}">
              <a16:creationId xmlns:a16="http://schemas.microsoft.com/office/drawing/2014/main" id="{95455A52-8F8B-4198-A44C-ED4FB8BF3ABF}"/>
            </a:ext>
          </a:extLst>
        </xdr:cNvPr>
        <xdr:cNvGrpSpPr/>
      </xdr:nvGrpSpPr>
      <xdr:grpSpPr>
        <a:xfrm>
          <a:off x="342900" y="107480100"/>
          <a:ext cx="2290762" cy="1257300"/>
          <a:chOff x="704850" y="24193500"/>
          <a:chExt cx="2290762" cy="1257300"/>
        </a:xfrm>
      </xdr:grpSpPr>
      <xdr:sp macro="" textlink="">
        <xdr:nvSpPr>
          <xdr:cNvPr id="3794" name="Freeform: Shape 3793">
            <a:extLst>
              <a:ext uri="{FF2B5EF4-FFF2-40B4-BE49-F238E27FC236}">
                <a16:creationId xmlns:a16="http://schemas.microsoft.com/office/drawing/2014/main" id="{A5C46CA3-CCE2-AD81-AEF3-677519B2D6E3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95" name="Rectangle 3794">
            <a:extLst>
              <a:ext uri="{FF2B5EF4-FFF2-40B4-BE49-F238E27FC236}">
                <a16:creationId xmlns:a16="http://schemas.microsoft.com/office/drawing/2014/main" id="{20E2F160-2C0F-D406-3320-D86DC2861DE7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96" name="Straight Connector 3795">
            <a:extLst>
              <a:ext uri="{FF2B5EF4-FFF2-40B4-BE49-F238E27FC236}">
                <a16:creationId xmlns:a16="http://schemas.microsoft.com/office/drawing/2014/main" id="{BFC888CC-8DE5-022D-7964-057A9EDBC6A8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7" name="Straight Connector 3796">
            <a:extLst>
              <a:ext uri="{FF2B5EF4-FFF2-40B4-BE49-F238E27FC236}">
                <a16:creationId xmlns:a16="http://schemas.microsoft.com/office/drawing/2014/main" id="{149A2134-8051-1475-81EE-E782C4CD671F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98" name="Arc 3797">
            <a:extLst>
              <a:ext uri="{FF2B5EF4-FFF2-40B4-BE49-F238E27FC236}">
                <a16:creationId xmlns:a16="http://schemas.microsoft.com/office/drawing/2014/main" id="{52A14C98-B4EC-B9A7-ED25-69B063506EC7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99" name="Straight Connector 3798">
            <a:extLst>
              <a:ext uri="{FF2B5EF4-FFF2-40B4-BE49-F238E27FC236}">
                <a16:creationId xmlns:a16="http://schemas.microsoft.com/office/drawing/2014/main" id="{18CB90A8-F5E1-E65F-B554-905FF0332E2F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0" name="Straight Connector 3799">
            <a:extLst>
              <a:ext uri="{FF2B5EF4-FFF2-40B4-BE49-F238E27FC236}">
                <a16:creationId xmlns:a16="http://schemas.microsoft.com/office/drawing/2014/main" id="{61D54CAC-DCC1-C070-E33A-CE971652E4A3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19" name="Arc 3818">
            <a:extLst>
              <a:ext uri="{FF2B5EF4-FFF2-40B4-BE49-F238E27FC236}">
                <a16:creationId xmlns:a16="http://schemas.microsoft.com/office/drawing/2014/main" id="{7105192B-1E45-59E8-7DB8-9FEFC0A378A6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20" name="Arc 3819">
            <a:extLst>
              <a:ext uri="{FF2B5EF4-FFF2-40B4-BE49-F238E27FC236}">
                <a16:creationId xmlns:a16="http://schemas.microsoft.com/office/drawing/2014/main" id="{868653B2-F726-BB62-7B72-0F584CA18A86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21" name="Straight Connector 3820">
            <a:extLst>
              <a:ext uri="{FF2B5EF4-FFF2-40B4-BE49-F238E27FC236}">
                <a16:creationId xmlns:a16="http://schemas.microsoft.com/office/drawing/2014/main" id="{7C260496-2164-E521-3572-91F2A4909CA3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23" name="Arc 3822">
            <a:extLst>
              <a:ext uri="{FF2B5EF4-FFF2-40B4-BE49-F238E27FC236}">
                <a16:creationId xmlns:a16="http://schemas.microsoft.com/office/drawing/2014/main" id="{A414F1C4-63B5-1FB2-2497-8A9A68F9160B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829" name="Straight Connector 3828">
            <a:extLst>
              <a:ext uri="{FF2B5EF4-FFF2-40B4-BE49-F238E27FC236}">
                <a16:creationId xmlns:a16="http://schemas.microsoft.com/office/drawing/2014/main" id="{95C4D37E-82DE-5B9A-D5B0-D043094B23A1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0" name="Straight Connector 3829">
            <a:extLst>
              <a:ext uri="{FF2B5EF4-FFF2-40B4-BE49-F238E27FC236}">
                <a16:creationId xmlns:a16="http://schemas.microsoft.com/office/drawing/2014/main" id="{92A4373B-8DCB-5C65-3363-C7D66BF493A4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1" name="Straight Connector 3840">
            <a:extLst>
              <a:ext uri="{FF2B5EF4-FFF2-40B4-BE49-F238E27FC236}">
                <a16:creationId xmlns:a16="http://schemas.microsoft.com/office/drawing/2014/main" id="{0AE184AB-7D26-8652-DC0B-B3D195E6A0B1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3" name="Straight Connector 3882">
            <a:extLst>
              <a:ext uri="{FF2B5EF4-FFF2-40B4-BE49-F238E27FC236}">
                <a16:creationId xmlns:a16="http://schemas.microsoft.com/office/drawing/2014/main" id="{F0A52795-C0D4-54ED-92FB-DFD6D559F2EB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8" name="Straight Connector 3887">
            <a:extLst>
              <a:ext uri="{FF2B5EF4-FFF2-40B4-BE49-F238E27FC236}">
                <a16:creationId xmlns:a16="http://schemas.microsoft.com/office/drawing/2014/main" id="{44BB5983-BADE-53F2-CDE6-7262A2C57AAF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9" name="Straight Connector 3888">
            <a:extLst>
              <a:ext uri="{FF2B5EF4-FFF2-40B4-BE49-F238E27FC236}">
                <a16:creationId xmlns:a16="http://schemas.microsoft.com/office/drawing/2014/main" id="{E3E41D92-B980-89D6-BE87-47B2289FA5D8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0" name="Straight Connector 3889">
            <a:extLst>
              <a:ext uri="{FF2B5EF4-FFF2-40B4-BE49-F238E27FC236}">
                <a16:creationId xmlns:a16="http://schemas.microsoft.com/office/drawing/2014/main" id="{4BAC98FF-31CE-B385-21E1-16C05DB62CAE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2" name="Straight Connector 3941">
            <a:extLst>
              <a:ext uri="{FF2B5EF4-FFF2-40B4-BE49-F238E27FC236}">
                <a16:creationId xmlns:a16="http://schemas.microsoft.com/office/drawing/2014/main" id="{2214932F-4D9A-AC06-A15A-F2B3E879B1BC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44" name="Rectangle 3943">
            <a:extLst>
              <a:ext uri="{FF2B5EF4-FFF2-40B4-BE49-F238E27FC236}">
                <a16:creationId xmlns:a16="http://schemas.microsoft.com/office/drawing/2014/main" id="{38A77E98-7A75-667A-163F-01D5D79A7BC9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45" name="Octagon 3944">
            <a:extLst>
              <a:ext uri="{FF2B5EF4-FFF2-40B4-BE49-F238E27FC236}">
                <a16:creationId xmlns:a16="http://schemas.microsoft.com/office/drawing/2014/main" id="{B5AFFB8E-F795-B4C8-5FA3-9EEA7D02F847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75" name="Octagon 3974">
            <a:extLst>
              <a:ext uri="{FF2B5EF4-FFF2-40B4-BE49-F238E27FC236}">
                <a16:creationId xmlns:a16="http://schemas.microsoft.com/office/drawing/2014/main" id="{1CA95733-481B-58DC-C841-681313994FD7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77" name="Octagon 3976">
            <a:extLst>
              <a:ext uri="{FF2B5EF4-FFF2-40B4-BE49-F238E27FC236}">
                <a16:creationId xmlns:a16="http://schemas.microsoft.com/office/drawing/2014/main" id="{905D92E7-391D-0C70-4F83-A3D935668E4F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13</xdr:col>
      <xdr:colOff>133350</xdr:colOff>
      <xdr:row>721</xdr:row>
      <xdr:rowOff>133350</xdr:rowOff>
    </xdr:from>
    <xdr:to>
      <xdr:col>26</xdr:col>
      <xdr:colOff>57150</xdr:colOff>
      <xdr:row>736</xdr:row>
      <xdr:rowOff>91874</xdr:rowOff>
    </xdr:to>
    <xdr:cxnSp macro="">
      <xdr:nvCxnSpPr>
        <xdr:cNvPr id="3984" name="Straight Connector 3983">
          <a:extLst>
            <a:ext uri="{FF2B5EF4-FFF2-40B4-BE49-F238E27FC236}">
              <a16:creationId xmlns:a16="http://schemas.microsoft.com/office/drawing/2014/main" id="{D73A7DDB-75C8-4F25-87A4-CB426C459355}"/>
            </a:ext>
          </a:extLst>
        </xdr:cNvPr>
        <xdr:cNvCxnSpPr/>
      </xdr:nvCxnSpPr>
      <xdr:spPr>
        <a:xfrm flipH="1" flipV="1">
          <a:off x="2238375" y="108165900"/>
          <a:ext cx="2028825" cy="2101649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816</xdr:row>
      <xdr:rowOff>85725</xdr:rowOff>
    </xdr:from>
    <xdr:to>
      <xdr:col>16</xdr:col>
      <xdr:colOff>23812</xdr:colOff>
      <xdr:row>825</xdr:row>
      <xdr:rowOff>57150</xdr:rowOff>
    </xdr:to>
    <xdr:grpSp>
      <xdr:nvGrpSpPr>
        <xdr:cNvPr id="3985" name="Group 3984">
          <a:extLst>
            <a:ext uri="{FF2B5EF4-FFF2-40B4-BE49-F238E27FC236}">
              <a16:creationId xmlns:a16="http://schemas.microsoft.com/office/drawing/2014/main" id="{BD68E27E-0CFC-46AD-879B-03284EA0B95E}"/>
            </a:ext>
          </a:extLst>
        </xdr:cNvPr>
        <xdr:cNvGrpSpPr/>
      </xdr:nvGrpSpPr>
      <xdr:grpSpPr>
        <a:xfrm>
          <a:off x="323850" y="122320050"/>
          <a:ext cx="2290762" cy="1257300"/>
          <a:chOff x="333375" y="24298275"/>
          <a:chExt cx="2290762" cy="1257300"/>
        </a:xfrm>
      </xdr:grpSpPr>
      <xdr:sp macro="" textlink="">
        <xdr:nvSpPr>
          <xdr:cNvPr id="3986" name="Freeform: Shape 3985">
            <a:extLst>
              <a:ext uri="{FF2B5EF4-FFF2-40B4-BE49-F238E27FC236}">
                <a16:creationId xmlns:a16="http://schemas.microsoft.com/office/drawing/2014/main" id="{35AB9437-F0E1-3629-915D-C574CA7AA87F}"/>
              </a:ext>
            </a:extLst>
          </xdr:cNvPr>
          <xdr:cNvSpPr/>
        </xdr:nvSpPr>
        <xdr:spPr>
          <a:xfrm>
            <a:off x="1454163" y="24926925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87" name="Rectangle 3986">
            <a:extLst>
              <a:ext uri="{FF2B5EF4-FFF2-40B4-BE49-F238E27FC236}">
                <a16:creationId xmlns:a16="http://schemas.microsoft.com/office/drawing/2014/main" id="{D906349A-D67B-7B91-1CC2-FEB8E5535E43}"/>
              </a:ext>
            </a:extLst>
          </xdr:cNvPr>
          <xdr:cNvSpPr/>
        </xdr:nvSpPr>
        <xdr:spPr>
          <a:xfrm>
            <a:off x="333375" y="24360188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88" name="Straight Connector 3987">
            <a:extLst>
              <a:ext uri="{FF2B5EF4-FFF2-40B4-BE49-F238E27FC236}">
                <a16:creationId xmlns:a16="http://schemas.microsoft.com/office/drawing/2014/main" id="{665DB5D5-6F44-A08F-07CF-2EF32DC9885A}"/>
              </a:ext>
            </a:extLst>
          </xdr:cNvPr>
          <xdr:cNvCxnSpPr/>
        </xdr:nvCxnSpPr>
        <xdr:spPr>
          <a:xfrm>
            <a:off x="1428755" y="24922163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9" name="Straight Connector 3988">
            <a:extLst>
              <a:ext uri="{FF2B5EF4-FFF2-40B4-BE49-F238E27FC236}">
                <a16:creationId xmlns:a16="http://schemas.microsoft.com/office/drawing/2014/main" id="{0E7E7734-73CD-7230-22AF-9A3D3B4AD324}"/>
              </a:ext>
            </a:extLst>
          </xdr:cNvPr>
          <xdr:cNvCxnSpPr/>
        </xdr:nvCxnSpPr>
        <xdr:spPr>
          <a:xfrm>
            <a:off x="1547826" y="25007888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90" name="Arc 3989">
            <a:extLst>
              <a:ext uri="{FF2B5EF4-FFF2-40B4-BE49-F238E27FC236}">
                <a16:creationId xmlns:a16="http://schemas.microsoft.com/office/drawing/2014/main" id="{8DB5C63E-6E76-E517-B264-D2AD1529FF41}"/>
              </a:ext>
            </a:extLst>
          </xdr:cNvPr>
          <xdr:cNvSpPr/>
        </xdr:nvSpPr>
        <xdr:spPr>
          <a:xfrm rot="10800000">
            <a:off x="1447807" y="24826911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91" name="Straight Connector 3990">
            <a:extLst>
              <a:ext uri="{FF2B5EF4-FFF2-40B4-BE49-F238E27FC236}">
                <a16:creationId xmlns:a16="http://schemas.microsoft.com/office/drawing/2014/main" id="{26AF9C79-531D-7578-88D6-2043B3BCF35C}"/>
              </a:ext>
            </a:extLst>
          </xdr:cNvPr>
          <xdr:cNvCxnSpPr/>
        </xdr:nvCxnSpPr>
        <xdr:spPr>
          <a:xfrm>
            <a:off x="1885955" y="25103136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2" name="Straight Connector 3991">
            <a:extLst>
              <a:ext uri="{FF2B5EF4-FFF2-40B4-BE49-F238E27FC236}">
                <a16:creationId xmlns:a16="http://schemas.microsoft.com/office/drawing/2014/main" id="{F5771CD6-6548-7C78-75A6-027D0E204FFB}"/>
              </a:ext>
            </a:extLst>
          </xdr:cNvPr>
          <xdr:cNvCxnSpPr/>
        </xdr:nvCxnSpPr>
        <xdr:spPr>
          <a:xfrm>
            <a:off x="1952630" y="25098375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93" name="Arc 3992">
            <a:extLst>
              <a:ext uri="{FF2B5EF4-FFF2-40B4-BE49-F238E27FC236}">
                <a16:creationId xmlns:a16="http://schemas.microsoft.com/office/drawing/2014/main" id="{955D7971-AF47-6280-0837-270B3D841F58}"/>
              </a:ext>
            </a:extLst>
          </xdr:cNvPr>
          <xdr:cNvSpPr/>
        </xdr:nvSpPr>
        <xdr:spPr>
          <a:xfrm>
            <a:off x="1704980" y="25017411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94" name="Arc 3993">
            <a:extLst>
              <a:ext uri="{FF2B5EF4-FFF2-40B4-BE49-F238E27FC236}">
                <a16:creationId xmlns:a16="http://schemas.microsoft.com/office/drawing/2014/main" id="{51929546-C8A5-77DF-F5BB-D7359B612708}"/>
              </a:ext>
            </a:extLst>
          </xdr:cNvPr>
          <xdr:cNvSpPr/>
        </xdr:nvSpPr>
        <xdr:spPr>
          <a:xfrm rot="16200000">
            <a:off x="1952630" y="250174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95" name="Straight Connector 3994">
            <a:extLst>
              <a:ext uri="{FF2B5EF4-FFF2-40B4-BE49-F238E27FC236}">
                <a16:creationId xmlns:a16="http://schemas.microsoft.com/office/drawing/2014/main" id="{FC7148BB-D37D-2533-20B5-5FE53DDF198D}"/>
              </a:ext>
            </a:extLst>
          </xdr:cNvPr>
          <xdr:cNvCxnSpPr/>
        </xdr:nvCxnSpPr>
        <xdr:spPr>
          <a:xfrm>
            <a:off x="2024075" y="25017413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96" name="Arc 3995">
            <a:extLst>
              <a:ext uri="{FF2B5EF4-FFF2-40B4-BE49-F238E27FC236}">
                <a16:creationId xmlns:a16="http://schemas.microsoft.com/office/drawing/2014/main" id="{0D6049A8-883E-5792-CD4F-0F0C4B3E113D}"/>
              </a:ext>
            </a:extLst>
          </xdr:cNvPr>
          <xdr:cNvSpPr/>
        </xdr:nvSpPr>
        <xdr:spPr>
          <a:xfrm rot="5400000">
            <a:off x="2209805" y="248364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997" name="Straight Connector 3996">
            <a:extLst>
              <a:ext uri="{FF2B5EF4-FFF2-40B4-BE49-F238E27FC236}">
                <a16:creationId xmlns:a16="http://schemas.microsoft.com/office/drawing/2014/main" id="{37F51D1A-3FBE-0FA1-1C36-EF3004D0C572}"/>
              </a:ext>
            </a:extLst>
          </xdr:cNvPr>
          <xdr:cNvCxnSpPr/>
        </xdr:nvCxnSpPr>
        <xdr:spPr>
          <a:xfrm>
            <a:off x="1800230" y="25550813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8" name="Straight Connector 3997">
            <a:extLst>
              <a:ext uri="{FF2B5EF4-FFF2-40B4-BE49-F238E27FC236}">
                <a16:creationId xmlns:a16="http://schemas.microsoft.com/office/drawing/2014/main" id="{D09C0C17-C927-55FD-D5A2-340E74A3C02C}"/>
              </a:ext>
            </a:extLst>
          </xdr:cNvPr>
          <xdr:cNvCxnSpPr/>
        </xdr:nvCxnSpPr>
        <xdr:spPr>
          <a:xfrm flipV="1">
            <a:off x="842968" y="24350664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9" name="Straight Connector 3998">
            <a:extLst>
              <a:ext uri="{FF2B5EF4-FFF2-40B4-BE49-F238E27FC236}">
                <a16:creationId xmlns:a16="http://schemas.microsoft.com/office/drawing/2014/main" id="{627A1494-BD75-68CC-7201-B8EDFF3836AD}"/>
              </a:ext>
            </a:extLst>
          </xdr:cNvPr>
          <xdr:cNvCxnSpPr/>
        </xdr:nvCxnSpPr>
        <xdr:spPr>
          <a:xfrm>
            <a:off x="333375" y="24355425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0" name="Straight Connector 3999">
            <a:extLst>
              <a:ext uri="{FF2B5EF4-FFF2-40B4-BE49-F238E27FC236}">
                <a16:creationId xmlns:a16="http://schemas.microsoft.com/office/drawing/2014/main" id="{B7C98F4F-6882-D1FC-60F0-5BFE7C2F8564}"/>
              </a:ext>
            </a:extLst>
          </xdr:cNvPr>
          <xdr:cNvCxnSpPr/>
        </xdr:nvCxnSpPr>
        <xdr:spPr>
          <a:xfrm>
            <a:off x="338138" y="2441733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1" name="Straight Connector 4000">
            <a:extLst>
              <a:ext uri="{FF2B5EF4-FFF2-40B4-BE49-F238E27FC236}">
                <a16:creationId xmlns:a16="http://schemas.microsoft.com/office/drawing/2014/main" id="{E20FC464-B3EF-44B8-089F-5F87B9B5EB01}"/>
              </a:ext>
            </a:extLst>
          </xdr:cNvPr>
          <xdr:cNvCxnSpPr/>
        </xdr:nvCxnSpPr>
        <xdr:spPr>
          <a:xfrm>
            <a:off x="333376" y="249221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2" name="Straight Connector 4001">
            <a:extLst>
              <a:ext uri="{FF2B5EF4-FFF2-40B4-BE49-F238E27FC236}">
                <a16:creationId xmlns:a16="http://schemas.microsoft.com/office/drawing/2014/main" id="{DB89A05B-4CFC-9F7F-23A7-57A0AA975CE8}"/>
              </a:ext>
            </a:extLst>
          </xdr:cNvPr>
          <xdr:cNvCxnSpPr/>
        </xdr:nvCxnSpPr>
        <xdr:spPr>
          <a:xfrm>
            <a:off x="333376" y="24860251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3" name="Straight Connector 4002">
            <a:extLst>
              <a:ext uri="{FF2B5EF4-FFF2-40B4-BE49-F238E27FC236}">
                <a16:creationId xmlns:a16="http://schemas.microsoft.com/office/drawing/2014/main" id="{36D4A622-8920-C130-98E7-1492950616AF}"/>
              </a:ext>
            </a:extLst>
          </xdr:cNvPr>
          <xdr:cNvCxnSpPr/>
        </xdr:nvCxnSpPr>
        <xdr:spPr>
          <a:xfrm>
            <a:off x="333375" y="24298275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4" name="Straight Connector 4003">
            <a:extLst>
              <a:ext uri="{FF2B5EF4-FFF2-40B4-BE49-F238E27FC236}">
                <a16:creationId xmlns:a16="http://schemas.microsoft.com/office/drawing/2014/main" id="{CC3ED504-DF83-3412-1953-1891051BB87C}"/>
              </a:ext>
            </a:extLst>
          </xdr:cNvPr>
          <xdr:cNvCxnSpPr/>
        </xdr:nvCxnSpPr>
        <xdr:spPr>
          <a:xfrm>
            <a:off x="2619374" y="24312562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05" name="Rectangle 4004">
            <a:extLst>
              <a:ext uri="{FF2B5EF4-FFF2-40B4-BE49-F238E27FC236}">
                <a16:creationId xmlns:a16="http://schemas.microsoft.com/office/drawing/2014/main" id="{79821241-E74C-F7D4-3744-54B6CFA808BC}"/>
              </a:ext>
            </a:extLst>
          </xdr:cNvPr>
          <xdr:cNvSpPr/>
        </xdr:nvSpPr>
        <xdr:spPr>
          <a:xfrm>
            <a:off x="433393" y="24498299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06" name="Octagon 4005">
            <a:extLst>
              <a:ext uri="{FF2B5EF4-FFF2-40B4-BE49-F238E27FC236}">
                <a16:creationId xmlns:a16="http://schemas.microsoft.com/office/drawing/2014/main" id="{B5F96103-8B4E-B1F4-7479-5D55BABEF730}"/>
              </a:ext>
            </a:extLst>
          </xdr:cNvPr>
          <xdr:cNvSpPr/>
        </xdr:nvSpPr>
        <xdr:spPr>
          <a:xfrm>
            <a:off x="509595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07" name="Octagon 4006">
            <a:extLst>
              <a:ext uri="{FF2B5EF4-FFF2-40B4-BE49-F238E27FC236}">
                <a16:creationId xmlns:a16="http://schemas.microsoft.com/office/drawing/2014/main" id="{A7D847E2-9626-3012-FB63-6E20020814A9}"/>
              </a:ext>
            </a:extLst>
          </xdr:cNvPr>
          <xdr:cNvSpPr/>
        </xdr:nvSpPr>
        <xdr:spPr>
          <a:xfrm>
            <a:off x="676282" y="24598313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08" name="Octagon 4007">
            <a:extLst>
              <a:ext uri="{FF2B5EF4-FFF2-40B4-BE49-F238E27FC236}">
                <a16:creationId xmlns:a16="http://schemas.microsoft.com/office/drawing/2014/main" id="{213F4062-B534-A86A-B11A-8A109E8D9F74}"/>
              </a:ext>
            </a:extLst>
          </xdr:cNvPr>
          <xdr:cNvSpPr/>
        </xdr:nvSpPr>
        <xdr:spPr>
          <a:xfrm>
            <a:off x="995364" y="24603075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5</xdr:col>
      <xdr:colOff>85725</xdr:colOff>
      <xdr:row>821</xdr:row>
      <xdr:rowOff>66675</xdr:rowOff>
    </xdr:from>
    <xdr:to>
      <xdr:col>23</xdr:col>
      <xdr:colOff>38100</xdr:colOff>
      <xdr:row>829</xdr:row>
      <xdr:rowOff>104775</xdr:rowOff>
    </xdr:to>
    <xdr:cxnSp macro="">
      <xdr:nvCxnSpPr>
        <xdr:cNvPr id="4009" name="Straight Connector 4008">
          <a:extLst>
            <a:ext uri="{FF2B5EF4-FFF2-40B4-BE49-F238E27FC236}">
              <a16:creationId xmlns:a16="http://schemas.microsoft.com/office/drawing/2014/main" id="{17185439-EFE4-4B60-877B-7B97762BCC04}"/>
            </a:ext>
          </a:extLst>
        </xdr:cNvPr>
        <xdr:cNvCxnSpPr/>
      </xdr:nvCxnSpPr>
      <xdr:spPr>
        <a:xfrm flipH="1" flipV="1">
          <a:off x="895350" y="123015375"/>
          <a:ext cx="2867025" cy="11811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904</xdr:row>
      <xdr:rowOff>0</xdr:rowOff>
    </xdr:from>
    <xdr:to>
      <xdr:col>16</xdr:col>
      <xdr:colOff>71437</xdr:colOff>
      <xdr:row>912</xdr:row>
      <xdr:rowOff>114300</xdr:rowOff>
    </xdr:to>
    <xdr:grpSp>
      <xdr:nvGrpSpPr>
        <xdr:cNvPr id="4010" name="Group 4009">
          <a:extLst>
            <a:ext uri="{FF2B5EF4-FFF2-40B4-BE49-F238E27FC236}">
              <a16:creationId xmlns:a16="http://schemas.microsoft.com/office/drawing/2014/main" id="{BA63D44D-4A26-4188-8C0C-BDF291FB862D}"/>
            </a:ext>
          </a:extLst>
        </xdr:cNvPr>
        <xdr:cNvGrpSpPr/>
      </xdr:nvGrpSpPr>
      <xdr:grpSpPr>
        <a:xfrm>
          <a:off x="371475" y="135435975"/>
          <a:ext cx="2290762" cy="1257300"/>
          <a:chOff x="704850" y="24193500"/>
          <a:chExt cx="2290762" cy="1257300"/>
        </a:xfrm>
      </xdr:grpSpPr>
      <xdr:sp macro="" textlink="">
        <xdr:nvSpPr>
          <xdr:cNvPr id="4011" name="Freeform: Shape 4010">
            <a:extLst>
              <a:ext uri="{FF2B5EF4-FFF2-40B4-BE49-F238E27FC236}">
                <a16:creationId xmlns:a16="http://schemas.microsoft.com/office/drawing/2014/main" id="{55DE29A9-47E3-19A8-499E-4B9B6CF1BDAE}"/>
              </a:ext>
            </a:extLst>
          </xdr:cNvPr>
          <xdr:cNvSpPr/>
        </xdr:nvSpPr>
        <xdr:spPr>
          <a:xfrm>
            <a:off x="787400" y="24822150"/>
            <a:ext cx="933450" cy="628650"/>
          </a:xfrm>
          <a:custGeom>
            <a:avLst/>
            <a:gdLst>
              <a:gd name="connsiteX0" fmla="*/ 0 w 933450"/>
              <a:gd name="connsiteY0" fmla="*/ 0 h 628650"/>
              <a:gd name="connsiteX1" fmla="*/ 933450 w 933450"/>
              <a:gd name="connsiteY1" fmla="*/ 0 h 628650"/>
              <a:gd name="connsiteX2" fmla="*/ 927100 w 933450"/>
              <a:gd name="connsiteY2" fmla="*/ 25400 h 628650"/>
              <a:gd name="connsiteX3" fmla="*/ 914400 w 933450"/>
              <a:gd name="connsiteY3" fmla="*/ 53975 h 628650"/>
              <a:gd name="connsiteX4" fmla="*/ 914400 w 933450"/>
              <a:gd name="connsiteY4" fmla="*/ 53975 h 628650"/>
              <a:gd name="connsiteX5" fmla="*/ 882650 w 933450"/>
              <a:gd name="connsiteY5" fmla="*/ 79375 h 628650"/>
              <a:gd name="connsiteX6" fmla="*/ 873125 w 933450"/>
              <a:gd name="connsiteY6" fmla="*/ 88900 h 628650"/>
              <a:gd name="connsiteX7" fmla="*/ 844550 w 933450"/>
              <a:gd name="connsiteY7" fmla="*/ 88900 h 628650"/>
              <a:gd name="connsiteX8" fmla="*/ 565150 w 933450"/>
              <a:gd name="connsiteY8" fmla="*/ 88900 h 628650"/>
              <a:gd name="connsiteX9" fmla="*/ 539750 w 933450"/>
              <a:gd name="connsiteY9" fmla="*/ 98425 h 628650"/>
              <a:gd name="connsiteX10" fmla="*/ 520700 w 933450"/>
              <a:gd name="connsiteY10" fmla="*/ 111125 h 628650"/>
              <a:gd name="connsiteX11" fmla="*/ 511175 w 933450"/>
              <a:gd name="connsiteY11" fmla="*/ 127000 h 628650"/>
              <a:gd name="connsiteX12" fmla="*/ 498475 w 933450"/>
              <a:gd name="connsiteY12" fmla="*/ 146050 h 628650"/>
              <a:gd name="connsiteX13" fmla="*/ 495300 w 933450"/>
              <a:gd name="connsiteY13" fmla="*/ 174625 h 628650"/>
              <a:gd name="connsiteX14" fmla="*/ 495300 w 933450"/>
              <a:gd name="connsiteY14" fmla="*/ 628650 h 628650"/>
              <a:gd name="connsiteX15" fmla="*/ 431800 w 933450"/>
              <a:gd name="connsiteY15" fmla="*/ 628650 h 628650"/>
              <a:gd name="connsiteX16" fmla="*/ 431800 w 933450"/>
              <a:gd name="connsiteY16" fmla="*/ 158750 h 628650"/>
              <a:gd name="connsiteX17" fmla="*/ 434975 w 933450"/>
              <a:gd name="connsiteY17" fmla="*/ 133350 h 628650"/>
              <a:gd name="connsiteX18" fmla="*/ 415925 w 933450"/>
              <a:gd name="connsiteY18" fmla="*/ 114300 h 628650"/>
              <a:gd name="connsiteX19" fmla="*/ 393700 w 933450"/>
              <a:gd name="connsiteY19" fmla="*/ 101600 h 628650"/>
              <a:gd name="connsiteX20" fmla="*/ 371475 w 933450"/>
              <a:gd name="connsiteY20" fmla="*/ 85725 h 628650"/>
              <a:gd name="connsiteX21" fmla="*/ 95250 w 933450"/>
              <a:gd name="connsiteY21" fmla="*/ 85725 h 628650"/>
              <a:gd name="connsiteX22" fmla="*/ 69850 w 933450"/>
              <a:gd name="connsiteY22" fmla="*/ 76200 h 628650"/>
              <a:gd name="connsiteX23" fmla="*/ 44450 w 933450"/>
              <a:gd name="connsiteY23" fmla="*/ 63500 h 628650"/>
              <a:gd name="connsiteX24" fmla="*/ 28575 w 933450"/>
              <a:gd name="connsiteY24" fmla="*/ 47625 h 628650"/>
              <a:gd name="connsiteX25" fmla="*/ 0 w 933450"/>
              <a:gd name="connsiteY25" fmla="*/ 0 h 6286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</a:cxnLst>
            <a:rect l="l" t="t" r="r" b="b"/>
            <a:pathLst>
              <a:path w="933450" h="628650">
                <a:moveTo>
                  <a:pt x="0" y="0"/>
                </a:moveTo>
                <a:lnTo>
                  <a:pt x="933450" y="0"/>
                </a:lnTo>
                <a:lnTo>
                  <a:pt x="927100" y="25400"/>
                </a:lnTo>
                <a:lnTo>
                  <a:pt x="914400" y="53975"/>
                </a:lnTo>
                <a:lnTo>
                  <a:pt x="914400" y="53975"/>
                </a:lnTo>
                <a:lnTo>
                  <a:pt x="882650" y="79375"/>
                </a:lnTo>
                <a:lnTo>
                  <a:pt x="873125" y="88900"/>
                </a:lnTo>
                <a:lnTo>
                  <a:pt x="844550" y="88900"/>
                </a:lnTo>
                <a:lnTo>
                  <a:pt x="565150" y="88900"/>
                </a:lnTo>
                <a:lnTo>
                  <a:pt x="539750" y="98425"/>
                </a:lnTo>
                <a:lnTo>
                  <a:pt x="520700" y="111125"/>
                </a:lnTo>
                <a:lnTo>
                  <a:pt x="511175" y="127000"/>
                </a:lnTo>
                <a:lnTo>
                  <a:pt x="498475" y="146050"/>
                </a:lnTo>
                <a:lnTo>
                  <a:pt x="495300" y="174625"/>
                </a:lnTo>
                <a:lnTo>
                  <a:pt x="495300" y="628650"/>
                </a:lnTo>
                <a:lnTo>
                  <a:pt x="431800" y="628650"/>
                </a:lnTo>
                <a:lnTo>
                  <a:pt x="431800" y="158750"/>
                </a:lnTo>
                <a:lnTo>
                  <a:pt x="434975" y="133350"/>
                </a:lnTo>
                <a:lnTo>
                  <a:pt x="415925" y="114300"/>
                </a:lnTo>
                <a:lnTo>
                  <a:pt x="393700" y="101600"/>
                </a:lnTo>
                <a:lnTo>
                  <a:pt x="371475" y="85725"/>
                </a:lnTo>
                <a:lnTo>
                  <a:pt x="95250" y="85725"/>
                </a:lnTo>
                <a:lnTo>
                  <a:pt x="69850" y="76200"/>
                </a:lnTo>
                <a:lnTo>
                  <a:pt x="44450" y="63500"/>
                </a:lnTo>
                <a:lnTo>
                  <a:pt x="28575" y="47625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12" name="Rectangle 4011">
            <a:extLst>
              <a:ext uri="{FF2B5EF4-FFF2-40B4-BE49-F238E27FC236}">
                <a16:creationId xmlns:a16="http://schemas.microsoft.com/office/drawing/2014/main" id="{1F199EB2-09B5-9BA7-13CC-CF050A642DA2}"/>
              </a:ext>
            </a:extLst>
          </xdr:cNvPr>
          <xdr:cNvSpPr/>
        </xdr:nvSpPr>
        <xdr:spPr>
          <a:xfrm>
            <a:off x="704850" y="24255413"/>
            <a:ext cx="2281238" cy="557212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13" name="Straight Connector 4012">
            <a:extLst>
              <a:ext uri="{FF2B5EF4-FFF2-40B4-BE49-F238E27FC236}">
                <a16:creationId xmlns:a16="http://schemas.microsoft.com/office/drawing/2014/main" id="{8A226B83-36A1-4913-F800-B37AD1439CE9}"/>
              </a:ext>
            </a:extLst>
          </xdr:cNvPr>
          <xdr:cNvCxnSpPr/>
        </xdr:nvCxnSpPr>
        <xdr:spPr>
          <a:xfrm>
            <a:off x="761992" y="2481738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4" name="Straight Connector 4013">
            <a:extLst>
              <a:ext uri="{FF2B5EF4-FFF2-40B4-BE49-F238E27FC236}">
                <a16:creationId xmlns:a16="http://schemas.microsoft.com/office/drawing/2014/main" id="{E9A8B7CB-B5FA-126C-F6EE-91420E3895B9}"/>
              </a:ext>
            </a:extLst>
          </xdr:cNvPr>
          <xdr:cNvCxnSpPr/>
        </xdr:nvCxnSpPr>
        <xdr:spPr>
          <a:xfrm>
            <a:off x="881063" y="24903113"/>
            <a:ext cx="252404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15" name="Arc 4014">
            <a:extLst>
              <a:ext uri="{FF2B5EF4-FFF2-40B4-BE49-F238E27FC236}">
                <a16:creationId xmlns:a16="http://schemas.microsoft.com/office/drawing/2014/main" id="{903B5CEB-D742-CD54-46EA-17F13161442B}"/>
              </a:ext>
            </a:extLst>
          </xdr:cNvPr>
          <xdr:cNvSpPr/>
        </xdr:nvSpPr>
        <xdr:spPr>
          <a:xfrm rot="10800000">
            <a:off x="781044" y="2472213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16" name="Straight Connector 4015">
            <a:extLst>
              <a:ext uri="{FF2B5EF4-FFF2-40B4-BE49-F238E27FC236}">
                <a16:creationId xmlns:a16="http://schemas.microsoft.com/office/drawing/2014/main" id="{5030BC0D-FF28-A676-941A-5F49EDEAD73D}"/>
              </a:ext>
            </a:extLst>
          </xdr:cNvPr>
          <xdr:cNvCxnSpPr/>
        </xdr:nvCxnSpPr>
        <xdr:spPr>
          <a:xfrm>
            <a:off x="1219192" y="2499836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7" name="Straight Connector 4016">
            <a:extLst>
              <a:ext uri="{FF2B5EF4-FFF2-40B4-BE49-F238E27FC236}">
                <a16:creationId xmlns:a16="http://schemas.microsoft.com/office/drawing/2014/main" id="{501A5D0E-917A-DD7F-41D2-F9DE1116E77F}"/>
              </a:ext>
            </a:extLst>
          </xdr:cNvPr>
          <xdr:cNvCxnSpPr/>
        </xdr:nvCxnSpPr>
        <xdr:spPr>
          <a:xfrm>
            <a:off x="1285867" y="2499360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18" name="Arc 4017">
            <a:extLst>
              <a:ext uri="{FF2B5EF4-FFF2-40B4-BE49-F238E27FC236}">
                <a16:creationId xmlns:a16="http://schemas.microsoft.com/office/drawing/2014/main" id="{037BA574-A0F7-0736-E16C-EC5ADB8E2E5E}"/>
              </a:ext>
            </a:extLst>
          </xdr:cNvPr>
          <xdr:cNvSpPr/>
        </xdr:nvSpPr>
        <xdr:spPr>
          <a:xfrm>
            <a:off x="1038217" y="2491263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19" name="Arc 4018">
            <a:extLst>
              <a:ext uri="{FF2B5EF4-FFF2-40B4-BE49-F238E27FC236}">
                <a16:creationId xmlns:a16="http://schemas.microsoft.com/office/drawing/2014/main" id="{01551C80-8495-CF62-D638-60A36800E934}"/>
              </a:ext>
            </a:extLst>
          </xdr:cNvPr>
          <xdr:cNvSpPr/>
        </xdr:nvSpPr>
        <xdr:spPr>
          <a:xfrm rot="16200000">
            <a:off x="1285867" y="2491263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20" name="Straight Connector 4019">
            <a:extLst>
              <a:ext uri="{FF2B5EF4-FFF2-40B4-BE49-F238E27FC236}">
                <a16:creationId xmlns:a16="http://schemas.microsoft.com/office/drawing/2014/main" id="{887DBAFE-D04B-4B02-B208-ACED606453AD}"/>
              </a:ext>
            </a:extLst>
          </xdr:cNvPr>
          <xdr:cNvCxnSpPr/>
        </xdr:nvCxnSpPr>
        <xdr:spPr>
          <a:xfrm>
            <a:off x="1357312" y="24912638"/>
            <a:ext cx="30003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21" name="Arc 4020">
            <a:extLst>
              <a:ext uri="{FF2B5EF4-FFF2-40B4-BE49-F238E27FC236}">
                <a16:creationId xmlns:a16="http://schemas.microsoft.com/office/drawing/2014/main" id="{05B55816-E48E-6E3D-40E7-4B1B53BF13F4}"/>
              </a:ext>
            </a:extLst>
          </xdr:cNvPr>
          <xdr:cNvSpPr/>
        </xdr:nvSpPr>
        <xdr:spPr>
          <a:xfrm rot="5400000">
            <a:off x="1543042" y="2473166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22" name="Straight Connector 4021">
            <a:extLst>
              <a:ext uri="{FF2B5EF4-FFF2-40B4-BE49-F238E27FC236}">
                <a16:creationId xmlns:a16="http://schemas.microsoft.com/office/drawing/2014/main" id="{798A7F85-1F3F-F5B5-5135-35B00A36D163}"/>
              </a:ext>
            </a:extLst>
          </xdr:cNvPr>
          <xdr:cNvCxnSpPr/>
        </xdr:nvCxnSpPr>
        <xdr:spPr>
          <a:xfrm>
            <a:off x="1133467" y="2544603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3" name="Straight Connector 4022">
            <a:extLst>
              <a:ext uri="{FF2B5EF4-FFF2-40B4-BE49-F238E27FC236}">
                <a16:creationId xmlns:a16="http://schemas.microsoft.com/office/drawing/2014/main" id="{10B08482-294D-C427-120A-35B7B1B6C86F}"/>
              </a:ext>
            </a:extLst>
          </xdr:cNvPr>
          <xdr:cNvCxnSpPr/>
        </xdr:nvCxnSpPr>
        <xdr:spPr>
          <a:xfrm flipV="1">
            <a:off x="2557474" y="2424588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4" name="Straight Connector 4023">
            <a:extLst>
              <a:ext uri="{FF2B5EF4-FFF2-40B4-BE49-F238E27FC236}">
                <a16:creationId xmlns:a16="http://schemas.microsoft.com/office/drawing/2014/main" id="{A838CF6B-9952-F646-0B3D-5ACC3B9EB372}"/>
              </a:ext>
            </a:extLst>
          </xdr:cNvPr>
          <xdr:cNvCxnSpPr/>
        </xdr:nvCxnSpPr>
        <xdr:spPr>
          <a:xfrm>
            <a:off x="704850" y="24250650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5" name="Straight Connector 4024">
            <a:extLst>
              <a:ext uri="{FF2B5EF4-FFF2-40B4-BE49-F238E27FC236}">
                <a16:creationId xmlns:a16="http://schemas.microsoft.com/office/drawing/2014/main" id="{DF1AC033-DF82-02D8-FBE4-1B146295DC4B}"/>
              </a:ext>
            </a:extLst>
          </xdr:cNvPr>
          <xdr:cNvCxnSpPr/>
        </xdr:nvCxnSpPr>
        <xdr:spPr>
          <a:xfrm>
            <a:off x="709613" y="24312563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6" name="Straight Connector 4025">
            <a:extLst>
              <a:ext uri="{FF2B5EF4-FFF2-40B4-BE49-F238E27FC236}">
                <a16:creationId xmlns:a16="http://schemas.microsoft.com/office/drawing/2014/main" id="{01C17351-EC56-3BB0-8ABA-695A9CAC3D49}"/>
              </a:ext>
            </a:extLst>
          </xdr:cNvPr>
          <xdr:cNvCxnSpPr/>
        </xdr:nvCxnSpPr>
        <xdr:spPr>
          <a:xfrm>
            <a:off x="704851" y="24817388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7" name="Straight Connector 4026">
            <a:extLst>
              <a:ext uri="{FF2B5EF4-FFF2-40B4-BE49-F238E27FC236}">
                <a16:creationId xmlns:a16="http://schemas.microsoft.com/office/drawing/2014/main" id="{0F628B9B-3702-C342-A4FF-11DA04F49EB1}"/>
              </a:ext>
            </a:extLst>
          </xdr:cNvPr>
          <xdr:cNvCxnSpPr/>
        </xdr:nvCxnSpPr>
        <xdr:spPr>
          <a:xfrm>
            <a:off x="704851" y="24755476"/>
            <a:ext cx="2285999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8" name="Straight Connector 4027">
            <a:extLst>
              <a:ext uri="{FF2B5EF4-FFF2-40B4-BE49-F238E27FC236}">
                <a16:creationId xmlns:a16="http://schemas.microsoft.com/office/drawing/2014/main" id="{7A91BCDF-E0D0-37B9-B4CB-F9CFA4F997A7}"/>
              </a:ext>
            </a:extLst>
          </xdr:cNvPr>
          <xdr:cNvCxnSpPr/>
        </xdr:nvCxnSpPr>
        <xdr:spPr>
          <a:xfrm>
            <a:off x="704850" y="2419350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9" name="Straight Connector 4028">
            <a:extLst>
              <a:ext uri="{FF2B5EF4-FFF2-40B4-BE49-F238E27FC236}">
                <a16:creationId xmlns:a16="http://schemas.microsoft.com/office/drawing/2014/main" id="{84907114-B87B-C8A6-DB64-6626E68346E0}"/>
              </a:ext>
            </a:extLst>
          </xdr:cNvPr>
          <xdr:cNvCxnSpPr/>
        </xdr:nvCxnSpPr>
        <xdr:spPr>
          <a:xfrm>
            <a:off x="2990849" y="2420778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30" name="Rectangle 4029">
            <a:extLst>
              <a:ext uri="{FF2B5EF4-FFF2-40B4-BE49-F238E27FC236}">
                <a16:creationId xmlns:a16="http://schemas.microsoft.com/office/drawing/2014/main" id="{D686890F-5B15-A635-2B9C-2AD9BAEC2BA2}"/>
              </a:ext>
            </a:extLst>
          </xdr:cNvPr>
          <xdr:cNvSpPr/>
        </xdr:nvSpPr>
        <xdr:spPr>
          <a:xfrm>
            <a:off x="2147899" y="24393524"/>
            <a:ext cx="733426" cy="280989"/>
          </a:xfrm>
          <a:prstGeom prst="rect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31" name="Octagon 4030">
            <a:extLst>
              <a:ext uri="{FF2B5EF4-FFF2-40B4-BE49-F238E27FC236}">
                <a16:creationId xmlns:a16="http://schemas.microsoft.com/office/drawing/2014/main" id="{1834503A-A2E6-2943-F67A-F66C7B825797}"/>
              </a:ext>
            </a:extLst>
          </xdr:cNvPr>
          <xdr:cNvSpPr/>
        </xdr:nvSpPr>
        <xdr:spPr>
          <a:xfrm>
            <a:off x="2224101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32" name="Octagon 4031">
            <a:extLst>
              <a:ext uri="{FF2B5EF4-FFF2-40B4-BE49-F238E27FC236}">
                <a16:creationId xmlns:a16="http://schemas.microsoft.com/office/drawing/2014/main" id="{75501565-3430-4030-8941-92C2B7017869}"/>
              </a:ext>
            </a:extLst>
          </xdr:cNvPr>
          <xdr:cNvSpPr/>
        </xdr:nvSpPr>
        <xdr:spPr>
          <a:xfrm>
            <a:off x="2390788" y="24493538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033" name="Octagon 4032">
            <a:extLst>
              <a:ext uri="{FF2B5EF4-FFF2-40B4-BE49-F238E27FC236}">
                <a16:creationId xmlns:a16="http://schemas.microsoft.com/office/drawing/2014/main" id="{073BC914-AD58-E5AE-782A-0D30A9E3515B}"/>
              </a:ext>
            </a:extLst>
          </xdr:cNvPr>
          <xdr:cNvSpPr/>
        </xdr:nvSpPr>
        <xdr:spPr>
          <a:xfrm>
            <a:off x="2709870" y="24498300"/>
            <a:ext cx="85726" cy="85726"/>
          </a:xfrm>
          <a:prstGeom prst="octagon">
            <a:avLst/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14</xdr:col>
      <xdr:colOff>19050</xdr:colOff>
      <xdr:row>908</xdr:row>
      <xdr:rowOff>76200</xdr:rowOff>
    </xdr:from>
    <xdr:to>
      <xdr:col>26</xdr:col>
      <xdr:colOff>38100</xdr:colOff>
      <xdr:row>922</xdr:row>
      <xdr:rowOff>76200</xdr:rowOff>
    </xdr:to>
    <xdr:cxnSp macro="">
      <xdr:nvCxnSpPr>
        <xdr:cNvPr id="4034" name="Straight Connector 4033">
          <a:extLst>
            <a:ext uri="{FF2B5EF4-FFF2-40B4-BE49-F238E27FC236}">
              <a16:creationId xmlns:a16="http://schemas.microsoft.com/office/drawing/2014/main" id="{82131806-495F-4E0C-A23E-16FE1EC03268}"/>
            </a:ext>
          </a:extLst>
        </xdr:cNvPr>
        <xdr:cNvCxnSpPr/>
      </xdr:nvCxnSpPr>
      <xdr:spPr>
        <a:xfrm flipH="1" flipV="1">
          <a:off x="2286000" y="136083675"/>
          <a:ext cx="1962150" cy="200025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930</xdr:row>
      <xdr:rowOff>9525</xdr:rowOff>
    </xdr:from>
    <xdr:to>
      <xdr:col>37</xdr:col>
      <xdr:colOff>80968</xdr:colOff>
      <xdr:row>935</xdr:row>
      <xdr:rowOff>20604</xdr:rowOff>
    </xdr:to>
    <xdr:grpSp>
      <xdr:nvGrpSpPr>
        <xdr:cNvPr id="4039" name="Group 4038">
          <a:extLst>
            <a:ext uri="{FF2B5EF4-FFF2-40B4-BE49-F238E27FC236}">
              <a16:creationId xmlns:a16="http://schemas.microsoft.com/office/drawing/2014/main" id="{7726D11E-E568-5F7B-25A8-AD61B0116222}"/>
            </a:ext>
          </a:extLst>
        </xdr:cNvPr>
        <xdr:cNvGrpSpPr/>
      </xdr:nvGrpSpPr>
      <xdr:grpSpPr>
        <a:xfrm>
          <a:off x="2019300" y="139160250"/>
          <a:ext cx="4052893" cy="725454"/>
          <a:chOff x="2019300" y="139160250"/>
          <a:chExt cx="4052893" cy="725454"/>
        </a:xfrm>
      </xdr:grpSpPr>
      <xdr:sp macro="" textlink="">
        <xdr:nvSpPr>
          <xdr:cNvPr id="1861" name="Freeform: Shape 1860">
            <a:extLst>
              <a:ext uri="{FF2B5EF4-FFF2-40B4-BE49-F238E27FC236}">
                <a16:creationId xmlns:a16="http://schemas.microsoft.com/office/drawing/2014/main" id="{9F8F34C2-F321-49AA-BBBF-1FB3E9545D20}"/>
              </a:ext>
            </a:extLst>
          </xdr:cNvPr>
          <xdr:cNvSpPr/>
        </xdr:nvSpPr>
        <xdr:spPr>
          <a:xfrm>
            <a:off x="4048125" y="139160250"/>
            <a:ext cx="257175" cy="419100"/>
          </a:xfrm>
          <a:custGeom>
            <a:avLst/>
            <a:gdLst>
              <a:gd name="connsiteX0" fmla="*/ 0 w 260350"/>
              <a:gd name="connsiteY0" fmla="*/ 0 h 425450"/>
              <a:gd name="connsiteX1" fmla="*/ 95250 w 260350"/>
              <a:gd name="connsiteY1" fmla="*/ 266700 h 425450"/>
              <a:gd name="connsiteX2" fmla="*/ 260350 w 260350"/>
              <a:gd name="connsiteY2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0350" h="425450">
                <a:moveTo>
                  <a:pt x="0" y="0"/>
                </a:moveTo>
                <a:cubicBezTo>
                  <a:pt x="25929" y="97896"/>
                  <a:pt x="51858" y="195792"/>
                  <a:pt x="95250" y="266700"/>
                </a:cubicBezTo>
                <a:cubicBezTo>
                  <a:pt x="138642" y="337608"/>
                  <a:pt x="199496" y="381529"/>
                  <a:pt x="260350" y="4254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64" name="Freeform: Shape 1863">
            <a:extLst>
              <a:ext uri="{FF2B5EF4-FFF2-40B4-BE49-F238E27FC236}">
                <a16:creationId xmlns:a16="http://schemas.microsoft.com/office/drawing/2014/main" id="{034495BD-8229-4656-A409-164076E945C1}"/>
              </a:ext>
            </a:extLst>
          </xdr:cNvPr>
          <xdr:cNvSpPr/>
        </xdr:nvSpPr>
        <xdr:spPr>
          <a:xfrm>
            <a:off x="2100263" y="139160250"/>
            <a:ext cx="1947862" cy="725454"/>
          </a:xfrm>
          <a:custGeom>
            <a:avLst/>
            <a:gdLst>
              <a:gd name="connsiteX0" fmla="*/ 0 w 1947862"/>
              <a:gd name="connsiteY0" fmla="*/ 423863 h 725454"/>
              <a:gd name="connsiteX1" fmla="*/ 976312 w 1947862"/>
              <a:gd name="connsiteY1" fmla="*/ 709613 h 725454"/>
              <a:gd name="connsiteX2" fmla="*/ 1947862 w 1947862"/>
              <a:gd name="connsiteY2" fmla="*/ 0 h 7254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725454">
                <a:moveTo>
                  <a:pt x="0" y="423863"/>
                </a:moveTo>
                <a:cubicBezTo>
                  <a:pt x="325834" y="602060"/>
                  <a:pt x="651668" y="780257"/>
                  <a:pt x="976312" y="709613"/>
                </a:cubicBezTo>
                <a:cubicBezTo>
                  <a:pt x="1300956" y="638969"/>
                  <a:pt x="1624409" y="319484"/>
                  <a:pt x="19478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5" name="Freeform: Shape 114">
            <a:extLst>
              <a:ext uri="{FF2B5EF4-FFF2-40B4-BE49-F238E27FC236}">
                <a16:creationId xmlns:a16="http://schemas.microsoft.com/office/drawing/2014/main" id="{A2FF8E59-1E56-0746-3A17-5BE5C6AEBD11}"/>
              </a:ext>
            </a:extLst>
          </xdr:cNvPr>
          <xdr:cNvSpPr/>
        </xdr:nvSpPr>
        <xdr:spPr>
          <a:xfrm>
            <a:off x="4300538" y="139579350"/>
            <a:ext cx="1690687" cy="285750"/>
          </a:xfrm>
          <a:custGeom>
            <a:avLst/>
            <a:gdLst>
              <a:gd name="connsiteX0" fmla="*/ 0 w 1690687"/>
              <a:gd name="connsiteY0" fmla="*/ 0 h 285750"/>
              <a:gd name="connsiteX1" fmla="*/ 876300 w 1690687"/>
              <a:gd name="connsiteY1" fmla="*/ 285750 h 285750"/>
              <a:gd name="connsiteX2" fmla="*/ 1690687 w 1690687"/>
              <a:gd name="connsiteY2" fmla="*/ 0 h 285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90687" h="285750">
                <a:moveTo>
                  <a:pt x="0" y="0"/>
                </a:moveTo>
                <a:cubicBezTo>
                  <a:pt x="297259" y="142875"/>
                  <a:pt x="594519" y="285750"/>
                  <a:pt x="876300" y="285750"/>
                </a:cubicBezTo>
                <a:cubicBezTo>
                  <a:pt x="1158081" y="285750"/>
                  <a:pt x="1690687" y="0"/>
                  <a:pt x="1690687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37" name="Straight Connector 4036">
            <a:extLst>
              <a:ext uri="{FF2B5EF4-FFF2-40B4-BE49-F238E27FC236}">
                <a16:creationId xmlns:a16="http://schemas.microsoft.com/office/drawing/2014/main" id="{F9284311-C4BA-3F04-9449-6C5B469607CC}"/>
              </a:ext>
            </a:extLst>
          </xdr:cNvPr>
          <xdr:cNvCxnSpPr/>
        </xdr:nvCxnSpPr>
        <xdr:spPr>
          <a:xfrm>
            <a:off x="4048125" y="139179300"/>
            <a:ext cx="0" cy="400052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54" name="Isosceles Triangle 1853">
            <a:extLst>
              <a:ext uri="{FF2B5EF4-FFF2-40B4-BE49-F238E27FC236}">
                <a16:creationId xmlns:a16="http://schemas.microsoft.com/office/drawing/2014/main" id="{57A1280B-4CE9-5EC2-F06E-4F285953DC28}"/>
              </a:ext>
            </a:extLst>
          </xdr:cNvPr>
          <xdr:cNvSpPr/>
        </xdr:nvSpPr>
        <xdr:spPr>
          <a:xfrm>
            <a:off x="2019300" y="1395968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55" name="Straight Connector 1854">
            <a:extLst>
              <a:ext uri="{FF2B5EF4-FFF2-40B4-BE49-F238E27FC236}">
                <a16:creationId xmlns:a16="http://schemas.microsoft.com/office/drawing/2014/main" id="{118AAA78-1DE4-414B-70D9-71CE3E15FDCE}"/>
              </a:ext>
            </a:extLst>
          </xdr:cNvPr>
          <xdr:cNvCxnSpPr/>
        </xdr:nvCxnSpPr>
        <xdr:spPr>
          <a:xfrm>
            <a:off x="2095499" y="139579350"/>
            <a:ext cx="390048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57" name="Isosceles Triangle 1856">
            <a:extLst>
              <a:ext uri="{FF2B5EF4-FFF2-40B4-BE49-F238E27FC236}">
                <a16:creationId xmlns:a16="http://schemas.microsoft.com/office/drawing/2014/main" id="{AE25381F-3B4A-C626-83ED-B893EAECA811}"/>
              </a:ext>
            </a:extLst>
          </xdr:cNvPr>
          <xdr:cNvSpPr/>
        </xdr:nvSpPr>
        <xdr:spPr>
          <a:xfrm>
            <a:off x="5910268" y="1395872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58" name="Isosceles Triangle 1857">
            <a:extLst>
              <a:ext uri="{FF2B5EF4-FFF2-40B4-BE49-F238E27FC236}">
                <a16:creationId xmlns:a16="http://schemas.microsoft.com/office/drawing/2014/main" id="{6B3E0E20-F6A4-E81A-0992-179E6DCD9681}"/>
              </a:ext>
            </a:extLst>
          </xdr:cNvPr>
          <xdr:cNvSpPr/>
        </xdr:nvSpPr>
        <xdr:spPr>
          <a:xfrm>
            <a:off x="3962400" y="1395872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859" name="Oval 1858">
            <a:extLst>
              <a:ext uri="{FF2B5EF4-FFF2-40B4-BE49-F238E27FC236}">
                <a16:creationId xmlns:a16="http://schemas.microsoft.com/office/drawing/2014/main" id="{B48EE1AC-087C-6625-8BAF-E873C3001A1F}"/>
              </a:ext>
            </a:extLst>
          </xdr:cNvPr>
          <xdr:cNvSpPr/>
        </xdr:nvSpPr>
        <xdr:spPr>
          <a:xfrm>
            <a:off x="4267200" y="13954125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87</xdr:row>
      <xdr:rowOff>138112</xdr:rowOff>
    </xdr:from>
    <xdr:to>
      <xdr:col>71</xdr:col>
      <xdr:colOff>80969</xdr:colOff>
      <xdr:row>93</xdr:row>
      <xdr:rowOff>17845</xdr:rowOff>
    </xdr:to>
    <xdr:grpSp>
      <xdr:nvGrpSpPr>
        <xdr:cNvPr id="4083" name="Group 4082">
          <a:extLst>
            <a:ext uri="{FF2B5EF4-FFF2-40B4-BE49-F238E27FC236}">
              <a16:creationId xmlns:a16="http://schemas.microsoft.com/office/drawing/2014/main" id="{4999BD2E-4EFA-A97D-B713-32EE6133C7B6}"/>
            </a:ext>
          </a:extLst>
        </xdr:cNvPr>
        <xdr:cNvGrpSpPr/>
      </xdr:nvGrpSpPr>
      <xdr:grpSpPr>
        <a:xfrm>
          <a:off x="2024063" y="13187362"/>
          <a:ext cx="9553581" cy="736983"/>
          <a:chOff x="2024063" y="13187362"/>
          <a:chExt cx="9553581" cy="736983"/>
        </a:xfrm>
      </xdr:grpSpPr>
      <xdr:sp macro="" textlink="">
        <xdr:nvSpPr>
          <xdr:cNvPr id="2881" name="Freeform: Shape 2880">
            <a:extLst>
              <a:ext uri="{FF2B5EF4-FFF2-40B4-BE49-F238E27FC236}">
                <a16:creationId xmlns:a16="http://schemas.microsoft.com/office/drawing/2014/main" id="{1DF5F8FA-1E1E-C30B-E6A2-DFD35AE339D0}"/>
              </a:ext>
            </a:extLst>
          </xdr:cNvPr>
          <xdr:cNvSpPr/>
        </xdr:nvSpPr>
        <xdr:spPr>
          <a:xfrm>
            <a:off x="10045700" y="13211175"/>
            <a:ext cx="250825" cy="434975"/>
          </a:xfrm>
          <a:custGeom>
            <a:avLst/>
            <a:gdLst>
              <a:gd name="connsiteX0" fmla="*/ 0 w 254000"/>
              <a:gd name="connsiteY0" fmla="*/ 0 h 444500"/>
              <a:gd name="connsiteX1" fmla="*/ 107950 w 254000"/>
              <a:gd name="connsiteY1" fmla="*/ 254000 h 444500"/>
              <a:gd name="connsiteX2" fmla="*/ 254000 w 254000"/>
              <a:gd name="connsiteY2" fmla="*/ 444500 h 444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44500">
                <a:moveTo>
                  <a:pt x="0" y="0"/>
                </a:moveTo>
                <a:cubicBezTo>
                  <a:pt x="32808" y="89958"/>
                  <a:pt x="65617" y="179917"/>
                  <a:pt x="107950" y="254000"/>
                </a:cubicBezTo>
                <a:cubicBezTo>
                  <a:pt x="150283" y="328083"/>
                  <a:pt x="202141" y="386291"/>
                  <a:pt x="254000" y="444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82" name="Freeform: Shape 2881">
            <a:extLst>
              <a:ext uri="{FF2B5EF4-FFF2-40B4-BE49-F238E27FC236}">
                <a16:creationId xmlns:a16="http://schemas.microsoft.com/office/drawing/2014/main" id="{16A6F047-5611-AE47-D094-BB5511819DCB}"/>
              </a:ext>
            </a:extLst>
          </xdr:cNvPr>
          <xdr:cNvSpPr/>
        </xdr:nvSpPr>
        <xdr:spPr>
          <a:xfrm>
            <a:off x="10290175" y="13617575"/>
            <a:ext cx="1206500" cy="288930"/>
          </a:xfrm>
          <a:custGeom>
            <a:avLst/>
            <a:gdLst>
              <a:gd name="connsiteX0" fmla="*/ 0 w 1231900"/>
              <a:gd name="connsiteY0" fmla="*/ 0 h 298455"/>
              <a:gd name="connsiteX1" fmla="*/ 660400 w 1231900"/>
              <a:gd name="connsiteY1" fmla="*/ 298450 h 298455"/>
              <a:gd name="connsiteX2" fmla="*/ 1231900 w 1231900"/>
              <a:gd name="connsiteY2" fmla="*/ 6350 h 2984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31900" h="298455">
                <a:moveTo>
                  <a:pt x="0" y="0"/>
                </a:moveTo>
                <a:cubicBezTo>
                  <a:pt x="227541" y="148696"/>
                  <a:pt x="455083" y="297392"/>
                  <a:pt x="660400" y="298450"/>
                </a:cubicBezTo>
                <a:cubicBezTo>
                  <a:pt x="865717" y="299508"/>
                  <a:pt x="1048808" y="152929"/>
                  <a:pt x="12319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" name="Freeform: Shape 54">
            <a:extLst>
              <a:ext uri="{FF2B5EF4-FFF2-40B4-BE49-F238E27FC236}">
                <a16:creationId xmlns:a16="http://schemas.microsoft.com/office/drawing/2014/main" id="{5A3B8B32-FC98-2347-DFE9-F83A9F6069EC}"/>
              </a:ext>
            </a:extLst>
          </xdr:cNvPr>
          <xdr:cNvSpPr/>
        </xdr:nvSpPr>
        <xdr:spPr>
          <a:xfrm>
            <a:off x="7448550" y="13192125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30" name="Freeform: Shape 2729">
            <a:extLst>
              <a:ext uri="{FF2B5EF4-FFF2-40B4-BE49-F238E27FC236}">
                <a16:creationId xmlns:a16="http://schemas.microsoft.com/office/drawing/2014/main" id="{F8A664A0-0FB4-4739-BA52-9DD9ED133819}"/>
              </a:ext>
            </a:extLst>
          </xdr:cNvPr>
          <xdr:cNvSpPr/>
        </xdr:nvSpPr>
        <xdr:spPr>
          <a:xfrm>
            <a:off x="8748713" y="13196887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31" name="Freeform: Shape 2730">
            <a:extLst>
              <a:ext uri="{FF2B5EF4-FFF2-40B4-BE49-F238E27FC236}">
                <a16:creationId xmlns:a16="http://schemas.microsoft.com/office/drawing/2014/main" id="{3FB0FEFB-EBFA-4362-B09A-D416B12C9EA4}"/>
              </a:ext>
            </a:extLst>
          </xdr:cNvPr>
          <xdr:cNvSpPr/>
        </xdr:nvSpPr>
        <xdr:spPr>
          <a:xfrm>
            <a:off x="6153150" y="13192125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32" name="Freeform: Shape 2731">
            <a:extLst>
              <a:ext uri="{FF2B5EF4-FFF2-40B4-BE49-F238E27FC236}">
                <a16:creationId xmlns:a16="http://schemas.microsoft.com/office/drawing/2014/main" id="{71CB6430-12DD-4F72-8C23-EA1EB76CC816}"/>
              </a:ext>
            </a:extLst>
          </xdr:cNvPr>
          <xdr:cNvSpPr/>
        </xdr:nvSpPr>
        <xdr:spPr>
          <a:xfrm>
            <a:off x="4857750" y="13187362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33" name="Freeform: Shape 2732">
            <a:extLst>
              <a:ext uri="{FF2B5EF4-FFF2-40B4-BE49-F238E27FC236}">
                <a16:creationId xmlns:a16="http://schemas.microsoft.com/office/drawing/2014/main" id="{E53B88B3-822D-413D-BFE4-A984F6D4F88C}"/>
              </a:ext>
            </a:extLst>
          </xdr:cNvPr>
          <xdr:cNvSpPr/>
        </xdr:nvSpPr>
        <xdr:spPr>
          <a:xfrm>
            <a:off x="3562350" y="13196887"/>
            <a:ext cx="1300163" cy="727458"/>
          </a:xfrm>
          <a:custGeom>
            <a:avLst/>
            <a:gdLst>
              <a:gd name="connsiteX0" fmla="*/ 0 w 1300163"/>
              <a:gd name="connsiteY0" fmla="*/ 4763 h 727458"/>
              <a:gd name="connsiteX1" fmla="*/ 247650 w 1300163"/>
              <a:gd name="connsiteY1" fmla="*/ 428625 h 727458"/>
              <a:gd name="connsiteX2" fmla="*/ 762000 w 1300163"/>
              <a:gd name="connsiteY2" fmla="*/ 714375 h 727458"/>
              <a:gd name="connsiteX3" fmla="*/ 1300163 w 1300163"/>
              <a:gd name="connsiteY3" fmla="*/ 0 h 7274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727458">
                <a:moveTo>
                  <a:pt x="0" y="4763"/>
                </a:moveTo>
                <a:cubicBezTo>
                  <a:pt x="60325" y="157559"/>
                  <a:pt x="120650" y="310356"/>
                  <a:pt x="247650" y="428625"/>
                </a:cubicBezTo>
                <a:cubicBezTo>
                  <a:pt x="374650" y="546894"/>
                  <a:pt x="586581" y="785812"/>
                  <a:pt x="762000" y="714375"/>
                </a:cubicBezTo>
                <a:cubicBezTo>
                  <a:pt x="937419" y="642938"/>
                  <a:pt x="1118791" y="321469"/>
                  <a:pt x="13001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34" name="Freeform: Shape 2733">
            <a:extLst>
              <a:ext uri="{FF2B5EF4-FFF2-40B4-BE49-F238E27FC236}">
                <a16:creationId xmlns:a16="http://schemas.microsoft.com/office/drawing/2014/main" id="{1061B72E-F4B9-38E5-98F9-3DDAA1691246}"/>
              </a:ext>
            </a:extLst>
          </xdr:cNvPr>
          <xdr:cNvSpPr/>
        </xdr:nvSpPr>
        <xdr:spPr>
          <a:xfrm>
            <a:off x="2100263" y="13201650"/>
            <a:ext cx="1466850" cy="715360"/>
          </a:xfrm>
          <a:custGeom>
            <a:avLst/>
            <a:gdLst>
              <a:gd name="connsiteX0" fmla="*/ 0 w 1466850"/>
              <a:gd name="connsiteY0" fmla="*/ 414338 h 715360"/>
              <a:gd name="connsiteX1" fmla="*/ 809625 w 1466850"/>
              <a:gd name="connsiteY1" fmla="*/ 700088 h 715360"/>
              <a:gd name="connsiteX2" fmla="*/ 1466850 w 1466850"/>
              <a:gd name="connsiteY2" fmla="*/ 0 h 7153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66850" h="715360">
                <a:moveTo>
                  <a:pt x="0" y="414338"/>
                </a:moveTo>
                <a:cubicBezTo>
                  <a:pt x="282575" y="591741"/>
                  <a:pt x="565150" y="769144"/>
                  <a:pt x="809625" y="700088"/>
                </a:cubicBezTo>
                <a:cubicBezTo>
                  <a:pt x="1054100" y="631032"/>
                  <a:pt x="1260475" y="31551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41" name="Straight Connector 4040">
            <a:extLst>
              <a:ext uri="{FF2B5EF4-FFF2-40B4-BE49-F238E27FC236}">
                <a16:creationId xmlns:a16="http://schemas.microsoft.com/office/drawing/2014/main" id="{4F09136F-84B9-24FB-0B69-D3303BA711EA}"/>
              </a:ext>
            </a:extLst>
          </xdr:cNvPr>
          <xdr:cNvCxnSpPr/>
        </xdr:nvCxnSpPr>
        <xdr:spPr>
          <a:xfrm>
            <a:off x="3562350" y="13234988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3" name="Straight Connector 4042">
            <a:extLst>
              <a:ext uri="{FF2B5EF4-FFF2-40B4-BE49-F238E27FC236}">
                <a16:creationId xmlns:a16="http://schemas.microsoft.com/office/drawing/2014/main" id="{93789F76-25C9-4B7B-A641-1CD1B0261687}"/>
              </a:ext>
            </a:extLst>
          </xdr:cNvPr>
          <xdr:cNvCxnSpPr/>
        </xdr:nvCxnSpPr>
        <xdr:spPr>
          <a:xfrm>
            <a:off x="4857750" y="13230226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4" name="Straight Connector 4043">
            <a:extLst>
              <a:ext uri="{FF2B5EF4-FFF2-40B4-BE49-F238E27FC236}">
                <a16:creationId xmlns:a16="http://schemas.microsoft.com/office/drawing/2014/main" id="{E2E76BE6-FF8F-41DC-97E2-AA0F44FB25B4}"/>
              </a:ext>
            </a:extLst>
          </xdr:cNvPr>
          <xdr:cNvCxnSpPr/>
        </xdr:nvCxnSpPr>
        <xdr:spPr>
          <a:xfrm>
            <a:off x="6153149" y="13234988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5" name="Straight Connector 4044">
            <a:extLst>
              <a:ext uri="{FF2B5EF4-FFF2-40B4-BE49-F238E27FC236}">
                <a16:creationId xmlns:a16="http://schemas.microsoft.com/office/drawing/2014/main" id="{EA34574A-BEB4-4C73-A8F1-9EB3EC8211CB}"/>
              </a:ext>
            </a:extLst>
          </xdr:cNvPr>
          <xdr:cNvCxnSpPr/>
        </xdr:nvCxnSpPr>
        <xdr:spPr>
          <a:xfrm>
            <a:off x="7448549" y="13234989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6" name="Straight Connector 4045">
            <a:extLst>
              <a:ext uri="{FF2B5EF4-FFF2-40B4-BE49-F238E27FC236}">
                <a16:creationId xmlns:a16="http://schemas.microsoft.com/office/drawing/2014/main" id="{0383FCDA-785D-4662-9CE9-BFE951C056CF}"/>
              </a:ext>
            </a:extLst>
          </xdr:cNvPr>
          <xdr:cNvCxnSpPr/>
        </xdr:nvCxnSpPr>
        <xdr:spPr>
          <a:xfrm>
            <a:off x="8743950" y="13234987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7" name="Straight Connector 4046">
            <a:extLst>
              <a:ext uri="{FF2B5EF4-FFF2-40B4-BE49-F238E27FC236}">
                <a16:creationId xmlns:a16="http://schemas.microsoft.com/office/drawing/2014/main" id="{3412C6AC-9AF0-4FFB-8203-D4C51DC69249}"/>
              </a:ext>
            </a:extLst>
          </xdr:cNvPr>
          <xdr:cNvCxnSpPr/>
        </xdr:nvCxnSpPr>
        <xdr:spPr>
          <a:xfrm>
            <a:off x="10039349" y="13225465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55" name="Isosceles Triangle 2854">
            <a:extLst>
              <a:ext uri="{FF2B5EF4-FFF2-40B4-BE49-F238E27FC236}">
                <a16:creationId xmlns:a16="http://schemas.microsoft.com/office/drawing/2014/main" id="{ECD540EA-CCB7-E5C5-993C-37EABDDDF311}"/>
              </a:ext>
            </a:extLst>
          </xdr:cNvPr>
          <xdr:cNvSpPr/>
        </xdr:nvSpPr>
        <xdr:spPr>
          <a:xfrm>
            <a:off x="2024063" y="13625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56" name="Isosceles Triangle 2855">
            <a:extLst>
              <a:ext uri="{FF2B5EF4-FFF2-40B4-BE49-F238E27FC236}">
                <a16:creationId xmlns:a16="http://schemas.microsoft.com/office/drawing/2014/main" id="{27ED1E8E-B2C4-BD1E-BA01-F7BD068CE55A}"/>
              </a:ext>
            </a:extLst>
          </xdr:cNvPr>
          <xdr:cNvSpPr/>
        </xdr:nvSpPr>
        <xdr:spPr>
          <a:xfrm>
            <a:off x="3486139" y="136302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57" name="Straight Connector 2856">
            <a:extLst>
              <a:ext uri="{FF2B5EF4-FFF2-40B4-BE49-F238E27FC236}">
                <a16:creationId xmlns:a16="http://schemas.microsoft.com/office/drawing/2014/main" id="{A6CA5A2C-CE2C-AF9C-4066-6E5F7E83C5DA}"/>
              </a:ext>
            </a:extLst>
          </xdr:cNvPr>
          <xdr:cNvCxnSpPr/>
        </xdr:nvCxnSpPr>
        <xdr:spPr>
          <a:xfrm>
            <a:off x="2100262" y="136207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58" name="Isosceles Triangle 2857">
            <a:extLst>
              <a:ext uri="{FF2B5EF4-FFF2-40B4-BE49-F238E27FC236}">
                <a16:creationId xmlns:a16="http://schemas.microsoft.com/office/drawing/2014/main" id="{A5A5D734-A4E6-FA10-9B2D-4002CEA2D50A}"/>
              </a:ext>
            </a:extLst>
          </xdr:cNvPr>
          <xdr:cNvSpPr/>
        </xdr:nvSpPr>
        <xdr:spPr>
          <a:xfrm>
            <a:off x="4781532" y="136302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59" name="Isosceles Triangle 2858">
            <a:extLst>
              <a:ext uri="{FF2B5EF4-FFF2-40B4-BE49-F238E27FC236}">
                <a16:creationId xmlns:a16="http://schemas.microsoft.com/office/drawing/2014/main" id="{B5BD52A5-DD76-AFBE-7E55-9853F488D3DF}"/>
              </a:ext>
            </a:extLst>
          </xdr:cNvPr>
          <xdr:cNvSpPr/>
        </xdr:nvSpPr>
        <xdr:spPr>
          <a:xfrm>
            <a:off x="7372345" y="13625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0" name="Isosceles Triangle 2859">
            <a:extLst>
              <a:ext uri="{FF2B5EF4-FFF2-40B4-BE49-F238E27FC236}">
                <a16:creationId xmlns:a16="http://schemas.microsoft.com/office/drawing/2014/main" id="{6772DB0B-8364-DDF6-3878-8DE125AD831C}"/>
              </a:ext>
            </a:extLst>
          </xdr:cNvPr>
          <xdr:cNvSpPr/>
        </xdr:nvSpPr>
        <xdr:spPr>
          <a:xfrm>
            <a:off x="11415719" y="136255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1" name="Oval 2860">
            <a:extLst>
              <a:ext uri="{FF2B5EF4-FFF2-40B4-BE49-F238E27FC236}">
                <a16:creationId xmlns:a16="http://schemas.microsoft.com/office/drawing/2014/main" id="{617C9B4F-4F57-5EB4-C769-75732DA5130B}"/>
              </a:ext>
            </a:extLst>
          </xdr:cNvPr>
          <xdr:cNvSpPr/>
        </xdr:nvSpPr>
        <xdr:spPr>
          <a:xfrm>
            <a:off x="3776653" y="13587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2" name="Oval 2861">
            <a:extLst>
              <a:ext uri="{FF2B5EF4-FFF2-40B4-BE49-F238E27FC236}">
                <a16:creationId xmlns:a16="http://schemas.microsoft.com/office/drawing/2014/main" id="{D5511EE6-41AB-1BAE-D9D0-B4B36D7634C6}"/>
              </a:ext>
            </a:extLst>
          </xdr:cNvPr>
          <xdr:cNvSpPr/>
        </xdr:nvSpPr>
        <xdr:spPr>
          <a:xfrm>
            <a:off x="5072053" y="13587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3" name="Oval 2862">
            <a:extLst>
              <a:ext uri="{FF2B5EF4-FFF2-40B4-BE49-F238E27FC236}">
                <a16:creationId xmlns:a16="http://schemas.microsoft.com/office/drawing/2014/main" id="{AAC4E692-7945-1415-4D15-72B478200F45}"/>
              </a:ext>
            </a:extLst>
          </xdr:cNvPr>
          <xdr:cNvSpPr/>
        </xdr:nvSpPr>
        <xdr:spPr>
          <a:xfrm>
            <a:off x="7658101" y="13587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4" name="Oval 2863">
            <a:extLst>
              <a:ext uri="{FF2B5EF4-FFF2-40B4-BE49-F238E27FC236}">
                <a16:creationId xmlns:a16="http://schemas.microsoft.com/office/drawing/2014/main" id="{5DF679E7-D1A6-F070-48F7-A9AB4DEB3D29}"/>
              </a:ext>
            </a:extLst>
          </xdr:cNvPr>
          <xdr:cNvSpPr/>
        </xdr:nvSpPr>
        <xdr:spPr>
          <a:xfrm>
            <a:off x="10248918" y="135874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5" name="Oval 2864">
            <a:extLst>
              <a:ext uri="{FF2B5EF4-FFF2-40B4-BE49-F238E27FC236}">
                <a16:creationId xmlns:a16="http://schemas.microsoft.com/office/drawing/2014/main" id="{38DB2A93-BAF3-0859-8FF5-A7D0F747B891}"/>
              </a:ext>
            </a:extLst>
          </xdr:cNvPr>
          <xdr:cNvSpPr/>
        </xdr:nvSpPr>
        <xdr:spPr>
          <a:xfrm>
            <a:off x="6372219" y="135874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6" name="Isosceles Triangle 2865">
            <a:extLst>
              <a:ext uri="{FF2B5EF4-FFF2-40B4-BE49-F238E27FC236}">
                <a16:creationId xmlns:a16="http://schemas.microsoft.com/office/drawing/2014/main" id="{09FA7F19-39C8-B5A1-CB61-6C7E5E32E239}"/>
              </a:ext>
            </a:extLst>
          </xdr:cNvPr>
          <xdr:cNvSpPr/>
        </xdr:nvSpPr>
        <xdr:spPr>
          <a:xfrm>
            <a:off x="6076931" y="136350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7" name="Oval 2866">
            <a:extLst>
              <a:ext uri="{FF2B5EF4-FFF2-40B4-BE49-F238E27FC236}">
                <a16:creationId xmlns:a16="http://schemas.microsoft.com/office/drawing/2014/main" id="{D6261AF8-B198-8C5E-E5C4-A76D021E086E}"/>
              </a:ext>
            </a:extLst>
          </xdr:cNvPr>
          <xdr:cNvSpPr/>
        </xdr:nvSpPr>
        <xdr:spPr>
          <a:xfrm>
            <a:off x="8953501" y="135874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8" name="Isosceles Triangle 2867">
            <a:extLst>
              <a:ext uri="{FF2B5EF4-FFF2-40B4-BE49-F238E27FC236}">
                <a16:creationId xmlns:a16="http://schemas.microsoft.com/office/drawing/2014/main" id="{4E7BB891-ADAC-88F7-7913-F76865E2488F}"/>
              </a:ext>
            </a:extLst>
          </xdr:cNvPr>
          <xdr:cNvSpPr/>
        </xdr:nvSpPr>
        <xdr:spPr>
          <a:xfrm>
            <a:off x="9963150" y="136350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69" name="Isosceles Triangle 2868">
            <a:extLst>
              <a:ext uri="{FF2B5EF4-FFF2-40B4-BE49-F238E27FC236}">
                <a16:creationId xmlns:a16="http://schemas.microsoft.com/office/drawing/2014/main" id="{5D9E0D03-BDF9-16FD-259F-267021AE9EDF}"/>
              </a:ext>
            </a:extLst>
          </xdr:cNvPr>
          <xdr:cNvSpPr/>
        </xdr:nvSpPr>
        <xdr:spPr>
          <a:xfrm>
            <a:off x="8667750" y="136350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181</xdr:row>
      <xdr:rowOff>139700</xdr:rowOff>
    </xdr:from>
    <xdr:to>
      <xdr:col>71</xdr:col>
      <xdr:colOff>80969</xdr:colOff>
      <xdr:row>187</xdr:row>
      <xdr:rowOff>6400</xdr:rowOff>
    </xdr:to>
    <xdr:grpSp>
      <xdr:nvGrpSpPr>
        <xdr:cNvPr id="4084" name="Group 4083">
          <a:extLst>
            <a:ext uri="{FF2B5EF4-FFF2-40B4-BE49-F238E27FC236}">
              <a16:creationId xmlns:a16="http://schemas.microsoft.com/office/drawing/2014/main" id="{D280881F-7EC5-F1C3-5350-6909963AB664}"/>
            </a:ext>
          </a:extLst>
        </xdr:cNvPr>
        <xdr:cNvGrpSpPr/>
      </xdr:nvGrpSpPr>
      <xdr:grpSpPr>
        <a:xfrm>
          <a:off x="2024063" y="27247850"/>
          <a:ext cx="9553581" cy="723950"/>
          <a:chOff x="2024063" y="27247850"/>
          <a:chExt cx="9553581" cy="723950"/>
        </a:xfrm>
      </xdr:grpSpPr>
      <xdr:sp macro="" textlink="">
        <xdr:nvSpPr>
          <xdr:cNvPr id="2598" name="Freeform: Shape 2597">
            <a:extLst>
              <a:ext uri="{FF2B5EF4-FFF2-40B4-BE49-F238E27FC236}">
                <a16:creationId xmlns:a16="http://schemas.microsoft.com/office/drawing/2014/main" id="{D502CAF9-7C63-B5F1-1293-2140C77A5324}"/>
              </a:ext>
            </a:extLst>
          </xdr:cNvPr>
          <xdr:cNvSpPr/>
        </xdr:nvSpPr>
        <xdr:spPr>
          <a:xfrm>
            <a:off x="2082800" y="27676475"/>
            <a:ext cx="1244600" cy="295275"/>
          </a:xfrm>
          <a:custGeom>
            <a:avLst/>
            <a:gdLst>
              <a:gd name="connsiteX0" fmla="*/ 0 w 1270000"/>
              <a:gd name="connsiteY0" fmla="*/ 0 h 304800"/>
              <a:gd name="connsiteX1" fmla="*/ 609600 w 1270000"/>
              <a:gd name="connsiteY1" fmla="*/ 304800 h 304800"/>
              <a:gd name="connsiteX2" fmla="*/ 1270000 w 1270000"/>
              <a:gd name="connsiteY2" fmla="*/ 0 h 304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70000" h="304800">
                <a:moveTo>
                  <a:pt x="0" y="0"/>
                </a:moveTo>
                <a:cubicBezTo>
                  <a:pt x="198966" y="152400"/>
                  <a:pt x="397933" y="304800"/>
                  <a:pt x="609600" y="304800"/>
                </a:cubicBezTo>
                <a:cubicBezTo>
                  <a:pt x="821267" y="304800"/>
                  <a:pt x="1045633" y="152400"/>
                  <a:pt x="12700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99" name="Freeform: Shape 2598">
            <a:extLst>
              <a:ext uri="{FF2B5EF4-FFF2-40B4-BE49-F238E27FC236}">
                <a16:creationId xmlns:a16="http://schemas.microsoft.com/office/drawing/2014/main" id="{4C656018-936B-3F39-8A26-804B332D7197}"/>
              </a:ext>
            </a:extLst>
          </xdr:cNvPr>
          <xdr:cNvSpPr/>
        </xdr:nvSpPr>
        <xdr:spPr>
          <a:xfrm>
            <a:off x="3314700" y="27257375"/>
            <a:ext cx="260350" cy="412750"/>
          </a:xfrm>
          <a:custGeom>
            <a:avLst/>
            <a:gdLst>
              <a:gd name="connsiteX0" fmla="*/ 0 w 266700"/>
              <a:gd name="connsiteY0" fmla="*/ 419100 h 419100"/>
              <a:gd name="connsiteX1" fmla="*/ 177800 w 266700"/>
              <a:gd name="connsiteY1" fmla="*/ 266700 h 419100"/>
              <a:gd name="connsiteX2" fmla="*/ 266700 w 266700"/>
              <a:gd name="connsiteY2" fmla="*/ 0 h 4191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6700" h="419100">
                <a:moveTo>
                  <a:pt x="0" y="419100"/>
                </a:moveTo>
                <a:cubicBezTo>
                  <a:pt x="66675" y="377825"/>
                  <a:pt x="133350" y="336550"/>
                  <a:pt x="177800" y="266700"/>
                </a:cubicBezTo>
                <a:cubicBezTo>
                  <a:pt x="222250" y="196850"/>
                  <a:pt x="244475" y="98425"/>
                  <a:pt x="2667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0" name="Freeform: Shape 2599">
            <a:extLst>
              <a:ext uri="{FF2B5EF4-FFF2-40B4-BE49-F238E27FC236}">
                <a16:creationId xmlns:a16="http://schemas.microsoft.com/office/drawing/2014/main" id="{BB705571-ED92-2E9B-FCB9-A8F88C51E245}"/>
              </a:ext>
            </a:extLst>
          </xdr:cNvPr>
          <xdr:cNvSpPr/>
        </xdr:nvSpPr>
        <xdr:spPr>
          <a:xfrm>
            <a:off x="3568700" y="27251025"/>
            <a:ext cx="1295400" cy="714377"/>
          </a:xfrm>
          <a:custGeom>
            <a:avLst/>
            <a:gdLst>
              <a:gd name="connsiteX0" fmla="*/ 0 w 1320800"/>
              <a:gd name="connsiteY0" fmla="*/ 0 h 730252"/>
              <a:gd name="connsiteX1" fmla="*/ 647700 w 1320800"/>
              <a:gd name="connsiteY1" fmla="*/ 730250 h 730252"/>
              <a:gd name="connsiteX2" fmla="*/ 1320800 w 1320800"/>
              <a:gd name="connsiteY2" fmla="*/ 6350 h 7302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0800" h="730252">
                <a:moveTo>
                  <a:pt x="0" y="0"/>
                </a:moveTo>
                <a:cubicBezTo>
                  <a:pt x="213783" y="364596"/>
                  <a:pt x="427567" y="729192"/>
                  <a:pt x="647700" y="730250"/>
                </a:cubicBezTo>
                <a:cubicBezTo>
                  <a:pt x="867833" y="731308"/>
                  <a:pt x="1094316" y="368829"/>
                  <a:pt x="13208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1" name="Freeform: Shape 2600">
            <a:extLst>
              <a:ext uri="{FF2B5EF4-FFF2-40B4-BE49-F238E27FC236}">
                <a16:creationId xmlns:a16="http://schemas.microsoft.com/office/drawing/2014/main" id="{5445B901-2A9C-9871-A01C-17390C77AEC5}"/>
              </a:ext>
            </a:extLst>
          </xdr:cNvPr>
          <xdr:cNvSpPr/>
        </xdr:nvSpPr>
        <xdr:spPr>
          <a:xfrm>
            <a:off x="4857750" y="27247850"/>
            <a:ext cx="250825" cy="431800"/>
          </a:xfrm>
          <a:custGeom>
            <a:avLst/>
            <a:gdLst>
              <a:gd name="connsiteX0" fmla="*/ 0 w 254000"/>
              <a:gd name="connsiteY0" fmla="*/ 0 h 444500"/>
              <a:gd name="connsiteX1" fmla="*/ 107950 w 254000"/>
              <a:gd name="connsiteY1" fmla="*/ 254000 h 444500"/>
              <a:gd name="connsiteX2" fmla="*/ 254000 w 254000"/>
              <a:gd name="connsiteY2" fmla="*/ 444500 h 444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44500">
                <a:moveTo>
                  <a:pt x="0" y="0"/>
                </a:moveTo>
                <a:cubicBezTo>
                  <a:pt x="32808" y="89958"/>
                  <a:pt x="65617" y="179917"/>
                  <a:pt x="107950" y="254000"/>
                </a:cubicBezTo>
                <a:cubicBezTo>
                  <a:pt x="150283" y="328083"/>
                  <a:pt x="202141" y="386291"/>
                  <a:pt x="254000" y="444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2" name="Freeform: Shape 2601">
            <a:extLst>
              <a:ext uri="{FF2B5EF4-FFF2-40B4-BE49-F238E27FC236}">
                <a16:creationId xmlns:a16="http://schemas.microsoft.com/office/drawing/2014/main" id="{073BA826-2401-83B4-B256-B4FBE9807899}"/>
              </a:ext>
            </a:extLst>
          </xdr:cNvPr>
          <xdr:cNvSpPr/>
        </xdr:nvSpPr>
        <xdr:spPr>
          <a:xfrm>
            <a:off x="5911850" y="27251025"/>
            <a:ext cx="247650" cy="425450"/>
          </a:xfrm>
          <a:custGeom>
            <a:avLst/>
            <a:gdLst>
              <a:gd name="connsiteX0" fmla="*/ 0 w 254000"/>
              <a:gd name="connsiteY0" fmla="*/ 431800 h 431800"/>
              <a:gd name="connsiteX1" fmla="*/ 165100 w 254000"/>
              <a:gd name="connsiteY1" fmla="*/ 254000 h 431800"/>
              <a:gd name="connsiteX2" fmla="*/ 254000 w 254000"/>
              <a:gd name="connsiteY2" fmla="*/ 0 h 431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31800">
                <a:moveTo>
                  <a:pt x="0" y="431800"/>
                </a:moveTo>
                <a:cubicBezTo>
                  <a:pt x="61383" y="378883"/>
                  <a:pt x="122767" y="325967"/>
                  <a:pt x="165100" y="254000"/>
                </a:cubicBezTo>
                <a:cubicBezTo>
                  <a:pt x="207433" y="182033"/>
                  <a:pt x="230716" y="91016"/>
                  <a:pt x="2540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3" name="Freeform: Shape 2602">
            <a:extLst>
              <a:ext uri="{FF2B5EF4-FFF2-40B4-BE49-F238E27FC236}">
                <a16:creationId xmlns:a16="http://schemas.microsoft.com/office/drawing/2014/main" id="{630975D0-C8B3-B9E6-0335-EB5E8424E3E9}"/>
              </a:ext>
            </a:extLst>
          </xdr:cNvPr>
          <xdr:cNvSpPr/>
        </xdr:nvSpPr>
        <xdr:spPr>
          <a:xfrm>
            <a:off x="5102225" y="27663775"/>
            <a:ext cx="822325" cy="301675"/>
          </a:xfrm>
          <a:custGeom>
            <a:avLst/>
            <a:gdLst>
              <a:gd name="connsiteX0" fmla="*/ 0 w 838200"/>
              <a:gd name="connsiteY0" fmla="*/ 19050 h 311200"/>
              <a:gd name="connsiteX1" fmla="*/ 412750 w 838200"/>
              <a:gd name="connsiteY1" fmla="*/ 311150 h 311200"/>
              <a:gd name="connsiteX2" fmla="*/ 838200 w 838200"/>
              <a:gd name="connsiteY2" fmla="*/ 0 h 311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38200" h="311200">
                <a:moveTo>
                  <a:pt x="0" y="19050"/>
                </a:moveTo>
                <a:cubicBezTo>
                  <a:pt x="136525" y="166687"/>
                  <a:pt x="273050" y="314325"/>
                  <a:pt x="412750" y="311150"/>
                </a:cubicBezTo>
                <a:cubicBezTo>
                  <a:pt x="552450" y="307975"/>
                  <a:pt x="695325" y="153987"/>
                  <a:pt x="8382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4" name="Freeform: Shape 2603">
            <a:extLst>
              <a:ext uri="{FF2B5EF4-FFF2-40B4-BE49-F238E27FC236}">
                <a16:creationId xmlns:a16="http://schemas.microsoft.com/office/drawing/2014/main" id="{4DE821DE-40B8-4DA2-8020-898FF036B341}"/>
              </a:ext>
            </a:extLst>
          </xdr:cNvPr>
          <xdr:cNvSpPr/>
        </xdr:nvSpPr>
        <xdr:spPr>
          <a:xfrm>
            <a:off x="6159500" y="27257375"/>
            <a:ext cx="1295400" cy="714377"/>
          </a:xfrm>
          <a:custGeom>
            <a:avLst/>
            <a:gdLst>
              <a:gd name="connsiteX0" fmla="*/ 0 w 1320800"/>
              <a:gd name="connsiteY0" fmla="*/ 0 h 730252"/>
              <a:gd name="connsiteX1" fmla="*/ 647700 w 1320800"/>
              <a:gd name="connsiteY1" fmla="*/ 730250 h 730252"/>
              <a:gd name="connsiteX2" fmla="*/ 1320800 w 1320800"/>
              <a:gd name="connsiteY2" fmla="*/ 6350 h 7302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0800" h="730252">
                <a:moveTo>
                  <a:pt x="0" y="0"/>
                </a:moveTo>
                <a:cubicBezTo>
                  <a:pt x="213783" y="364596"/>
                  <a:pt x="427567" y="729192"/>
                  <a:pt x="647700" y="730250"/>
                </a:cubicBezTo>
                <a:cubicBezTo>
                  <a:pt x="867833" y="731308"/>
                  <a:pt x="1094316" y="368829"/>
                  <a:pt x="13208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5" name="Freeform: Shape 2604">
            <a:extLst>
              <a:ext uri="{FF2B5EF4-FFF2-40B4-BE49-F238E27FC236}">
                <a16:creationId xmlns:a16="http://schemas.microsoft.com/office/drawing/2014/main" id="{6BA27F33-92EE-4398-8EB2-1B8E69DF9E3A}"/>
              </a:ext>
            </a:extLst>
          </xdr:cNvPr>
          <xdr:cNvSpPr/>
        </xdr:nvSpPr>
        <xdr:spPr>
          <a:xfrm>
            <a:off x="7448550" y="27251025"/>
            <a:ext cx="250825" cy="434975"/>
          </a:xfrm>
          <a:custGeom>
            <a:avLst/>
            <a:gdLst>
              <a:gd name="connsiteX0" fmla="*/ 0 w 254000"/>
              <a:gd name="connsiteY0" fmla="*/ 0 h 444500"/>
              <a:gd name="connsiteX1" fmla="*/ 107950 w 254000"/>
              <a:gd name="connsiteY1" fmla="*/ 254000 h 444500"/>
              <a:gd name="connsiteX2" fmla="*/ 254000 w 254000"/>
              <a:gd name="connsiteY2" fmla="*/ 444500 h 444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44500">
                <a:moveTo>
                  <a:pt x="0" y="0"/>
                </a:moveTo>
                <a:cubicBezTo>
                  <a:pt x="32808" y="89958"/>
                  <a:pt x="65617" y="179917"/>
                  <a:pt x="107950" y="254000"/>
                </a:cubicBezTo>
                <a:cubicBezTo>
                  <a:pt x="150283" y="328083"/>
                  <a:pt x="202141" y="386291"/>
                  <a:pt x="254000" y="444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6" name="Freeform: Shape 2605">
            <a:extLst>
              <a:ext uri="{FF2B5EF4-FFF2-40B4-BE49-F238E27FC236}">
                <a16:creationId xmlns:a16="http://schemas.microsoft.com/office/drawing/2014/main" id="{F0938B60-6357-4485-BC54-D93B3714DF48}"/>
              </a:ext>
            </a:extLst>
          </xdr:cNvPr>
          <xdr:cNvSpPr/>
        </xdr:nvSpPr>
        <xdr:spPr>
          <a:xfrm>
            <a:off x="8502650" y="27257375"/>
            <a:ext cx="247650" cy="422275"/>
          </a:xfrm>
          <a:custGeom>
            <a:avLst/>
            <a:gdLst>
              <a:gd name="connsiteX0" fmla="*/ 0 w 254000"/>
              <a:gd name="connsiteY0" fmla="*/ 431800 h 431800"/>
              <a:gd name="connsiteX1" fmla="*/ 165100 w 254000"/>
              <a:gd name="connsiteY1" fmla="*/ 254000 h 431800"/>
              <a:gd name="connsiteX2" fmla="*/ 254000 w 254000"/>
              <a:gd name="connsiteY2" fmla="*/ 0 h 4318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31800">
                <a:moveTo>
                  <a:pt x="0" y="431800"/>
                </a:moveTo>
                <a:cubicBezTo>
                  <a:pt x="61383" y="378883"/>
                  <a:pt x="122767" y="325967"/>
                  <a:pt x="165100" y="254000"/>
                </a:cubicBezTo>
                <a:cubicBezTo>
                  <a:pt x="207433" y="182033"/>
                  <a:pt x="230716" y="91016"/>
                  <a:pt x="2540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7" name="Freeform: Shape 2606">
            <a:extLst>
              <a:ext uri="{FF2B5EF4-FFF2-40B4-BE49-F238E27FC236}">
                <a16:creationId xmlns:a16="http://schemas.microsoft.com/office/drawing/2014/main" id="{EC730EBE-9BEE-42F0-8A6F-BACEDE2A5E74}"/>
              </a:ext>
            </a:extLst>
          </xdr:cNvPr>
          <xdr:cNvSpPr/>
        </xdr:nvSpPr>
        <xdr:spPr>
          <a:xfrm>
            <a:off x="7693025" y="27670125"/>
            <a:ext cx="822325" cy="301675"/>
          </a:xfrm>
          <a:custGeom>
            <a:avLst/>
            <a:gdLst>
              <a:gd name="connsiteX0" fmla="*/ 0 w 838200"/>
              <a:gd name="connsiteY0" fmla="*/ 19050 h 311200"/>
              <a:gd name="connsiteX1" fmla="*/ 412750 w 838200"/>
              <a:gd name="connsiteY1" fmla="*/ 311150 h 311200"/>
              <a:gd name="connsiteX2" fmla="*/ 838200 w 838200"/>
              <a:gd name="connsiteY2" fmla="*/ 0 h 311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38200" h="311200">
                <a:moveTo>
                  <a:pt x="0" y="19050"/>
                </a:moveTo>
                <a:cubicBezTo>
                  <a:pt x="136525" y="166687"/>
                  <a:pt x="273050" y="314325"/>
                  <a:pt x="412750" y="311150"/>
                </a:cubicBezTo>
                <a:cubicBezTo>
                  <a:pt x="552450" y="307975"/>
                  <a:pt x="695325" y="153987"/>
                  <a:pt x="8382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8" name="Freeform: Shape 2607">
            <a:extLst>
              <a:ext uri="{FF2B5EF4-FFF2-40B4-BE49-F238E27FC236}">
                <a16:creationId xmlns:a16="http://schemas.microsoft.com/office/drawing/2014/main" id="{79251578-96B8-4B1C-8724-044D3F33B067}"/>
              </a:ext>
            </a:extLst>
          </xdr:cNvPr>
          <xdr:cNvSpPr/>
        </xdr:nvSpPr>
        <xdr:spPr>
          <a:xfrm>
            <a:off x="8743950" y="27257375"/>
            <a:ext cx="1295400" cy="714377"/>
          </a:xfrm>
          <a:custGeom>
            <a:avLst/>
            <a:gdLst>
              <a:gd name="connsiteX0" fmla="*/ 0 w 1320800"/>
              <a:gd name="connsiteY0" fmla="*/ 0 h 730252"/>
              <a:gd name="connsiteX1" fmla="*/ 647700 w 1320800"/>
              <a:gd name="connsiteY1" fmla="*/ 730250 h 730252"/>
              <a:gd name="connsiteX2" fmla="*/ 1320800 w 1320800"/>
              <a:gd name="connsiteY2" fmla="*/ 6350 h 7302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0800" h="730252">
                <a:moveTo>
                  <a:pt x="0" y="0"/>
                </a:moveTo>
                <a:cubicBezTo>
                  <a:pt x="213783" y="364596"/>
                  <a:pt x="427567" y="729192"/>
                  <a:pt x="647700" y="730250"/>
                </a:cubicBezTo>
                <a:cubicBezTo>
                  <a:pt x="867833" y="731308"/>
                  <a:pt x="1094316" y="368829"/>
                  <a:pt x="13208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9" name="Freeform: Shape 2608">
            <a:extLst>
              <a:ext uri="{FF2B5EF4-FFF2-40B4-BE49-F238E27FC236}">
                <a16:creationId xmlns:a16="http://schemas.microsoft.com/office/drawing/2014/main" id="{12D3EECB-1D11-4966-8207-C764874B03BF}"/>
              </a:ext>
            </a:extLst>
          </xdr:cNvPr>
          <xdr:cNvSpPr/>
        </xdr:nvSpPr>
        <xdr:spPr>
          <a:xfrm>
            <a:off x="10045700" y="27270075"/>
            <a:ext cx="250825" cy="434975"/>
          </a:xfrm>
          <a:custGeom>
            <a:avLst/>
            <a:gdLst>
              <a:gd name="connsiteX0" fmla="*/ 0 w 254000"/>
              <a:gd name="connsiteY0" fmla="*/ 0 h 444500"/>
              <a:gd name="connsiteX1" fmla="*/ 107950 w 254000"/>
              <a:gd name="connsiteY1" fmla="*/ 254000 h 444500"/>
              <a:gd name="connsiteX2" fmla="*/ 254000 w 254000"/>
              <a:gd name="connsiteY2" fmla="*/ 444500 h 444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4000" h="444500">
                <a:moveTo>
                  <a:pt x="0" y="0"/>
                </a:moveTo>
                <a:cubicBezTo>
                  <a:pt x="32808" y="89958"/>
                  <a:pt x="65617" y="179917"/>
                  <a:pt x="107950" y="254000"/>
                </a:cubicBezTo>
                <a:cubicBezTo>
                  <a:pt x="150283" y="328083"/>
                  <a:pt x="202141" y="386291"/>
                  <a:pt x="254000" y="4445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10" name="Freeform: Shape 2609">
            <a:extLst>
              <a:ext uri="{FF2B5EF4-FFF2-40B4-BE49-F238E27FC236}">
                <a16:creationId xmlns:a16="http://schemas.microsoft.com/office/drawing/2014/main" id="{7DE2308B-F75F-13EB-7C05-9A2E118E41BD}"/>
              </a:ext>
            </a:extLst>
          </xdr:cNvPr>
          <xdr:cNvSpPr/>
        </xdr:nvSpPr>
        <xdr:spPr>
          <a:xfrm>
            <a:off x="10290175" y="27676475"/>
            <a:ext cx="1206500" cy="288930"/>
          </a:xfrm>
          <a:custGeom>
            <a:avLst/>
            <a:gdLst>
              <a:gd name="connsiteX0" fmla="*/ 0 w 1231900"/>
              <a:gd name="connsiteY0" fmla="*/ 0 h 298455"/>
              <a:gd name="connsiteX1" fmla="*/ 660400 w 1231900"/>
              <a:gd name="connsiteY1" fmla="*/ 298450 h 298455"/>
              <a:gd name="connsiteX2" fmla="*/ 1231900 w 1231900"/>
              <a:gd name="connsiteY2" fmla="*/ 6350 h 2984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31900" h="298455">
                <a:moveTo>
                  <a:pt x="0" y="0"/>
                </a:moveTo>
                <a:cubicBezTo>
                  <a:pt x="227541" y="148696"/>
                  <a:pt x="455083" y="297392"/>
                  <a:pt x="660400" y="298450"/>
                </a:cubicBezTo>
                <a:cubicBezTo>
                  <a:pt x="865717" y="299508"/>
                  <a:pt x="1048808" y="152929"/>
                  <a:pt x="1231900" y="63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48" name="Straight Connector 4047">
            <a:extLst>
              <a:ext uri="{FF2B5EF4-FFF2-40B4-BE49-F238E27FC236}">
                <a16:creationId xmlns:a16="http://schemas.microsoft.com/office/drawing/2014/main" id="{DC21F7EB-D85B-4AEF-AC46-BC32BCFEF34A}"/>
              </a:ext>
            </a:extLst>
          </xdr:cNvPr>
          <xdr:cNvCxnSpPr/>
        </xdr:nvCxnSpPr>
        <xdr:spPr>
          <a:xfrm>
            <a:off x="3562350" y="27284361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9" name="Straight Connector 4048">
            <a:extLst>
              <a:ext uri="{FF2B5EF4-FFF2-40B4-BE49-F238E27FC236}">
                <a16:creationId xmlns:a16="http://schemas.microsoft.com/office/drawing/2014/main" id="{1FE0501D-2BEA-47E6-BB3B-C241C8B6A679}"/>
              </a:ext>
            </a:extLst>
          </xdr:cNvPr>
          <xdr:cNvCxnSpPr/>
        </xdr:nvCxnSpPr>
        <xdr:spPr>
          <a:xfrm>
            <a:off x="4857750" y="27279599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0" name="Straight Connector 4049">
            <a:extLst>
              <a:ext uri="{FF2B5EF4-FFF2-40B4-BE49-F238E27FC236}">
                <a16:creationId xmlns:a16="http://schemas.microsoft.com/office/drawing/2014/main" id="{463C6E37-1E17-48DB-A18B-FCB470418E29}"/>
              </a:ext>
            </a:extLst>
          </xdr:cNvPr>
          <xdr:cNvCxnSpPr/>
        </xdr:nvCxnSpPr>
        <xdr:spPr>
          <a:xfrm>
            <a:off x="6153149" y="27284361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1" name="Straight Connector 4050">
            <a:extLst>
              <a:ext uri="{FF2B5EF4-FFF2-40B4-BE49-F238E27FC236}">
                <a16:creationId xmlns:a16="http://schemas.microsoft.com/office/drawing/2014/main" id="{5E2C53F3-8378-4800-8E76-218D84D7AD28}"/>
              </a:ext>
            </a:extLst>
          </xdr:cNvPr>
          <xdr:cNvCxnSpPr/>
        </xdr:nvCxnSpPr>
        <xdr:spPr>
          <a:xfrm>
            <a:off x="7448549" y="27284362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2" name="Straight Connector 4051">
            <a:extLst>
              <a:ext uri="{FF2B5EF4-FFF2-40B4-BE49-F238E27FC236}">
                <a16:creationId xmlns:a16="http://schemas.microsoft.com/office/drawing/2014/main" id="{BCF738B3-4B82-47CC-8282-F1F778714C11}"/>
              </a:ext>
            </a:extLst>
          </xdr:cNvPr>
          <xdr:cNvCxnSpPr/>
        </xdr:nvCxnSpPr>
        <xdr:spPr>
          <a:xfrm>
            <a:off x="8743950" y="27284360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3" name="Straight Connector 4052">
            <a:extLst>
              <a:ext uri="{FF2B5EF4-FFF2-40B4-BE49-F238E27FC236}">
                <a16:creationId xmlns:a16="http://schemas.microsoft.com/office/drawing/2014/main" id="{0848B6A9-51ED-4FF3-A321-8771D234C84F}"/>
              </a:ext>
            </a:extLst>
          </xdr:cNvPr>
          <xdr:cNvCxnSpPr/>
        </xdr:nvCxnSpPr>
        <xdr:spPr>
          <a:xfrm>
            <a:off x="10039349" y="27274838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47" name="Isosceles Triangle 2546">
            <a:extLst>
              <a:ext uri="{FF2B5EF4-FFF2-40B4-BE49-F238E27FC236}">
                <a16:creationId xmlns:a16="http://schemas.microsoft.com/office/drawing/2014/main" id="{A3359E58-F2BC-42E3-8F75-CCDB67528C51}"/>
              </a:ext>
            </a:extLst>
          </xdr:cNvPr>
          <xdr:cNvSpPr/>
        </xdr:nvSpPr>
        <xdr:spPr>
          <a:xfrm>
            <a:off x="2024063" y="276844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48" name="Isosceles Triangle 2547">
            <a:extLst>
              <a:ext uri="{FF2B5EF4-FFF2-40B4-BE49-F238E27FC236}">
                <a16:creationId xmlns:a16="http://schemas.microsoft.com/office/drawing/2014/main" id="{50E08A99-FF2F-4760-B852-01F3A3F5182B}"/>
              </a:ext>
            </a:extLst>
          </xdr:cNvPr>
          <xdr:cNvSpPr/>
        </xdr:nvSpPr>
        <xdr:spPr>
          <a:xfrm>
            <a:off x="3486139" y="276891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49" name="Straight Connector 2548">
            <a:extLst>
              <a:ext uri="{FF2B5EF4-FFF2-40B4-BE49-F238E27FC236}">
                <a16:creationId xmlns:a16="http://schemas.microsoft.com/office/drawing/2014/main" id="{B34E2B4D-6297-4871-BF91-CEDF2A742EAE}"/>
              </a:ext>
            </a:extLst>
          </xdr:cNvPr>
          <xdr:cNvCxnSpPr/>
        </xdr:nvCxnSpPr>
        <xdr:spPr>
          <a:xfrm>
            <a:off x="2109787" y="27679649"/>
            <a:ext cx="939641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50" name="Isosceles Triangle 2549">
            <a:extLst>
              <a:ext uri="{FF2B5EF4-FFF2-40B4-BE49-F238E27FC236}">
                <a16:creationId xmlns:a16="http://schemas.microsoft.com/office/drawing/2014/main" id="{50005E97-2E42-489B-A0BB-1095D4BC281E}"/>
              </a:ext>
            </a:extLst>
          </xdr:cNvPr>
          <xdr:cNvSpPr/>
        </xdr:nvSpPr>
        <xdr:spPr>
          <a:xfrm>
            <a:off x="4781532" y="276891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1" name="Isosceles Triangle 2550">
            <a:extLst>
              <a:ext uri="{FF2B5EF4-FFF2-40B4-BE49-F238E27FC236}">
                <a16:creationId xmlns:a16="http://schemas.microsoft.com/office/drawing/2014/main" id="{1F2EF184-9C8E-46BD-AA17-D502D5AE2E2F}"/>
              </a:ext>
            </a:extLst>
          </xdr:cNvPr>
          <xdr:cNvSpPr/>
        </xdr:nvSpPr>
        <xdr:spPr>
          <a:xfrm>
            <a:off x="7372345" y="276844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2" name="Isosceles Triangle 2551">
            <a:extLst>
              <a:ext uri="{FF2B5EF4-FFF2-40B4-BE49-F238E27FC236}">
                <a16:creationId xmlns:a16="http://schemas.microsoft.com/office/drawing/2014/main" id="{17CB1CC7-1EC1-4A40-8251-8AFA1031D1A4}"/>
              </a:ext>
            </a:extLst>
          </xdr:cNvPr>
          <xdr:cNvSpPr/>
        </xdr:nvSpPr>
        <xdr:spPr>
          <a:xfrm>
            <a:off x="11415719" y="276844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3" name="Oval 2552">
            <a:extLst>
              <a:ext uri="{FF2B5EF4-FFF2-40B4-BE49-F238E27FC236}">
                <a16:creationId xmlns:a16="http://schemas.microsoft.com/office/drawing/2014/main" id="{A8DCBFF9-8FA9-400C-A0F2-623AAA121EFA}"/>
              </a:ext>
            </a:extLst>
          </xdr:cNvPr>
          <xdr:cNvSpPr/>
        </xdr:nvSpPr>
        <xdr:spPr>
          <a:xfrm>
            <a:off x="3290867" y="276463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4" name="Oval 2553">
            <a:extLst>
              <a:ext uri="{FF2B5EF4-FFF2-40B4-BE49-F238E27FC236}">
                <a16:creationId xmlns:a16="http://schemas.microsoft.com/office/drawing/2014/main" id="{8412A27E-C94E-4F40-AA13-8286F21DFDAE}"/>
              </a:ext>
            </a:extLst>
          </xdr:cNvPr>
          <xdr:cNvSpPr/>
        </xdr:nvSpPr>
        <xdr:spPr>
          <a:xfrm>
            <a:off x="5072053" y="276463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5" name="Oval 2554">
            <a:extLst>
              <a:ext uri="{FF2B5EF4-FFF2-40B4-BE49-F238E27FC236}">
                <a16:creationId xmlns:a16="http://schemas.microsoft.com/office/drawing/2014/main" id="{B8C9267D-B58C-47DD-8A83-3B6CDCD9C06E}"/>
              </a:ext>
            </a:extLst>
          </xdr:cNvPr>
          <xdr:cNvSpPr/>
        </xdr:nvSpPr>
        <xdr:spPr>
          <a:xfrm>
            <a:off x="7658101" y="276463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6" name="Oval 2555">
            <a:extLst>
              <a:ext uri="{FF2B5EF4-FFF2-40B4-BE49-F238E27FC236}">
                <a16:creationId xmlns:a16="http://schemas.microsoft.com/office/drawing/2014/main" id="{F5087C7C-EC11-4DF7-806B-50EE329CBF89}"/>
              </a:ext>
            </a:extLst>
          </xdr:cNvPr>
          <xdr:cNvSpPr/>
        </xdr:nvSpPr>
        <xdr:spPr>
          <a:xfrm>
            <a:off x="10248918" y="276463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7" name="Oval 2556">
            <a:extLst>
              <a:ext uri="{FF2B5EF4-FFF2-40B4-BE49-F238E27FC236}">
                <a16:creationId xmlns:a16="http://schemas.microsoft.com/office/drawing/2014/main" id="{34098E47-7500-4AA3-A8D0-D13949476FC7}"/>
              </a:ext>
            </a:extLst>
          </xdr:cNvPr>
          <xdr:cNvSpPr/>
        </xdr:nvSpPr>
        <xdr:spPr>
          <a:xfrm>
            <a:off x="5881674" y="2764631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8" name="Isosceles Triangle 2557">
            <a:extLst>
              <a:ext uri="{FF2B5EF4-FFF2-40B4-BE49-F238E27FC236}">
                <a16:creationId xmlns:a16="http://schemas.microsoft.com/office/drawing/2014/main" id="{0AFA2924-0FE4-41C3-87FD-A8D3F273AC66}"/>
              </a:ext>
            </a:extLst>
          </xdr:cNvPr>
          <xdr:cNvSpPr/>
        </xdr:nvSpPr>
        <xdr:spPr>
          <a:xfrm>
            <a:off x="6076931" y="276939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9" name="Oval 2558">
            <a:extLst>
              <a:ext uri="{FF2B5EF4-FFF2-40B4-BE49-F238E27FC236}">
                <a16:creationId xmlns:a16="http://schemas.microsoft.com/office/drawing/2014/main" id="{F8232072-FD21-4915-9FEB-E38FC54D7AA0}"/>
              </a:ext>
            </a:extLst>
          </xdr:cNvPr>
          <xdr:cNvSpPr/>
        </xdr:nvSpPr>
        <xdr:spPr>
          <a:xfrm>
            <a:off x="8467725" y="27646313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60" name="Isosceles Triangle 2559">
            <a:extLst>
              <a:ext uri="{FF2B5EF4-FFF2-40B4-BE49-F238E27FC236}">
                <a16:creationId xmlns:a16="http://schemas.microsoft.com/office/drawing/2014/main" id="{0089CCA4-E399-46CF-8701-4AC80BAF1877}"/>
              </a:ext>
            </a:extLst>
          </xdr:cNvPr>
          <xdr:cNvSpPr/>
        </xdr:nvSpPr>
        <xdr:spPr>
          <a:xfrm>
            <a:off x="9963150" y="276939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61" name="Isosceles Triangle 2560">
            <a:extLst>
              <a:ext uri="{FF2B5EF4-FFF2-40B4-BE49-F238E27FC236}">
                <a16:creationId xmlns:a16="http://schemas.microsoft.com/office/drawing/2014/main" id="{B654D5B3-A92B-4199-BBEA-FFE0E191869F}"/>
              </a:ext>
            </a:extLst>
          </xdr:cNvPr>
          <xdr:cNvSpPr/>
        </xdr:nvSpPr>
        <xdr:spPr>
          <a:xfrm>
            <a:off x="8667750" y="27693937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276</xdr:row>
      <xdr:rowOff>123825</xdr:rowOff>
    </xdr:from>
    <xdr:to>
      <xdr:col>70</xdr:col>
      <xdr:colOff>80963</xdr:colOff>
      <xdr:row>282</xdr:row>
      <xdr:rowOff>20446</xdr:rowOff>
    </xdr:to>
    <xdr:grpSp>
      <xdr:nvGrpSpPr>
        <xdr:cNvPr id="4085" name="Group 4084">
          <a:extLst>
            <a:ext uri="{FF2B5EF4-FFF2-40B4-BE49-F238E27FC236}">
              <a16:creationId xmlns:a16="http://schemas.microsoft.com/office/drawing/2014/main" id="{6F07C5EC-7673-74F3-D473-B1791805E969}"/>
            </a:ext>
          </a:extLst>
        </xdr:cNvPr>
        <xdr:cNvGrpSpPr/>
      </xdr:nvGrpSpPr>
      <xdr:grpSpPr>
        <a:xfrm>
          <a:off x="2024063" y="41433750"/>
          <a:ext cx="9391650" cy="753871"/>
          <a:chOff x="2024063" y="41433750"/>
          <a:chExt cx="9391650" cy="753871"/>
        </a:xfrm>
      </xdr:grpSpPr>
      <xdr:sp macro="" textlink="">
        <xdr:nvSpPr>
          <xdr:cNvPr id="3392" name="Freeform: Shape 3391">
            <a:extLst>
              <a:ext uri="{FF2B5EF4-FFF2-40B4-BE49-F238E27FC236}">
                <a16:creationId xmlns:a16="http://schemas.microsoft.com/office/drawing/2014/main" id="{A5122821-8123-321C-80B1-06B981CE18A7}"/>
              </a:ext>
            </a:extLst>
          </xdr:cNvPr>
          <xdr:cNvSpPr/>
        </xdr:nvSpPr>
        <xdr:spPr>
          <a:xfrm>
            <a:off x="2100263" y="41457563"/>
            <a:ext cx="1619250" cy="730058"/>
          </a:xfrm>
          <a:custGeom>
            <a:avLst/>
            <a:gdLst>
              <a:gd name="connsiteX0" fmla="*/ 0 w 1619250"/>
              <a:gd name="connsiteY0" fmla="*/ 423862 h 730058"/>
              <a:gd name="connsiteX1" fmla="*/ 819150 w 1619250"/>
              <a:gd name="connsiteY1" fmla="*/ 714375 h 730058"/>
              <a:gd name="connsiteX2" fmla="*/ 1619250 w 1619250"/>
              <a:gd name="connsiteY2" fmla="*/ 0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19250" h="730058">
                <a:moveTo>
                  <a:pt x="0" y="423862"/>
                </a:moveTo>
                <a:cubicBezTo>
                  <a:pt x="274637" y="604440"/>
                  <a:pt x="549275" y="785019"/>
                  <a:pt x="819150" y="714375"/>
                </a:cubicBezTo>
                <a:cubicBezTo>
                  <a:pt x="1089025" y="643731"/>
                  <a:pt x="1354137" y="321865"/>
                  <a:pt x="16192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99" name="Freeform: Shape 3398">
            <a:extLst>
              <a:ext uri="{FF2B5EF4-FFF2-40B4-BE49-F238E27FC236}">
                <a16:creationId xmlns:a16="http://schemas.microsoft.com/office/drawing/2014/main" id="{E497881F-65DF-A55E-2CE8-C0DA6C309635}"/>
              </a:ext>
            </a:extLst>
          </xdr:cNvPr>
          <xdr:cNvSpPr/>
        </xdr:nvSpPr>
        <xdr:spPr>
          <a:xfrm>
            <a:off x="9548813" y="41452800"/>
            <a:ext cx="252412" cy="433388"/>
          </a:xfrm>
          <a:custGeom>
            <a:avLst/>
            <a:gdLst>
              <a:gd name="connsiteX0" fmla="*/ 0 w 252412"/>
              <a:gd name="connsiteY0" fmla="*/ 0 h 433388"/>
              <a:gd name="connsiteX1" fmla="*/ 100012 w 252412"/>
              <a:gd name="connsiteY1" fmla="*/ 257175 h 433388"/>
              <a:gd name="connsiteX2" fmla="*/ 252412 w 252412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2412" h="433388">
                <a:moveTo>
                  <a:pt x="0" y="0"/>
                </a:moveTo>
                <a:cubicBezTo>
                  <a:pt x="28971" y="92472"/>
                  <a:pt x="57943" y="184944"/>
                  <a:pt x="100012" y="257175"/>
                </a:cubicBezTo>
                <a:cubicBezTo>
                  <a:pt x="142081" y="329406"/>
                  <a:pt x="252412" y="433388"/>
                  <a:pt x="252412" y="433388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00" name="Freeform: Shape 3399">
            <a:extLst>
              <a:ext uri="{FF2B5EF4-FFF2-40B4-BE49-F238E27FC236}">
                <a16:creationId xmlns:a16="http://schemas.microsoft.com/office/drawing/2014/main" id="{8393F81E-8CC7-1697-3561-0E43325A32B3}"/>
              </a:ext>
            </a:extLst>
          </xdr:cNvPr>
          <xdr:cNvSpPr/>
        </xdr:nvSpPr>
        <xdr:spPr>
          <a:xfrm>
            <a:off x="9801225" y="41881425"/>
            <a:ext cx="1533525" cy="285753"/>
          </a:xfrm>
          <a:custGeom>
            <a:avLst/>
            <a:gdLst>
              <a:gd name="connsiteX0" fmla="*/ 0 w 1533525"/>
              <a:gd name="connsiteY0" fmla="*/ 4763 h 285753"/>
              <a:gd name="connsiteX1" fmla="*/ 814388 w 1533525"/>
              <a:gd name="connsiteY1" fmla="*/ 285750 h 285753"/>
              <a:gd name="connsiteX2" fmla="*/ 1533525 w 1533525"/>
              <a:gd name="connsiteY2" fmla="*/ 0 h 2857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33525" h="285753">
                <a:moveTo>
                  <a:pt x="0" y="4763"/>
                </a:moveTo>
                <a:cubicBezTo>
                  <a:pt x="279400" y="145653"/>
                  <a:pt x="558801" y="286544"/>
                  <a:pt x="814388" y="285750"/>
                </a:cubicBezTo>
                <a:cubicBezTo>
                  <a:pt x="1069975" y="284956"/>
                  <a:pt x="1421606" y="46831"/>
                  <a:pt x="15335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89" name="Freeform: Shape 3488">
            <a:extLst>
              <a:ext uri="{FF2B5EF4-FFF2-40B4-BE49-F238E27FC236}">
                <a16:creationId xmlns:a16="http://schemas.microsoft.com/office/drawing/2014/main" id="{0933D6FF-6983-A808-6A57-5D7EBD9F54A8}"/>
              </a:ext>
            </a:extLst>
          </xdr:cNvPr>
          <xdr:cNvSpPr/>
        </xdr:nvSpPr>
        <xdr:spPr>
          <a:xfrm>
            <a:off x="3714750" y="41448038"/>
            <a:ext cx="1466850" cy="732863"/>
          </a:xfrm>
          <a:custGeom>
            <a:avLst/>
            <a:gdLst>
              <a:gd name="connsiteX0" fmla="*/ 0 w 1466850"/>
              <a:gd name="connsiteY0" fmla="*/ 14287 h 732863"/>
              <a:gd name="connsiteX1" fmla="*/ 261938 w 1466850"/>
              <a:gd name="connsiteY1" fmla="*/ 438150 h 732863"/>
              <a:gd name="connsiteX2" fmla="*/ 823913 w 1466850"/>
              <a:gd name="connsiteY2" fmla="*/ 719137 h 732863"/>
              <a:gd name="connsiteX3" fmla="*/ 1466850 w 1466850"/>
              <a:gd name="connsiteY3" fmla="*/ 0 h 732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66850" h="732863">
                <a:moveTo>
                  <a:pt x="0" y="14287"/>
                </a:moveTo>
                <a:cubicBezTo>
                  <a:pt x="62309" y="167481"/>
                  <a:pt x="124619" y="320675"/>
                  <a:pt x="261938" y="438150"/>
                </a:cubicBezTo>
                <a:cubicBezTo>
                  <a:pt x="399257" y="555625"/>
                  <a:pt x="623094" y="792162"/>
                  <a:pt x="823913" y="719137"/>
                </a:cubicBezTo>
                <a:cubicBezTo>
                  <a:pt x="1024732" y="646112"/>
                  <a:pt x="1245791" y="32305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90" name="Freeform: Shape 3489">
            <a:extLst>
              <a:ext uri="{FF2B5EF4-FFF2-40B4-BE49-F238E27FC236}">
                <a16:creationId xmlns:a16="http://schemas.microsoft.com/office/drawing/2014/main" id="{4391CBE9-FE28-441E-ADBC-DE8DA7142E71}"/>
              </a:ext>
            </a:extLst>
          </xdr:cNvPr>
          <xdr:cNvSpPr/>
        </xdr:nvSpPr>
        <xdr:spPr>
          <a:xfrm>
            <a:off x="5181600" y="41438513"/>
            <a:ext cx="1466850" cy="732863"/>
          </a:xfrm>
          <a:custGeom>
            <a:avLst/>
            <a:gdLst>
              <a:gd name="connsiteX0" fmla="*/ 0 w 1466850"/>
              <a:gd name="connsiteY0" fmla="*/ 14287 h 732863"/>
              <a:gd name="connsiteX1" fmla="*/ 261938 w 1466850"/>
              <a:gd name="connsiteY1" fmla="*/ 438150 h 732863"/>
              <a:gd name="connsiteX2" fmla="*/ 823913 w 1466850"/>
              <a:gd name="connsiteY2" fmla="*/ 719137 h 732863"/>
              <a:gd name="connsiteX3" fmla="*/ 1466850 w 1466850"/>
              <a:gd name="connsiteY3" fmla="*/ 0 h 732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66850" h="732863">
                <a:moveTo>
                  <a:pt x="0" y="14287"/>
                </a:moveTo>
                <a:cubicBezTo>
                  <a:pt x="62309" y="167481"/>
                  <a:pt x="124619" y="320675"/>
                  <a:pt x="261938" y="438150"/>
                </a:cubicBezTo>
                <a:cubicBezTo>
                  <a:pt x="399257" y="555625"/>
                  <a:pt x="623094" y="792162"/>
                  <a:pt x="823913" y="719137"/>
                </a:cubicBezTo>
                <a:cubicBezTo>
                  <a:pt x="1024732" y="646112"/>
                  <a:pt x="1245791" y="32305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91" name="Freeform: Shape 3490">
            <a:extLst>
              <a:ext uri="{FF2B5EF4-FFF2-40B4-BE49-F238E27FC236}">
                <a16:creationId xmlns:a16="http://schemas.microsoft.com/office/drawing/2014/main" id="{328ECF43-CF85-4D41-BDF9-A2509B364141}"/>
              </a:ext>
            </a:extLst>
          </xdr:cNvPr>
          <xdr:cNvSpPr/>
        </xdr:nvSpPr>
        <xdr:spPr>
          <a:xfrm>
            <a:off x="6643687" y="41433750"/>
            <a:ext cx="1466850" cy="732863"/>
          </a:xfrm>
          <a:custGeom>
            <a:avLst/>
            <a:gdLst>
              <a:gd name="connsiteX0" fmla="*/ 0 w 1466850"/>
              <a:gd name="connsiteY0" fmla="*/ 14287 h 732863"/>
              <a:gd name="connsiteX1" fmla="*/ 261938 w 1466850"/>
              <a:gd name="connsiteY1" fmla="*/ 438150 h 732863"/>
              <a:gd name="connsiteX2" fmla="*/ 823913 w 1466850"/>
              <a:gd name="connsiteY2" fmla="*/ 719137 h 732863"/>
              <a:gd name="connsiteX3" fmla="*/ 1466850 w 1466850"/>
              <a:gd name="connsiteY3" fmla="*/ 0 h 732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66850" h="732863">
                <a:moveTo>
                  <a:pt x="0" y="14287"/>
                </a:moveTo>
                <a:cubicBezTo>
                  <a:pt x="62309" y="167481"/>
                  <a:pt x="124619" y="320675"/>
                  <a:pt x="261938" y="438150"/>
                </a:cubicBezTo>
                <a:cubicBezTo>
                  <a:pt x="399257" y="555625"/>
                  <a:pt x="623094" y="792162"/>
                  <a:pt x="823913" y="719137"/>
                </a:cubicBezTo>
                <a:cubicBezTo>
                  <a:pt x="1024732" y="646112"/>
                  <a:pt x="1245791" y="32305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92" name="Freeform: Shape 3491">
            <a:extLst>
              <a:ext uri="{FF2B5EF4-FFF2-40B4-BE49-F238E27FC236}">
                <a16:creationId xmlns:a16="http://schemas.microsoft.com/office/drawing/2014/main" id="{241802C5-2F53-422E-B70E-82C9E7F3F829}"/>
              </a:ext>
            </a:extLst>
          </xdr:cNvPr>
          <xdr:cNvSpPr/>
        </xdr:nvSpPr>
        <xdr:spPr>
          <a:xfrm>
            <a:off x="8101012" y="41448039"/>
            <a:ext cx="1443038" cy="732863"/>
          </a:xfrm>
          <a:custGeom>
            <a:avLst/>
            <a:gdLst>
              <a:gd name="connsiteX0" fmla="*/ 0 w 1466850"/>
              <a:gd name="connsiteY0" fmla="*/ 14287 h 732863"/>
              <a:gd name="connsiteX1" fmla="*/ 261938 w 1466850"/>
              <a:gd name="connsiteY1" fmla="*/ 438150 h 732863"/>
              <a:gd name="connsiteX2" fmla="*/ 823913 w 1466850"/>
              <a:gd name="connsiteY2" fmla="*/ 719137 h 732863"/>
              <a:gd name="connsiteX3" fmla="*/ 1466850 w 1466850"/>
              <a:gd name="connsiteY3" fmla="*/ 0 h 7328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66850" h="732863">
                <a:moveTo>
                  <a:pt x="0" y="14287"/>
                </a:moveTo>
                <a:cubicBezTo>
                  <a:pt x="62309" y="167481"/>
                  <a:pt x="124619" y="320675"/>
                  <a:pt x="261938" y="438150"/>
                </a:cubicBezTo>
                <a:cubicBezTo>
                  <a:pt x="399257" y="555625"/>
                  <a:pt x="623094" y="792162"/>
                  <a:pt x="823913" y="719137"/>
                </a:cubicBezTo>
                <a:cubicBezTo>
                  <a:pt x="1024732" y="646112"/>
                  <a:pt x="1245791" y="323056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54" name="Straight Connector 4053">
            <a:extLst>
              <a:ext uri="{FF2B5EF4-FFF2-40B4-BE49-F238E27FC236}">
                <a16:creationId xmlns:a16="http://schemas.microsoft.com/office/drawing/2014/main" id="{6ACE4679-4C1C-40FB-AB42-38BE97C458AA}"/>
              </a:ext>
            </a:extLst>
          </xdr:cNvPr>
          <xdr:cNvCxnSpPr/>
        </xdr:nvCxnSpPr>
        <xdr:spPr>
          <a:xfrm>
            <a:off x="3724275" y="41490896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5" name="Straight Connector 4054">
            <a:extLst>
              <a:ext uri="{FF2B5EF4-FFF2-40B4-BE49-F238E27FC236}">
                <a16:creationId xmlns:a16="http://schemas.microsoft.com/office/drawing/2014/main" id="{7B3C59AE-057E-4B5C-8C81-2F97F3307C46}"/>
              </a:ext>
            </a:extLst>
          </xdr:cNvPr>
          <xdr:cNvCxnSpPr/>
        </xdr:nvCxnSpPr>
        <xdr:spPr>
          <a:xfrm>
            <a:off x="5181600" y="41490896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6" name="Straight Connector 4055">
            <a:extLst>
              <a:ext uri="{FF2B5EF4-FFF2-40B4-BE49-F238E27FC236}">
                <a16:creationId xmlns:a16="http://schemas.microsoft.com/office/drawing/2014/main" id="{45C98127-6D3D-4F25-98B9-8675254345C3}"/>
              </a:ext>
            </a:extLst>
          </xdr:cNvPr>
          <xdr:cNvCxnSpPr/>
        </xdr:nvCxnSpPr>
        <xdr:spPr>
          <a:xfrm>
            <a:off x="6638925" y="41490897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7" name="Straight Connector 4056">
            <a:extLst>
              <a:ext uri="{FF2B5EF4-FFF2-40B4-BE49-F238E27FC236}">
                <a16:creationId xmlns:a16="http://schemas.microsoft.com/office/drawing/2014/main" id="{56FB401D-B386-4F5B-82A4-6FFE07359A6A}"/>
              </a:ext>
            </a:extLst>
          </xdr:cNvPr>
          <xdr:cNvCxnSpPr/>
        </xdr:nvCxnSpPr>
        <xdr:spPr>
          <a:xfrm>
            <a:off x="8096249" y="41490897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8" name="Straight Connector 4057">
            <a:extLst>
              <a:ext uri="{FF2B5EF4-FFF2-40B4-BE49-F238E27FC236}">
                <a16:creationId xmlns:a16="http://schemas.microsoft.com/office/drawing/2014/main" id="{A4AA687C-7EC2-4235-9209-535FB38FB5FB}"/>
              </a:ext>
            </a:extLst>
          </xdr:cNvPr>
          <xdr:cNvCxnSpPr/>
        </xdr:nvCxnSpPr>
        <xdr:spPr>
          <a:xfrm>
            <a:off x="9553575" y="41490894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77" name="Isosceles Triangle 3376">
            <a:extLst>
              <a:ext uri="{FF2B5EF4-FFF2-40B4-BE49-F238E27FC236}">
                <a16:creationId xmlns:a16="http://schemas.microsoft.com/office/drawing/2014/main" id="{6E23E315-8CEA-C1E5-E319-B66336444D49}"/>
              </a:ext>
            </a:extLst>
          </xdr:cNvPr>
          <xdr:cNvSpPr/>
        </xdr:nvSpPr>
        <xdr:spPr>
          <a:xfrm>
            <a:off x="2024063" y="418957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78" name="Isosceles Triangle 3377">
            <a:extLst>
              <a:ext uri="{FF2B5EF4-FFF2-40B4-BE49-F238E27FC236}">
                <a16:creationId xmlns:a16="http://schemas.microsoft.com/office/drawing/2014/main" id="{B5CEC14E-0A6E-ECF7-8E84-4DD072A0C3EE}"/>
              </a:ext>
            </a:extLst>
          </xdr:cNvPr>
          <xdr:cNvSpPr/>
        </xdr:nvSpPr>
        <xdr:spPr>
          <a:xfrm>
            <a:off x="3648069" y="418909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79" name="Straight Connector 3378">
            <a:extLst>
              <a:ext uri="{FF2B5EF4-FFF2-40B4-BE49-F238E27FC236}">
                <a16:creationId xmlns:a16="http://schemas.microsoft.com/office/drawing/2014/main" id="{791C568D-400B-BDAD-4611-2412346FDBB7}"/>
              </a:ext>
            </a:extLst>
          </xdr:cNvPr>
          <xdr:cNvCxnSpPr/>
        </xdr:nvCxnSpPr>
        <xdr:spPr>
          <a:xfrm>
            <a:off x="2109787" y="418814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80" name="Isosceles Triangle 3379">
            <a:extLst>
              <a:ext uri="{FF2B5EF4-FFF2-40B4-BE49-F238E27FC236}">
                <a16:creationId xmlns:a16="http://schemas.microsoft.com/office/drawing/2014/main" id="{8067DE60-6529-8B37-3088-3584A5542191}"/>
              </a:ext>
            </a:extLst>
          </xdr:cNvPr>
          <xdr:cNvSpPr/>
        </xdr:nvSpPr>
        <xdr:spPr>
          <a:xfrm>
            <a:off x="5105391" y="418909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1" name="Isosceles Triangle 3380">
            <a:extLst>
              <a:ext uri="{FF2B5EF4-FFF2-40B4-BE49-F238E27FC236}">
                <a16:creationId xmlns:a16="http://schemas.microsoft.com/office/drawing/2014/main" id="{78734F3A-B31B-31EB-A42B-3C2AA3A0BC0A}"/>
              </a:ext>
            </a:extLst>
          </xdr:cNvPr>
          <xdr:cNvSpPr/>
        </xdr:nvSpPr>
        <xdr:spPr>
          <a:xfrm>
            <a:off x="11253788" y="418861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2" name="Oval 3381">
            <a:extLst>
              <a:ext uri="{FF2B5EF4-FFF2-40B4-BE49-F238E27FC236}">
                <a16:creationId xmlns:a16="http://schemas.microsoft.com/office/drawing/2014/main" id="{0D0DB55D-9455-F13F-0710-4BD3842639D4}"/>
              </a:ext>
            </a:extLst>
          </xdr:cNvPr>
          <xdr:cNvSpPr/>
        </xdr:nvSpPr>
        <xdr:spPr>
          <a:xfrm>
            <a:off x="3938582" y="41848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3" name="Oval 3382">
            <a:extLst>
              <a:ext uri="{FF2B5EF4-FFF2-40B4-BE49-F238E27FC236}">
                <a16:creationId xmlns:a16="http://schemas.microsoft.com/office/drawing/2014/main" id="{AA789A74-3F2C-6145-E168-D6B70B234AFA}"/>
              </a:ext>
            </a:extLst>
          </xdr:cNvPr>
          <xdr:cNvSpPr/>
        </xdr:nvSpPr>
        <xdr:spPr>
          <a:xfrm>
            <a:off x="5381620" y="41848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4" name="Oval 3383">
            <a:extLst>
              <a:ext uri="{FF2B5EF4-FFF2-40B4-BE49-F238E27FC236}">
                <a16:creationId xmlns:a16="http://schemas.microsoft.com/office/drawing/2014/main" id="{A4571AE7-CE73-24DC-C4C2-07B12ED14E34}"/>
              </a:ext>
            </a:extLst>
          </xdr:cNvPr>
          <xdr:cNvSpPr/>
        </xdr:nvSpPr>
        <xdr:spPr>
          <a:xfrm>
            <a:off x="8305811" y="41848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5" name="Oval 3384">
            <a:extLst>
              <a:ext uri="{FF2B5EF4-FFF2-40B4-BE49-F238E27FC236}">
                <a16:creationId xmlns:a16="http://schemas.microsoft.com/office/drawing/2014/main" id="{192EED8A-6AF1-94E2-B346-82CAE6A61B69}"/>
              </a:ext>
            </a:extLst>
          </xdr:cNvPr>
          <xdr:cNvSpPr/>
        </xdr:nvSpPr>
        <xdr:spPr>
          <a:xfrm>
            <a:off x="9758373" y="418480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6" name="Oval 3385">
            <a:extLst>
              <a:ext uri="{FF2B5EF4-FFF2-40B4-BE49-F238E27FC236}">
                <a16:creationId xmlns:a16="http://schemas.microsoft.com/office/drawing/2014/main" id="{012F6F4A-B8AC-FD91-117A-23D1A9A97887}"/>
              </a:ext>
            </a:extLst>
          </xdr:cNvPr>
          <xdr:cNvSpPr/>
        </xdr:nvSpPr>
        <xdr:spPr>
          <a:xfrm>
            <a:off x="6857994" y="4184808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7" name="Isosceles Triangle 3386">
            <a:extLst>
              <a:ext uri="{FF2B5EF4-FFF2-40B4-BE49-F238E27FC236}">
                <a16:creationId xmlns:a16="http://schemas.microsoft.com/office/drawing/2014/main" id="{EA1B6E1B-F2B6-AA23-FB41-27F9E123C9E7}"/>
              </a:ext>
            </a:extLst>
          </xdr:cNvPr>
          <xdr:cNvSpPr/>
        </xdr:nvSpPr>
        <xdr:spPr>
          <a:xfrm>
            <a:off x="6562716" y="418957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8" name="Isosceles Triangle 3387">
            <a:extLst>
              <a:ext uri="{FF2B5EF4-FFF2-40B4-BE49-F238E27FC236}">
                <a16:creationId xmlns:a16="http://schemas.microsoft.com/office/drawing/2014/main" id="{7A1FF6ED-A69D-C623-CB55-74C23F6E8A36}"/>
              </a:ext>
            </a:extLst>
          </xdr:cNvPr>
          <xdr:cNvSpPr/>
        </xdr:nvSpPr>
        <xdr:spPr>
          <a:xfrm>
            <a:off x="8016875" y="418814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9" name="Isosceles Triangle 3388">
            <a:extLst>
              <a:ext uri="{FF2B5EF4-FFF2-40B4-BE49-F238E27FC236}">
                <a16:creationId xmlns:a16="http://schemas.microsoft.com/office/drawing/2014/main" id="{BAD7CCE8-E8A6-D7DB-29F3-C56E32AC1B2D}"/>
              </a:ext>
            </a:extLst>
          </xdr:cNvPr>
          <xdr:cNvSpPr/>
        </xdr:nvSpPr>
        <xdr:spPr>
          <a:xfrm>
            <a:off x="9467850" y="418814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370</xdr:row>
      <xdr:rowOff>133350</xdr:rowOff>
    </xdr:from>
    <xdr:to>
      <xdr:col>70</xdr:col>
      <xdr:colOff>80963</xdr:colOff>
      <xdr:row>376</xdr:row>
      <xdr:rowOff>20446</xdr:rowOff>
    </xdr:to>
    <xdr:grpSp>
      <xdr:nvGrpSpPr>
        <xdr:cNvPr id="4086" name="Group 4085">
          <a:extLst>
            <a:ext uri="{FF2B5EF4-FFF2-40B4-BE49-F238E27FC236}">
              <a16:creationId xmlns:a16="http://schemas.microsoft.com/office/drawing/2014/main" id="{0EBB61D8-8765-5D88-8526-7F3C71F843A2}"/>
            </a:ext>
          </a:extLst>
        </xdr:cNvPr>
        <xdr:cNvGrpSpPr/>
      </xdr:nvGrpSpPr>
      <xdr:grpSpPr>
        <a:xfrm>
          <a:off x="2024063" y="55502175"/>
          <a:ext cx="9391650" cy="744346"/>
          <a:chOff x="2024063" y="55502175"/>
          <a:chExt cx="9391650" cy="744346"/>
        </a:xfrm>
      </xdr:grpSpPr>
      <xdr:sp macro="" textlink="">
        <xdr:nvSpPr>
          <xdr:cNvPr id="200" name="Freeform: Shape 199">
            <a:extLst>
              <a:ext uri="{FF2B5EF4-FFF2-40B4-BE49-F238E27FC236}">
                <a16:creationId xmlns:a16="http://schemas.microsoft.com/office/drawing/2014/main" id="{48CE2921-B7EA-2F34-3D51-080BEE0ED5AC}"/>
              </a:ext>
            </a:extLst>
          </xdr:cNvPr>
          <xdr:cNvSpPr/>
        </xdr:nvSpPr>
        <xdr:spPr>
          <a:xfrm>
            <a:off x="3971925" y="55945088"/>
            <a:ext cx="976313" cy="280987"/>
          </a:xfrm>
          <a:custGeom>
            <a:avLst/>
            <a:gdLst>
              <a:gd name="connsiteX0" fmla="*/ 0 w 976313"/>
              <a:gd name="connsiteY0" fmla="*/ 0 h 280987"/>
              <a:gd name="connsiteX1" fmla="*/ 557213 w 976313"/>
              <a:gd name="connsiteY1" fmla="*/ 280987 h 280987"/>
              <a:gd name="connsiteX2" fmla="*/ 976313 w 976313"/>
              <a:gd name="connsiteY2" fmla="*/ 0 h 2809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76313" h="280987">
                <a:moveTo>
                  <a:pt x="0" y="0"/>
                </a:moveTo>
                <a:cubicBezTo>
                  <a:pt x="197247" y="140493"/>
                  <a:pt x="394494" y="280987"/>
                  <a:pt x="557213" y="280987"/>
                </a:cubicBezTo>
                <a:cubicBezTo>
                  <a:pt x="719932" y="280987"/>
                  <a:pt x="848122" y="140493"/>
                  <a:pt x="97631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03" name="Freeform: Shape 2402">
            <a:extLst>
              <a:ext uri="{FF2B5EF4-FFF2-40B4-BE49-F238E27FC236}">
                <a16:creationId xmlns:a16="http://schemas.microsoft.com/office/drawing/2014/main" id="{0FFA9736-1956-4ADC-8B89-1ABE43D710AD}"/>
              </a:ext>
            </a:extLst>
          </xdr:cNvPr>
          <xdr:cNvSpPr/>
        </xdr:nvSpPr>
        <xdr:spPr>
          <a:xfrm>
            <a:off x="6881813" y="55949851"/>
            <a:ext cx="976313" cy="280987"/>
          </a:xfrm>
          <a:custGeom>
            <a:avLst/>
            <a:gdLst>
              <a:gd name="connsiteX0" fmla="*/ 0 w 976313"/>
              <a:gd name="connsiteY0" fmla="*/ 0 h 280987"/>
              <a:gd name="connsiteX1" fmla="*/ 557213 w 976313"/>
              <a:gd name="connsiteY1" fmla="*/ 280987 h 280987"/>
              <a:gd name="connsiteX2" fmla="*/ 976313 w 976313"/>
              <a:gd name="connsiteY2" fmla="*/ 0 h 2809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76313" h="280987">
                <a:moveTo>
                  <a:pt x="0" y="0"/>
                </a:moveTo>
                <a:cubicBezTo>
                  <a:pt x="197247" y="140493"/>
                  <a:pt x="394494" y="280987"/>
                  <a:pt x="557213" y="280987"/>
                </a:cubicBezTo>
                <a:cubicBezTo>
                  <a:pt x="719932" y="280987"/>
                  <a:pt x="848122" y="140493"/>
                  <a:pt x="97631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1" name="Freeform: Shape 200">
            <a:extLst>
              <a:ext uri="{FF2B5EF4-FFF2-40B4-BE49-F238E27FC236}">
                <a16:creationId xmlns:a16="http://schemas.microsoft.com/office/drawing/2014/main" id="{4ECEBAFE-8D27-A8B4-326B-A7C53F2D3A80}"/>
              </a:ext>
            </a:extLst>
          </xdr:cNvPr>
          <xdr:cNvSpPr/>
        </xdr:nvSpPr>
        <xdr:spPr>
          <a:xfrm>
            <a:off x="2100263" y="55516463"/>
            <a:ext cx="1619250" cy="730058"/>
          </a:xfrm>
          <a:custGeom>
            <a:avLst/>
            <a:gdLst>
              <a:gd name="connsiteX0" fmla="*/ 0 w 1619250"/>
              <a:gd name="connsiteY0" fmla="*/ 423862 h 730058"/>
              <a:gd name="connsiteX1" fmla="*/ 819150 w 1619250"/>
              <a:gd name="connsiteY1" fmla="*/ 714375 h 730058"/>
              <a:gd name="connsiteX2" fmla="*/ 1619250 w 1619250"/>
              <a:gd name="connsiteY2" fmla="*/ 0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19250" h="730058">
                <a:moveTo>
                  <a:pt x="0" y="423862"/>
                </a:moveTo>
                <a:cubicBezTo>
                  <a:pt x="274637" y="604440"/>
                  <a:pt x="549275" y="785019"/>
                  <a:pt x="819150" y="714375"/>
                </a:cubicBezTo>
                <a:cubicBezTo>
                  <a:pt x="1089025" y="643731"/>
                  <a:pt x="1354137" y="321865"/>
                  <a:pt x="16192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2" name="Freeform: Shape 201">
            <a:extLst>
              <a:ext uri="{FF2B5EF4-FFF2-40B4-BE49-F238E27FC236}">
                <a16:creationId xmlns:a16="http://schemas.microsoft.com/office/drawing/2014/main" id="{FB441718-2B1A-052D-1175-F938C5658668}"/>
              </a:ext>
            </a:extLst>
          </xdr:cNvPr>
          <xdr:cNvSpPr/>
        </xdr:nvSpPr>
        <xdr:spPr>
          <a:xfrm>
            <a:off x="3714750" y="55516463"/>
            <a:ext cx="261938" cy="428625"/>
          </a:xfrm>
          <a:custGeom>
            <a:avLst/>
            <a:gdLst>
              <a:gd name="connsiteX0" fmla="*/ 0 w 261938"/>
              <a:gd name="connsiteY0" fmla="*/ 0 h 428625"/>
              <a:gd name="connsiteX1" fmla="*/ 76200 w 261938"/>
              <a:gd name="connsiteY1" fmla="*/ 233362 h 428625"/>
              <a:gd name="connsiteX2" fmla="*/ 261938 w 261938"/>
              <a:gd name="connsiteY2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1938" h="428625">
                <a:moveTo>
                  <a:pt x="0" y="0"/>
                </a:moveTo>
                <a:cubicBezTo>
                  <a:pt x="16272" y="80962"/>
                  <a:pt x="32544" y="161925"/>
                  <a:pt x="76200" y="233362"/>
                </a:cubicBezTo>
                <a:cubicBezTo>
                  <a:pt x="119856" y="304799"/>
                  <a:pt x="190897" y="366712"/>
                  <a:pt x="261938" y="4286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3" name="Freeform: Shape 202">
            <a:extLst>
              <a:ext uri="{FF2B5EF4-FFF2-40B4-BE49-F238E27FC236}">
                <a16:creationId xmlns:a16="http://schemas.microsoft.com/office/drawing/2014/main" id="{247696D9-3748-4298-D592-6889A5173999}"/>
              </a:ext>
            </a:extLst>
          </xdr:cNvPr>
          <xdr:cNvSpPr/>
        </xdr:nvSpPr>
        <xdr:spPr>
          <a:xfrm>
            <a:off x="4948238" y="55511700"/>
            <a:ext cx="238125" cy="428625"/>
          </a:xfrm>
          <a:custGeom>
            <a:avLst/>
            <a:gdLst>
              <a:gd name="connsiteX0" fmla="*/ 0 w 238125"/>
              <a:gd name="connsiteY0" fmla="*/ 428625 h 428625"/>
              <a:gd name="connsiteX1" fmla="*/ 157162 w 238125"/>
              <a:gd name="connsiteY1" fmla="*/ 300038 h 428625"/>
              <a:gd name="connsiteX2" fmla="*/ 238125 w 238125"/>
              <a:gd name="connsiteY2" fmla="*/ 0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38125" h="428625">
                <a:moveTo>
                  <a:pt x="0" y="428625"/>
                </a:moveTo>
                <a:cubicBezTo>
                  <a:pt x="58737" y="400050"/>
                  <a:pt x="117474" y="371476"/>
                  <a:pt x="157162" y="300038"/>
                </a:cubicBezTo>
                <a:cubicBezTo>
                  <a:pt x="196850" y="228600"/>
                  <a:pt x="217487" y="114300"/>
                  <a:pt x="2381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04" name="Freeform: Shape 203">
            <a:extLst>
              <a:ext uri="{FF2B5EF4-FFF2-40B4-BE49-F238E27FC236}">
                <a16:creationId xmlns:a16="http://schemas.microsoft.com/office/drawing/2014/main" id="{2409ECEC-AF55-E41F-0440-FA9E99A8D2C9}"/>
              </a:ext>
            </a:extLst>
          </xdr:cNvPr>
          <xdr:cNvSpPr/>
        </xdr:nvSpPr>
        <xdr:spPr>
          <a:xfrm>
            <a:off x="5186363" y="55502175"/>
            <a:ext cx="1452562" cy="723905"/>
          </a:xfrm>
          <a:custGeom>
            <a:avLst/>
            <a:gdLst>
              <a:gd name="connsiteX0" fmla="*/ 0 w 1452562"/>
              <a:gd name="connsiteY0" fmla="*/ 0 h 723905"/>
              <a:gd name="connsiteX1" fmla="*/ 804862 w 1452562"/>
              <a:gd name="connsiteY1" fmla="*/ 723900 h 723905"/>
              <a:gd name="connsiteX2" fmla="*/ 1452562 w 1452562"/>
              <a:gd name="connsiteY2" fmla="*/ 9525 h 7239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2562" h="723905">
                <a:moveTo>
                  <a:pt x="0" y="0"/>
                </a:moveTo>
                <a:cubicBezTo>
                  <a:pt x="281384" y="361156"/>
                  <a:pt x="562768" y="722313"/>
                  <a:pt x="804862" y="723900"/>
                </a:cubicBezTo>
                <a:cubicBezTo>
                  <a:pt x="1046956" y="725487"/>
                  <a:pt x="1249759" y="367506"/>
                  <a:pt x="1452562" y="95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7" name="Freeform: Shape 216">
            <a:extLst>
              <a:ext uri="{FF2B5EF4-FFF2-40B4-BE49-F238E27FC236}">
                <a16:creationId xmlns:a16="http://schemas.microsoft.com/office/drawing/2014/main" id="{86474533-B4FA-A5F3-6906-E4A82E484E80}"/>
              </a:ext>
            </a:extLst>
          </xdr:cNvPr>
          <xdr:cNvSpPr/>
        </xdr:nvSpPr>
        <xdr:spPr>
          <a:xfrm>
            <a:off x="6634163" y="55516463"/>
            <a:ext cx="257175" cy="428625"/>
          </a:xfrm>
          <a:custGeom>
            <a:avLst/>
            <a:gdLst>
              <a:gd name="connsiteX0" fmla="*/ 0 w 257175"/>
              <a:gd name="connsiteY0" fmla="*/ 0 h 428625"/>
              <a:gd name="connsiteX1" fmla="*/ 100012 w 257175"/>
              <a:gd name="connsiteY1" fmla="*/ 242887 h 428625"/>
              <a:gd name="connsiteX2" fmla="*/ 257175 w 257175"/>
              <a:gd name="connsiteY2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7175" h="428625">
                <a:moveTo>
                  <a:pt x="0" y="0"/>
                </a:moveTo>
                <a:cubicBezTo>
                  <a:pt x="28575" y="85725"/>
                  <a:pt x="57150" y="171450"/>
                  <a:pt x="100012" y="242887"/>
                </a:cubicBezTo>
                <a:cubicBezTo>
                  <a:pt x="142874" y="314324"/>
                  <a:pt x="200024" y="371474"/>
                  <a:pt x="257175" y="4286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8" name="Freeform: Shape 217">
            <a:extLst>
              <a:ext uri="{FF2B5EF4-FFF2-40B4-BE49-F238E27FC236}">
                <a16:creationId xmlns:a16="http://schemas.microsoft.com/office/drawing/2014/main" id="{30E92C68-B97F-5EBF-B30B-8AB615C47FF8}"/>
              </a:ext>
            </a:extLst>
          </xdr:cNvPr>
          <xdr:cNvSpPr/>
        </xdr:nvSpPr>
        <xdr:spPr>
          <a:xfrm>
            <a:off x="7848600" y="55511700"/>
            <a:ext cx="252413" cy="433388"/>
          </a:xfrm>
          <a:custGeom>
            <a:avLst/>
            <a:gdLst>
              <a:gd name="connsiteX0" fmla="*/ 0 w 252413"/>
              <a:gd name="connsiteY0" fmla="*/ 433388 h 433388"/>
              <a:gd name="connsiteX1" fmla="*/ 166688 w 252413"/>
              <a:gd name="connsiteY1" fmla="*/ 252413 h 433388"/>
              <a:gd name="connsiteX2" fmla="*/ 252413 w 252413"/>
              <a:gd name="connsiteY2" fmla="*/ 0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2413" h="433388">
                <a:moveTo>
                  <a:pt x="0" y="433388"/>
                </a:moveTo>
                <a:cubicBezTo>
                  <a:pt x="62309" y="379016"/>
                  <a:pt x="124619" y="324644"/>
                  <a:pt x="166688" y="252413"/>
                </a:cubicBezTo>
                <a:cubicBezTo>
                  <a:pt x="208757" y="180182"/>
                  <a:pt x="230585" y="90091"/>
                  <a:pt x="25241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9" name="Freeform: Shape 218">
            <a:extLst>
              <a:ext uri="{FF2B5EF4-FFF2-40B4-BE49-F238E27FC236}">
                <a16:creationId xmlns:a16="http://schemas.microsoft.com/office/drawing/2014/main" id="{94024ECD-7F36-159A-89AC-AB13E87CBBD0}"/>
              </a:ext>
            </a:extLst>
          </xdr:cNvPr>
          <xdr:cNvSpPr/>
        </xdr:nvSpPr>
        <xdr:spPr>
          <a:xfrm>
            <a:off x="8091488" y="55511700"/>
            <a:ext cx="1457325" cy="719139"/>
          </a:xfrm>
          <a:custGeom>
            <a:avLst/>
            <a:gdLst>
              <a:gd name="connsiteX0" fmla="*/ 0 w 1457325"/>
              <a:gd name="connsiteY0" fmla="*/ 4763 h 719139"/>
              <a:gd name="connsiteX1" fmla="*/ 728662 w 1457325"/>
              <a:gd name="connsiteY1" fmla="*/ 719138 h 719139"/>
              <a:gd name="connsiteX2" fmla="*/ 1457325 w 1457325"/>
              <a:gd name="connsiteY2" fmla="*/ 0 h 7191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7325" h="719139">
                <a:moveTo>
                  <a:pt x="0" y="4763"/>
                </a:moveTo>
                <a:cubicBezTo>
                  <a:pt x="242887" y="362347"/>
                  <a:pt x="485775" y="719932"/>
                  <a:pt x="728662" y="719138"/>
                </a:cubicBezTo>
                <a:cubicBezTo>
                  <a:pt x="971550" y="718344"/>
                  <a:pt x="1214437" y="359172"/>
                  <a:pt x="14573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0" name="Freeform: Shape 219">
            <a:extLst>
              <a:ext uri="{FF2B5EF4-FFF2-40B4-BE49-F238E27FC236}">
                <a16:creationId xmlns:a16="http://schemas.microsoft.com/office/drawing/2014/main" id="{AE4F4C40-EDDB-2F68-0ADD-7D706B6E9B1F}"/>
              </a:ext>
            </a:extLst>
          </xdr:cNvPr>
          <xdr:cNvSpPr/>
        </xdr:nvSpPr>
        <xdr:spPr>
          <a:xfrm>
            <a:off x="9548813" y="55511700"/>
            <a:ext cx="252412" cy="433388"/>
          </a:xfrm>
          <a:custGeom>
            <a:avLst/>
            <a:gdLst>
              <a:gd name="connsiteX0" fmla="*/ 0 w 252412"/>
              <a:gd name="connsiteY0" fmla="*/ 0 h 433388"/>
              <a:gd name="connsiteX1" fmla="*/ 100012 w 252412"/>
              <a:gd name="connsiteY1" fmla="*/ 257175 h 433388"/>
              <a:gd name="connsiteX2" fmla="*/ 252412 w 252412"/>
              <a:gd name="connsiteY2" fmla="*/ 433388 h 4333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2412" h="433388">
                <a:moveTo>
                  <a:pt x="0" y="0"/>
                </a:moveTo>
                <a:cubicBezTo>
                  <a:pt x="28971" y="92472"/>
                  <a:pt x="57943" y="184944"/>
                  <a:pt x="100012" y="257175"/>
                </a:cubicBezTo>
                <a:cubicBezTo>
                  <a:pt x="142081" y="329406"/>
                  <a:pt x="252412" y="433388"/>
                  <a:pt x="252412" y="433388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1" name="Freeform: Shape 220">
            <a:extLst>
              <a:ext uri="{FF2B5EF4-FFF2-40B4-BE49-F238E27FC236}">
                <a16:creationId xmlns:a16="http://schemas.microsoft.com/office/drawing/2014/main" id="{7E666B7E-DFFF-5F0A-7ED4-275E17CF4771}"/>
              </a:ext>
            </a:extLst>
          </xdr:cNvPr>
          <xdr:cNvSpPr/>
        </xdr:nvSpPr>
        <xdr:spPr>
          <a:xfrm>
            <a:off x="9801225" y="55940325"/>
            <a:ext cx="1533525" cy="285753"/>
          </a:xfrm>
          <a:custGeom>
            <a:avLst/>
            <a:gdLst>
              <a:gd name="connsiteX0" fmla="*/ 0 w 1533525"/>
              <a:gd name="connsiteY0" fmla="*/ 4763 h 285753"/>
              <a:gd name="connsiteX1" fmla="*/ 814388 w 1533525"/>
              <a:gd name="connsiteY1" fmla="*/ 285750 h 285753"/>
              <a:gd name="connsiteX2" fmla="*/ 1533525 w 1533525"/>
              <a:gd name="connsiteY2" fmla="*/ 0 h 2857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33525" h="285753">
                <a:moveTo>
                  <a:pt x="0" y="4763"/>
                </a:moveTo>
                <a:cubicBezTo>
                  <a:pt x="279400" y="145653"/>
                  <a:pt x="558801" y="286544"/>
                  <a:pt x="814388" y="285750"/>
                </a:cubicBezTo>
                <a:cubicBezTo>
                  <a:pt x="1069975" y="284956"/>
                  <a:pt x="1421606" y="46831"/>
                  <a:pt x="15335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60" name="Straight Connector 4059">
            <a:extLst>
              <a:ext uri="{FF2B5EF4-FFF2-40B4-BE49-F238E27FC236}">
                <a16:creationId xmlns:a16="http://schemas.microsoft.com/office/drawing/2014/main" id="{F3BC8105-C634-4DC2-A860-C8887D0E2585}"/>
              </a:ext>
            </a:extLst>
          </xdr:cNvPr>
          <xdr:cNvCxnSpPr/>
        </xdr:nvCxnSpPr>
        <xdr:spPr>
          <a:xfrm>
            <a:off x="3724275" y="55554565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1" name="Straight Connector 4060">
            <a:extLst>
              <a:ext uri="{FF2B5EF4-FFF2-40B4-BE49-F238E27FC236}">
                <a16:creationId xmlns:a16="http://schemas.microsoft.com/office/drawing/2014/main" id="{5F858B22-B497-4D12-A8D8-FC69464E983F}"/>
              </a:ext>
            </a:extLst>
          </xdr:cNvPr>
          <xdr:cNvCxnSpPr/>
        </xdr:nvCxnSpPr>
        <xdr:spPr>
          <a:xfrm>
            <a:off x="5181600" y="55554565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2" name="Straight Connector 4061">
            <a:extLst>
              <a:ext uri="{FF2B5EF4-FFF2-40B4-BE49-F238E27FC236}">
                <a16:creationId xmlns:a16="http://schemas.microsoft.com/office/drawing/2014/main" id="{8883980B-6A82-4456-A410-5EDACBC22941}"/>
              </a:ext>
            </a:extLst>
          </xdr:cNvPr>
          <xdr:cNvCxnSpPr/>
        </xdr:nvCxnSpPr>
        <xdr:spPr>
          <a:xfrm>
            <a:off x="6638925" y="55554566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3" name="Straight Connector 4062">
            <a:extLst>
              <a:ext uri="{FF2B5EF4-FFF2-40B4-BE49-F238E27FC236}">
                <a16:creationId xmlns:a16="http://schemas.microsoft.com/office/drawing/2014/main" id="{8526CFD0-E848-43E8-9970-F2C03B49A9C6}"/>
              </a:ext>
            </a:extLst>
          </xdr:cNvPr>
          <xdr:cNvCxnSpPr/>
        </xdr:nvCxnSpPr>
        <xdr:spPr>
          <a:xfrm>
            <a:off x="8096249" y="55554566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4" name="Straight Connector 4063">
            <a:extLst>
              <a:ext uri="{FF2B5EF4-FFF2-40B4-BE49-F238E27FC236}">
                <a16:creationId xmlns:a16="http://schemas.microsoft.com/office/drawing/2014/main" id="{75CA85D4-0B45-4EDB-BEC9-9367E633CD14}"/>
              </a:ext>
            </a:extLst>
          </xdr:cNvPr>
          <xdr:cNvCxnSpPr/>
        </xdr:nvCxnSpPr>
        <xdr:spPr>
          <a:xfrm>
            <a:off x="9553575" y="55554563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87" name="Isosceles Triangle 2386">
            <a:extLst>
              <a:ext uri="{FF2B5EF4-FFF2-40B4-BE49-F238E27FC236}">
                <a16:creationId xmlns:a16="http://schemas.microsoft.com/office/drawing/2014/main" id="{6EF18EF1-EE4C-4220-AA94-9ADB9B41AB7B}"/>
              </a:ext>
            </a:extLst>
          </xdr:cNvPr>
          <xdr:cNvSpPr/>
        </xdr:nvSpPr>
        <xdr:spPr>
          <a:xfrm>
            <a:off x="2024063" y="559546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88" name="Isosceles Triangle 2387">
            <a:extLst>
              <a:ext uri="{FF2B5EF4-FFF2-40B4-BE49-F238E27FC236}">
                <a16:creationId xmlns:a16="http://schemas.microsoft.com/office/drawing/2014/main" id="{61449230-5B73-45D5-9F77-B63FF3355421}"/>
              </a:ext>
            </a:extLst>
          </xdr:cNvPr>
          <xdr:cNvSpPr/>
        </xdr:nvSpPr>
        <xdr:spPr>
          <a:xfrm>
            <a:off x="3648069" y="559498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89" name="Straight Connector 2388">
            <a:extLst>
              <a:ext uri="{FF2B5EF4-FFF2-40B4-BE49-F238E27FC236}">
                <a16:creationId xmlns:a16="http://schemas.microsoft.com/office/drawing/2014/main" id="{394886E8-D781-41ED-BFCD-6267C137F3AF}"/>
              </a:ext>
            </a:extLst>
          </xdr:cNvPr>
          <xdr:cNvCxnSpPr/>
        </xdr:nvCxnSpPr>
        <xdr:spPr>
          <a:xfrm>
            <a:off x="2109787" y="559403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90" name="Isosceles Triangle 2389">
            <a:extLst>
              <a:ext uri="{FF2B5EF4-FFF2-40B4-BE49-F238E27FC236}">
                <a16:creationId xmlns:a16="http://schemas.microsoft.com/office/drawing/2014/main" id="{35D886AA-1606-4FE1-9268-EBED04DDB271}"/>
              </a:ext>
            </a:extLst>
          </xdr:cNvPr>
          <xdr:cNvSpPr/>
        </xdr:nvSpPr>
        <xdr:spPr>
          <a:xfrm>
            <a:off x="5105391" y="559498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1" name="Isosceles Triangle 2390">
            <a:extLst>
              <a:ext uri="{FF2B5EF4-FFF2-40B4-BE49-F238E27FC236}">
                <a16:creationId xmlns:a16="http://schemas.microsoft.com/office/drawing/2014/main" id="{CB57A5AB-127B-419D-8028-144B10260484}"/>
              </a:ext>
            </a:extLst>
          </xdr:cNvPr>
          <xdr:cNvSpPr/>
        </xdr:nvSpPr>
        <xdr:spPr>
          <a:xfrm>
            <a:off x="11253788" y="559450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2" name="Oval 2391">
            <a:extLst>
              <a:ext uri="{FF2B5EF4-FFF2-40B4-BE49-F238E27FC236}">
                <a16:creationId xmlns:a16="http://schemas.microsoft.com/office/drawing/2014/main" id="{3FAE47DB-8BC0-470A-BD42-D2E1618CA0DE}"/>
              </a:ext>
            </a:extLst>
          </xdr:cNvPr>
          <xdr:cNvSpPr/>
        </xdr:nvSpPr>
        <xdr:spPr>
          <a:xfrm>
            <a:off x="3938582" y="559069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3" name="Oval 2392">
            <a:extLst>
              <a:ext uri="{FF2B5EF4-FFF2-40B4-BE49-F238E27FC236}">
                <a16:creationId xmlns:a16="http://schemas.microsoft.com/office/drawing/2014/main" id="{5ECEFEA2-6119-4A68-97F7-2E1D4D75E949}"/>
              </a:ext>
            </a:extLst>
          </xdr:cNvPr>
          <xdr:cNvSpPr/>
        </xdr:nvSpPr>
        <xdr:spPr>
          <a:xfrm>
            <a:off x="4910123" y="559069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4" name="Oval 2393">
            <a:extLst>
              <a:ext uri="{FF2B5EF4-FFF2-40B4-BE49-F238E27FC236}">
                <a16:creationId xmlns:a16="http://schemas.microsoft.com/office/drawing/2014/main" id="{DECD2327-7015-462D-961F-C8BD894BA307}"/>
              </a:ext>
            </a:extLst>
          </xdr:cNvPr>
          <xdr:cNvSpPr/>
        </xdr:nvSpPr>
        <xdr:spPr>
          <a:xfrm>
            <a:off x="7815270" y="559069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5" name="Oval 2394">
            <a:extLst>
              <a:ext uri="{FF2B5EF4-FFF2-40B4-BE49-F238E27FC236}">
                <a16:creationId xmlns:a16="http://schemas.microsoft.com/office/drawing/2014/main" id="{EAEDF686-AEF0-438A-9517-F3FE24EF1C46}"/>
              </a:ext>
            </a:extLst>
          </xdr:cNvPr>
          <xdr:cNvSpPr/>
        </xdr:nvSpPr>
        <xdr:spPr>
          <a:xfrm>
            <a:off x="9758373" y="559069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6" name="Oval 2395">
            <a:extLst>
              <a:ext uri="{FF2B5EF4-FFF2-40B4-BE49-F238E27FC236}">
                <a16:creationId xmlns:a16="http://schemas.microsoft.com/office/drawing/2014/main" id="{56B4CC16-969A-4554-A4CB-4F4255A109B4}"/>
              </a:ext>
            </a:extLst>
          </xdr:cNvPr>
          <xdr:cNvSpPr/>
        </xdr:nvSpPr>
        <xdr:spPr>
          <a:xfrm>
            <a:off x="6857994" y="5590698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7" name="Isosceles Triangle 2396">
            <a:extLst>
              <a:ext uri="{FF2B5EF4-FFF2-40B4-BE49-F238E27FC236}">
                <a16:creationId xmlns:a16="http://schemas.microsoft.com/office/drawing/2014/main" id="{D21909FA-F49F-4BDF-A3D2-C562ED7C8049}"/>
              </a:ext>
            </a:extLst>
          </xdr:cNvPr>
          <xdr:cNvSpPr/>
        </xdr:nvSpPr>
        <xdr:spPr>
          <a:xfrm>
            <a:off x="6562716" y="559546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8" name="Isosceles Triangle 2397">
            <a:extLst>
              <a:ext uri="{FF2B5EF4-FFF2-40B4-BE49-F238E27FC236}">
                <a16:creationId xmlns:a16="http://schemas.microsoft.com/office/drawing/2014/main" id="{959EB6DE-6EB6-4932-955D-4AF54C9C101D}"/>
              </a:ext>
            </a:extLst>
          </xdr:cNvPr>
          <xdr:cNvSpPr/>
        </xdr:nvSpPr>
        <xdr:spPr>
          <a:xfrm>
            <a:off x="8016875" y="559403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99" name="Isosceles Triangle 2398">
            <a:extLst>
              <a:ext uri="{FF2B5EF4-FFF2-40B4-BE49-F238E27FC236}">
                <a16:creationId xmlns:a16="http://schemas.microsoft.com/office/drawing/2014/main" id="{6D7AA360-49A2-400F-9E05-BA1D2634F6C2}"/>
              </a:ext>
            </a:extLst>
          </xdr:cNvPr>
          <xdr:cNvSpPr/>
        </xdr:nvSpPr>
        <xdr:spPr>
          <a:xfrm>
            <a:off x="9467850" y="5594032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465</xdr:row>
      <xdr:rowOff>0</xdr:rowOff>
    </xdr:from>
    <xdr:to>
      <xdr:col>70</xdr:col>
      <xdr:colOff>80963</xdr:colOff>
      <xdr:row>470</xdr:row>
      <xdr:rowOff>22210</xdr:rowOff>
    </xdr:to>
    <xdr:grpSp>
      <xdr:nvGrpSpPr>
        <xdr:cNvPr id="4087" name="Group 4086">
          <a:extLst>
            <a:ext uri="{FF2B5EF4-FFF2-40B4-BE49-F238E27FC236}">
              <a16:creationId xmlns:a16="http://schemas.microsoft.com/office/drawing/2014/main" id="{C79D7F2A-2AF4-69B6-D277-C5CA5F251A60}"/>
            </a:ext>
          </a:extLst>
        </xdr:cNvPr>
        <xdr:cNvGrpSpPr/>
      </xdr:nvGrpSpPr>
      <xdr:grpSpPr>
        <a:xfrm>
          <a:off x="2024063" y="69570600"/>
          <a:ext cx="9391650" cy="736585"/>
          <a:chOff x="2024063" y="69570600"/>
          <a:chExt cx="9391650" cy="736585"/>
        </a:xfrm>
      </xdr:grpSpPr>
      <xdr:sp macro="" textlink="">
        <xdr:nvSpPr>
          <xdr:cNvPr id="3602" name="Freeform: Shape 3601">
            <a:extLst>
              <a:ext uri="{FF2B5EF4-FFF2-40B4-BE49-F238E27FC236}">
                <a16:creationId xmlns:a16="http://schemas.microsoft.com/office/drawing/2014/main" id="{A6AA4204-C769-6092-7206-CE93217B3E35}"/>
              </a:ext>
            </a:extLst>
          </xdr:cNvPr>
          <xdr:cNvSpPr/>
        </xdr:nvSpPr>
        <xdr:spPr>
          <a:xfrm>
            <a:off x="2105025" y="69570600"/>
            <a:ext cx="1955800" cy="723904"/>
          </a:xfrm>
          <a:custGeom>
            <a:avLst/>
            <a:gdLst>
              <a:gd name="connsiteX0" fmla="*/ 0 w 1993900"/>
              <a:gd name="connsiteY0" fmla="*/ 438150 h 742954"/>
              <a:gd name="connsiteX1" fmla="*/ 825500 w 1993900"/>
              <a:gd name="connsiteY1" fmla="*/ 742950 h 742954"/>
              <a:gd name="connsiteX2" fmla="*/ 1727200 w 1993900"/>
              <a:gd name="connsiteY2" fmla="*/ 444500 h 742954"/>
              <a:gd name="connsiteX3" fmla="*/ 1993900 w 1993900"/>
              <a:gd name="connsiteY3" fmla="*/ 0 h 7429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3900" h="742954">
                <a:moveTo>
                  <a:pt x="0" y="438150"/>
                </a:moveTo>
                <a:cubicBezTo>
                  <a:pt x="268816" y="590021"/>
                  <a:pt x="537633" y="741892"/>
                  <a:pt x="825500" y="742950"/>
                </a:cubicBezTo>
                <a:cubicBezTo>
                  <a:pt x="1113367" y="744008"/>
                  <a:pt x="1532467" y="568325"/>
                  <a:pt x="1727200" y="444500"/>
                </a:cubicBezTo>
                <a:cubicBezTo>
                  <a:pt x="1921933" y="320675"/>
                  <a:pt x="1957916" y="160337"/>
                  <a:pt x="19939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79" name="Freeform: Shape 3978">
            <a:extLst>
              <a:ext uri="{FF2B5EF4-FFF2-40B4-BE49-F238E27FC236}">
                <a16:creationId xmlns:a16="http://schemas.microsoft.com/office/drawing/2014/main" id="{1A47E4ED-66DE-0A8F-6A1F-65E1F7DE5CDC}"/>
              </a:ext>
            </a:extLst>
          </xdr:cNvPr>
          <xdr:cNvSpPr/>
        </xdr:nvSpPr>
        <xdr:spPr>
          <a:xfrm>
            <a:off x="4057650" y="69575363"/>
            <a:ext cx="1781175" cy="727059"/>
          </a:xfrm>
          <a:custGeom>
            <a:avLst/>
            <a:gdLst>
              <a:gd name="connsiteX0" fmla="*/ 0 w 1781175"/>
              <a:gd name="connsiteY0" fmla="*/ 0 h 727059"/>
              <a:gd name="connsiteX1" fmla="*/ 714375 w 1781175"/>
              <a:gd name="connsiteY1" fmla="*/ 714375 h 727059"/>
              <a:gd name="connsiteX2" fmla="*/ 1543050 w 1781175"/>
              <a:gd name="connsiteY2" fmla="*/ 423862 h 727059"/>
              <a:gd name="connsiteX3" fmla="*/ 1781175 w 1781175"/>
              <a:gd name="connsiteY3" fmla="*/ 0 h 727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1175" h="727059">
                <a:moveTo>
                  <a:pt x="0" y="0"/>
                </a:moveTo>
                <a:cubicBezTo>
                  <a:pt x="228600" y="321865"/>
                  <a:pt x="457200" y="643731"/>
                  <a:pt x="714375" y="714375"/>
                </a:cubicBezTo>
                <a:cubicBezTo>
                  <a:pt x="971550" y="785019"/>
                  <a:pt x="1365250" y="542924"/>
                  <a:pt x="1543050" y="423862"/>
                </a:cubicBezTo>
                <a:cubicBezTo>
                  <a:pt x="1720850" y="304800"/>
                  <a:pt x="1781175" y="0"/>
                  <a:pt x="17811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80" name="Freeform: Shape 3979">
            <a:extLst>
              <a:ext uri="{FF2B5EF4-FFF2-40B4-BE49-F238E27FC236}">
                <a16:creationId xmlns:a16="http://schemas.microsoft.com/office/drawing/2014/main" id="{5B3F69DF-4E4E-4948-B8C7-85FFCB9EDF87}"/>
              </a:ext>
            </a:extLst>
          </xdr:cNvPr>
          <xdr:cNvSpPr/>
        </xdr:nvSpPr>
        <xdr:spPr>
          <a:xfrm>
            <a:off x="5838826" y="69580126"/>
            <a:ext cx="1766888" cy="727059"/>
          </a:xfrm>
          <a:custGeom>
            <a:avLst/>
            <a:gdLst>
              <a:gd name="connsiteX0" fmla="*/ 0 w 1781175"/>
              <a:gd name="connsiteY0" fmla="*/ 0 h 727059"/>
              <a:gd name="connsiteX1" fmla="*/ 714375 w 1781175"/>
              <a:gd name="connsiteY1" fmla="*/ 714375 h 727059"/>
              <a:gd name="connsiteX2" fmla="*/ 1543050 w 1781175"/>
              <a:gd name="connsiteY2" fmla="*/ 423862 h 727059"/>
              <a:gd name="connsiteX3" fmla="*/ 1781175 w 1781175"/>
              <a:gd name="connsiteY3" fmla="*/ 0 h 727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1175" h="727059">
                <a:moveTo>
                  <a:pt x="0" y="0"/>
                </a:moveTo>
                <a:cubicBezTo>
                  <a:pt x="228600" y="321865"/>
                  <a:pt x="457200" y="643731"/>
                  <a:pt x="714375" y="714375"/>
                </a:cubicBezTo>
                <a:cubicBezTo>
                  <a:pt x="971550" y="785019"/>
                  <a:pt x="1365250" y="542924"/>
                  <a:pt x="1543050" y="423862"/>
                </a:cubicBezTo>
                <a:cubicBezTo>
                  <a:pt x="1720850" y="304800"/>
                  <a:pt x="1781175" y="0"/>
                  <a:pt x="17811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81" name="Freeform: Shape 3980">
            <a:extLst>
              <a:ext uri="{FF2B5EF4-FFF2-40B4-BE49-F238E27FC236}">
                <a16:creationId xmlns:a16="http://schemas.microsoft.com/office/drawing/2014/main" id="{1F0C8225-69D4-4EED-962C-9294E24FBC7C}"/>
              </a:ext>
            </a:extLst>
          </xdr:cNvPr>
          <xdr:cNvSpPr/>
        </xdr:nvSpPr>
        <xdr:spPr>
          <a:xfrm>
            <a:off x="7605713" y="69575363"/>
            <a:ext cx="1766888" cy="727059"/>
          </a:xfrm>
          <a:custGeom>
            <a:avLst/>
            <a:gdLst>
              <a:gd name="connsiteX0" fmla="*/ 0 w 1781175"/>
              <a:gd name="connsiteY0" fmla="*/ 0 h 727059"/>
              <a:gd name="connsiteX1" fmla="*/ 714375 w 1781175"/>
              <a:gd name="connsiteY1" fmla="*/ 714375 h 727059"/>
              <a:gd name="connsiteX2" fmla="*/ 1543050 w 1781175"/>
              <a:gd name="connsiteY2" fmla="*/ 423862 h 727059"/>
              <a:gd name="connsiteX3" fmla="*/ 1781175 w 1781175"/>
              <a:gd name="connsiteY3" fmla="*/ 0 h 727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781175" h="727059">
                <a:moveTo>
                  <a:pt x="0" y="0"/>
                </a:moveTo>
                <a:cubicBezTo>
                  <a:pt x="228600" y="321865"/>
                  <a:pt x="457200" y="643731"/>
                  <a:pt x="714375" y="714375"/>
                </a:cubicBezTo>
                <a:cubicBezTo>
                  <a:pt x="971550" y="785019"/>
                  <a:pt x="1365250" y="542924"/>
                  <a:pt x="1543050" y="423862"/>
                </a:cubicBezTo>
                <a:cubicBezTo>
                  <a:pt x="1720850" y="304800"/>
                  <a:pt x="1781175" y="0"/>
                  <a:pt x="17811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82" name="Freeform: Shape 3981">
            <a:extLst>
              <a:ext uri="{FF2B5EF4-FFF2-40B4-BE49-F238E27FC236}">
                <a16:creationId xmlns:a16="http://schemas.microsoft.com/office/drawing/2014/main" id="{DAD01D7E-E3C2-7D06-A9FF-2ABF8B4C96A2}"/>
              </a:ext>
            </a:extLst>
          </xdr:cNvPr>
          <xdr:cNvSpPr/>
        </xdr:nvSpPr>
        <xdr:spPr>
          <a:xfrm>
            <a:off x="9372600" y="69570600"/>
            <a:ext cx="1962150" cy="719979"/>
          </a:xfrm>
          <a:custGeom>
            <a:avLst/>
            <a:gdLst>
              <a:gd name="connsiteX0" fmla="*/ 0 w 1962150"/>
              <a:gd name="connsiteY0" fmla="*/ 0 h 719979"/>
              <a:gd name="connsiteX1" fmla="*/ 904875 w 1962150"/>
              <a:gd name="connsiteY1" fmla="*/ 709613 h 719979"/>
              <a:gd name="connsiteX2" fmla="*/ 1962150 w 1962150"/>
              <a:gd name="connsiteY2" fmla="*/ 423863 h 7199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62150" h="719979">
                <a:moveTo>
                  <a:pt x="0" y="0"/>
                </a:moveTo>
                <a:cubicBezTo>
                  <a:pt x="288925" y="319484"/>
                  <a:pt x="577850" y="638969"/>
                  <a:pt x="904875" y="709613"/>
                </a:cubicBezTo>
                <a:cubicBezTo>
                  <a:pt x="1231900" y="780257"/>
                  <a:pt x="1790700" y="468313"/>
                  <a:pt x="1962150" y="4238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65" name="Straight Connector 4064">
            <a:extLst>
              <a:ext uri="{FF2B5EF4-FFF2-40B4-BE49-F238E27FC236}">
                <a16:creationId xmlns:a16="http://schemas.microsoft.com/office/drawing/2014/main" id="{37EED60D-887D-4B70-AF1D-031CE6C7AB11}"/>
              </a:ext>
            </a:extLst>
          </xdr:cNvPr>
          <xdr:cNvCxnSpPr/>
        </xdr:nvCxnSpPr>
        <xdr:spPr>
          <a:xfrm>
            <a:off x="4048125" y="69608702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6" name="Straight Connector 4065">
            <a:extLst>
              <a:ext uri="{FF2B5EF4-FFF2-40B4-BE49-F238E27FC236}">
                <a16:creationId xmlns:a16="http://schemas.microsoft.com/office/drawing/2014/main" id="{9E72DB8C-D673-4E8C-AEBC-E6C1341DBE03}"/>
              </a:ext>
            </a:extLst>
          </xdr:cNvPr>
          <xdr:cNvCxnSpPr/>
        </xdr:nvCxnSpPr>
        <xdr:spPr>
          <a:xfrm>
            <a:off x="5829300" y="69608702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7" name="Straight Connector 4066">
            <a:extLst>
              <a:ext uri="{FF2B5EF4-FFF2-40B4-BE49-F238E27FC236}">
                <a16:creationId xmlns:a16="http://schemas.microsoft.com/office/drawing/2014/main" id="{55B6950A-577E-4906-BDF3-1541E6DAA115}"/>
              </a:ext>
            </a:extLst>
          </xdr:cNvPr>
          <xdr:cNvCxnSpPr/>
        </xdr:nvCxnSpPr>
        <xdr:spPr>
          <a:xfrm>
            <a:off x="7610475" y="69599178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8" name="Straight Connector 4067">
            <a:extLst>
              <a:ext uri="{FF2B5EF4-FFF2-40B4-BE49-F238E27FC236}">
                <a16:creationId xmlns:a16="http://schemas.microsoft.com/office/drawing/2014/main" id="{F9E5C354-CDE1-4DCF-BD44-B8C0B505D804}"/>
              </a:ext>
            </a:extLst>
          </xdr:cNvPr>
          <xdr:cNvCxnSpPr/>
        </xdr:nvCxnSpPr>
        <xdr:spPr>
          <a:xfrm>
            <a:off x="9391649" y="69603941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91" name="Isosceles Triangle 3590">
            <a:extLst>
              <a:ext uri="{FF2B5EF4-FFF2-40B4-BE49-F238E27FC236}">
                <a16:creationId xmlns:a16="http://schemas.microsoft.com/office/drawing/2014/main" id="{080D53EC-2E37-6928-DBB9-380363F42EFE}"/>
              </a:ext>
            </a:extLst>
          </xdr:cNvPr>
          <xdr:cNvSpPr/>
        </xdr:nvSpPr>
        <xdr:spPr>
          <a:xfrm>
            <a:off x="2024063" y="700135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92" name="Isosceles Triangle 3591">
            <a:extLst>
              <a:ext uri="{FF2B5EF4-FFF2-40B4-BE49-F238E27FC236}">
                <a16:creationId xmlns:a16="http://schemas.microsoft.com/office/drawing/2014/main" id="{C7DD3B90-2984-4F71-584C-2C036214133E}"/>
              </a:ext>
            </a:extLst>
          </xdr:cNvPr>
          <xdr:cNvSpPr/>
        </xdr:nvSpPr>
        <xdr:spPr>
          <a:xfrm>
            <a:off x="3971926" y="70008750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93" name="Straight Connector 3592">
            <a:extLst>
              <a:ext uri="{FF2B5EF4-FFF2-40B4-BE49-F238E27FC236}">
                <a16:creationId xmlns:a16="http://schemas.microsoft.com/office/drawing/2014/main" id="{D435A8C7-D66F-FC79-DB2C-886876C6E113}"/>
              </a:ext>
            </a:extLst>
          </xdr:cNvPr>
          <xdr:cNvCxnSpPr/>
        </xdr:nvCxnSpPr>
        <xdr:spPr>
          <a:xfrm>
            <a:off x="2109787" y="69999224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94" name="Isosceles Triangle 3593">
            <a:extLst>
              <a:ext uri="{FF2B5EF4-FFF2-40B4-BE49-F238E27FC236}">
                <a16:creationId xmlns:a16="http://schemas.microsoft.com/office/drawing/2014/main" id="{F5744274-C36F-D699-1434-9025D4BE3549}"/>
              </a:ext>
            </a:extLst>
          </xdr:cNvPr>
          <xdr:cNvSpPr/>
        </xdr:nvSpPr>
        <xdr:spPr>
          <a:xfrm>
            <a:off x="5748338" y="700087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95" name="Isosceles Triangle 3594">
            <a:extLst>
              <a:ext uri="{FF2B5EF4-FFF2-40B4-BE49-F238E27FC236}">
                <a16:creationId xmlns:a16="http://schemas.microsoft.com/office/drawing/2014/main" id="{9A28590B-1270-6D22-94F9-DF6F62547140}"/>
              </a:ext>
            </a:extLst>
          </xdr:cNvPr>
          <xdr:cNvSpPr/>
        </xdr:nvSpPr>
        <xdr:spPr>
          <a:xfrm>
            <a:off x="7534273" y="700039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96" name="Isosceles Triangle 3595">
            <a:extLst>
              <a:ext uri="{FF2B5EF4-FFF2-40B4-BE49-F238E27FC236}">
                <a16:creationId xmlns:a16="http://schemas.microsoft.com/office/drawing/2014/main" id="{FC4BBB24-965E-D842-4438-1FD6A3223336}"/>
              </a:ext>
            </a:extLst>
          </xdr:cNvPr>
          <xdr:cNvSpPr/>
        </xdr:nvSpPr>
        <xdr:spPr>
          <a:xfrm>
            <a:off x="9305925" y="70008751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97" name="Isosceles Triangle 3596">
            <a:extLst>
              <a:ext uri="{FF2B5EF4-FFF2-40B4-BE49-F238E27FC236}">
                <a16:creationId xmlns:a16="http://schemas.microsoft.com/office/drawing/2014/main" id="{E0F61630-ADAC-DFA4-4AE5-710615B72A91}"/>
              </a:ext>
            </a:extLst>
          </xdr:cNvPr>
          <xdr:cNvSpPr/>
        </xdr:nvSpPr>
        <xdr:spPr>
          <a:xfrm>
            <a:off x="11253788" y="7000398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98" name="Oval 3597">
            <a:extLst>
              <a:ext uri="{FF2B5EF4-FFF2-40B4-BE49-F238E27FC236}">
                <a16:creationId xmlns:a16="http://schemas.microsoft.com/office/drawing/2014/main" id="{AD280272-7D8C-0302-C19E-5A1F4643A112}"/>
              </a:ext>
            </a:extLst>
          </xdr:cNvPr>
          <xdr:cNvSpPr/>
        </xdr:nvSpPr>
        <xdr:spPr>
          <a:xfrm>
            <a:off x="3762375" y="699658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99" name="Oval 3598">
            <a:extLst>
              <a:ext uri="{FF2B5EF4-FFF2-40B4-BE49-F238E27FC236}">
                <a16:creationId xmlns:a16="http://schemas.microsoft.com/office/drawing/2014/main" id="{6316C064-E004-6550-6F4A-97F2B317A1B0}"/>
              </a:ext>
            </a:extLst>
          </xdr:cNvPr>
          <xdr:cNvSpPr/>
        </xdr:nvSpPr>
        <xdr:spPr>
          <a:xfrm>
            <a:off x="5562592" y="699658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00" name="Oval 3599">
            <a:extLst>
              <a:ext uri="{FF2B5EF4-FFF2-40B4-BE49-F238E27FC236}">
                <a16:creationId xmlns:a16="http://schemas.microsoft.com/office/drawing/2014/main" id="{13A61161-BCC6-ADD0-1E53-9FA71BFCC22B}"/>
              </a:ext>
            </a:extLst>
          </xdr:cNvPr>
          <xdr:cNvSpPr/>
        </xdr:nvSpPr>
        <xdr:spPr>
          <a:xfrm>
            <a:off x="7339013" y="699658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01" name="Oval 3600">
            <a:extLst>
              <a:ext uri="{FF2B5EF4-FFF2-40B4-BE49-F238E27FC236}">
                <a16:creationId xmlns:a16="http://schemas.microsoft.com/office/drawing/2014/main" id="{D30C2849-2BC4-CB09-6116-01480B111A2A}"/>
              </a:ext>
            </a:extLst>
          </xdr:cNvPr>
          <xdr:cNvSpPr/>
        </xdr:nvSpPr>
        <xdr:spPr>
          <a:xfrm>
            <a:off x="9110659" y="69965887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80963</xdr:colOff>
      <xdr:row>557</xdr:row>
      <xdr:rowOff>127000</xdr:rowOff>
    </xdr:from>
    <xdr:to>
      <xdr:col>70</xdr:col>
      <xdr:colOff>80963</xdr:colOff>
      <xdr:row>563</xdr:row>
      <xdr:rowOff>31786</xdr:rowOff>
    </xdr:to>
    <xdr:grpSp>
      <xdr:nvGrpSpPr>
        <xdr:cNvPr id="4088" name="Group 4087">
          <a:extLst>
            <a:ext uri="{FF2B5EF4-FFF2-40B4-BE49-F238E27FC236}">
              <a16:creationId xmlns:a16="http://schemas.microsoft.com/office/drawing/2014/main" id="{125E9EF9-CB50-0B14-DB54-2514D1C2EB01}"/>
            </a:ext>
          </a:extLst>
        </xdr:cNvPr>
        <xdr:cNvGrpSpPr/>
      </xdr:nvGrpSpPr>
      <xdr:grpSpPr>
        <a:xfrm>
          <a:off x="2024063" y="83470750"/>
          <a:ext cx="9391650" cy="762036"/>
          <a:chOff x="2024063" y="83470750"/>
          <a:chExt cx="9391650" cy="762036"/>
        </a:xfrm>
      </xdr:grpSpPr>
      <xdr:sp macro="" textlink="">
        <xdr:nvSpPr>
          <xdr:cNvPr id="447" name="Freeform: Shape 446">
            <a:extLst>
              <a:ext uri="{FF2B5EF4-FFF2-40B4-BE49-F238E27FC236}">
                <a16:creationId xmlns:a16="http://schemas.microsoft.com/office/drawing/2014/main" id="{342AEF3E-69F5-F846-C99D-F573FE308D03}"/>
              </a:ext>
            </a:extLst>
          </xdr:cNvPr>
          <xdr:cNvSpPr/>
        </xdr:nvSpPr>
        <xdr:spPr>
          <a:xfrm>
            <a:off x="2105025" y="83486625"/>
            <a:ext cx="1955800" cy="723904"/>
          </a:xfrm>
          <a:custGeom>
            <a:avLst/>
            <a:gdLst>
              <a:gd name="connsiteX0" fmla="*/ 0 w 1993900"/>
              <a:gd name="connsiteY0" fmla="*/ 438150 h 742954"/>
              <a:gd name="connsiteX1" fmla="*/ 825500 w 1993900"/>
              <a:gd name="connsiteY1" fmla="*/ 742950 h 742954"/>
              <a:gd name="connsiteX2" fmla="*/ 1727200 w 1993900"/>
              <a:gd name="connsiteY2" fmla="*/ 444500 h 742954"/>
              <a:gd name="connsiteX3" fmla="*/ 1993900 w 1993900"/>
              <a:gd name="connsiteY3" fmla="*/ 0 h 7429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93900" h="742954">
                <a:moveTo>
                  <a:pt x="0" y="438150"/>
                </a:moveTo>
                <a:cubicBezTo>
                  <a:pt x="268816" y="590021"/>
                  <a:pt x="537633" y="741892"/>
                  <a:pt x="825500" y="742950"/>
                </a:cubicBezTo>
                <a:cubicBezTo>
                  <a:pt x="1113367" y="744008"/>
                  <a:pt x="1532467" y="568325"/>
                  <a:pt x="1727200" y="444500"/>
                </a:cubicBezTo>
                <a:cubicBezTo>
                  <a:pt x="1921933" y="320675"/>
                  <a:pt x="1957916" y="160337"/>
                  <a:pt x="19939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8" name="Freeform: Shape 447">
            <a:extLst>
              <a:ext uri="{FF2B5EF4-FFF2-40B4-BE49-F238E27FC236}">
                <a16:creationId xmlns:a16="http://schemas.microsoft.com/office/drawing/2014/main" id="{3C1954D5-4DDA-3AEF-F952-3AF9AE0BAFB9}"/>
              </a:ext>
            </a:extLst>
          </xdr:cNvPr>
          <xdr:cNvSpPr/>
        </xdr:nvSpPr>
        <xdr:spPr>
          <a:xfrm>
            <a:off x="4060825" y="83470750"/>
            <a:ext cx="1774825" cy="736636"/>
          </a:xfrm>
          <a:custGeom>
            <a:avLst/>
            <a:gdLst>
              <a:gd name="connsiteX0" fmla="*/ 0 w 1809750"/>
              <a:gd name="connsiteY0" fmla="*/ 0 h 755686"/>
              <a:gd name="connsiteX1" fmla="*/ 901700 w 1809750"/>
              <a:gd name="connsiteY1" fmla="*/ 755650 h 755686"/>
              <a:gd name="connsiteX2" fmla="*/ 1809750 w 1809750"/>
              <a:gd name="connsiteY2" fmla="*/ 25400 h 7556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809750" h="755686">
                <a:moveTo>
                  <a:pt x="0" y="0"/>
                </a:moveTo>
                <a:cubicBezTo>
                  <a:pt x="300037" y="375708"/>
                  <a:pt x="600075" y="751417"/>
                  <a:pt x="901700" y="755650"/>
                </a:cubicBezTo>
                <a:cubicBezTo>
                  <a:pt x="1203325" y="759883"/>
                  <a:pt x="1506537" y="392641"/>
                  <a:pt x="1809750" y="254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9" name="Freeform: Shape 448">
            <a:extLst>
              <a:ext uri="{FF2B5EF4-FFF2-40B4-BE49-F238E27FC236}">
                <a16:creationId xmlns:a16="http://schemas.microsoft.com/office/drawing/2014/main" id="{F0487A44-6BF8-0034-CD83-3FDFC58349DD}"/>
              </a:ext>
            </a:extLst>
          </xdr:cNvPr>
          <xdr:cNvSpPr/>
        </xdr:nvSpPr>
        <xdr:spPr>
          <a:xfrm>
            <a:off x="5829300" y="83492975"/>
            <a:ext cx="257175" cy="419100"/>
          </a:xfrm>
          <a:custGeom>
            <a:avLst/>
            <a:gdLst>
              <a:gd name="connsiteX0" fmla="*/ 0 w 260350"/>
              <a:gd name="connsiteY0" fmla="*/ 0 h 425450"/>
              <a:gd name="connsiteX1" fmla="*/ 95250 w 260350"/>
              <a:gd name="connsiteY1" fmla="*/ 266700 h 425450"/>
              <a:gd name="connsiteX2" fmla="*/ 260350 w 260350"/>
              <a:gd name="connsiteY2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0350" h="425450">
                <a:moveTo>
                  <a:pt x="0" y="0"/>
                </a:moveTo>
                <a:cubicBezTo>
                  <a:pt x="25929" y="97896"/>
                  <a:pt x="51858" y="195792"/>
                  <a:pt x="95250" y="266700"/>
                </a:cubicBezTo>
                <a:cubicBezTo>
                  <a:pt x="138642" y="337608"/>
                  <a:pt x="199496" y="381529"/>
                  <a:pt x="260350" y="4254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0" name="Freeform: Shape 449">
            <a:extLst>
              <a:ext uri="{FF2B5EF4-FFF2-40B4-BE49-F238E27FC236}">
                <a16:creationId xmlns:a16="http://schemas.microsoft.com/office/drawing/2014/main" id="{ECB44FB5-A196-F81D-8A38-07B8DE79D122}"/>
              </a:ext>
            </a:extLst>
          </xdr:cNvPr>
          <xdr:cNvSpPr/>
        </xdr:nvSpPr>
        <xdr:spPr>
          <a:xfrm>
            <a:off x="7369175" y="83492975"/>
            <a:ext cx="241300" cy="419100"/>
          </a:xfrm>
          <a:custGeom>
            <a:avLst/>
            <a:gdLst>
              <a:gd name="connsiteX0" fmla="*/ 0 w 247650"/>
              <a:gd name="connsiteY0" fmla="*/ 425450 h 425450"/>
              <a:gd name="connsiteX1" fmla="*/ 196850 w 247650"/>
              <a:gd name="connsiteY1" fmla="*/ 266700 h 425450"/>
              <a:gd name="connsiteX2" fmla="*/ 247650 w 247650"/>
              <a:gd name="connsiteY2" fmla="*/ 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7650" h="425450">
                <a:moveTo>
                  <a:pt x="0" y="425450"/>
                </a:moveTo>
                <a:cubicBezTo>
                  <a:pt x="77787" y="381529"/>
                  <a:pt x="155575" y="337608"/>
                  <a:pt x="196850" y="266700"/>
                </a:cubicBezTo>
                <a:cubicBezTo>
                  <a:pt x="238125" y="195792"/>
                  <a:pt x="242887" y="97896"/>
                  <a:pt x="2476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1" name="Freeform: Shape 450">
            <a:extLst>
              <a:ext uri="{FF2B5EF4-FFF2-40B4-BE49-F238E27FC236}">
                <a16:creationId xmlns:a16="http://schemas.microsoft.com/office/drawing/2014/main" id="{E4239C34-6B07-1419-9AC4-20FD49AF58FD}"/>
              </a:ext>
            </a:extLst>
          </xdr:cNvPr>
          <xdr:cNvSpPr/>
        </xdr:nvSpPr>
        <xdr:spPr>
          <a:xfrm>
            <a:off x="6080125" y="83912075"/>
            <a:ext cx="1301750" cy="288925"/>
          </a:xfrm>
          <a:custGeom>
            <a:avLst/>
            <a:gdLst>
              <a:gd name="connsiteX0" fmla="*/ 0 w 1327150"/>
              <a:gd name="connsiteY0" fmla="*/ 0 h 298450"/>
              <a:gd name="connsiteX1" fmla="*/ 666750 w 1327150"/>
              <a:gd name="connsiteY1" fmla="*/ 298450 h 298450"/>
              <a:gd name="connsiteX2" fmla="*/ 1327150 w 1327150"/>
              <a:gd name="connsiteY2" fmla="*/ 0 h 298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7150" h="298450">
                <a:moveTo>
                  <a:pt x="0" y="0"/>
                </a:moveTo>
                <a:cubicBezTo>
                  <a:pt x="222779" y="149225"/>
                  <a:pt x="445558" y="298450"/>
                  <a:pt x="666750" y="298450"/>
                </a:cubicBezTo>
                <a:cubicBezTo>
                  <a:pt x="887942" y="298450"/>
                  <a:pt x="1107546" y="149225"/>
                  <a:pt x="13271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2" name="Freeform: Shape 451">
            <a:extLst>
              <a:ext uri="{FF2B5EF4-FFF2-40B4-BE49-F238E27FC236}">
                <a16:creationId xmlns:a16="http://schemas.microsoft.com/office/drawing/2014/main" id="{CF8DC9E0-0DCE-451C-8293-1E7DCE07CDA5}"/>
              </a:ext>
            </a:extLst>
          </xdr:cNvPr>
          <xdr:cNvSpPr/>
        </xdr:nvSpPr>
        <xdr:spPr>
          <a:xfrm>
            <a:off x="7610475" y="83492975"/>
            <a:ext cx="1778000" cy="739811"/>
          </a:xfrm>
          <a:custGeom>
            <a:avLst/>
            <a:gdLst>
              <a:gd name="connsiteX0" fmla="*/ 0 w 1809750"/>
              <a:gd name="connsiteY0" fmla="*/ 0 h 755686"/>
              <a:gd name="connsiteX1" fmla="*/ 901700 w 1809750"/>
              <a:gd name="connsiteY1" fmla="*/ 755650 h 755686"/>
              <a:gd name="connsiteX2" fmla="*/ 1809750 w 1809750"/>
              <a:gd name="connsiteY2" fmla="*/ 25400 h 7556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809750" h="755686">
                <a:moveTo>
                  <a:pt x="0" y="0"/>
                </a:moveTo>
                <a:cubicBezTo>
                  <a:pt x="300037" y="375708"/>
                  <a:pt x="600075" y="751417"/>
                  <a:pt x="901700" y="755650"/>
                </a:cubicBezTo>
                <a:cubicBezTo>
                  <a:pt x="1203325" y="759883"/>
                  <a:pt x="1506537" y="392641"/>
                  <a:pt x="1809750" y="254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5" name="Freeform: Shape 454">
            <a:extLst>
              <a:ext uri="{FF2B5EF4-FFF2-40B4-BE49-F238E27FC236}">
                <a16:creationId xmlns:a16="http://schemas.microsoft.com/office/drawing/2014/main" id="{2F727FDD-67C4-ADA6-80FF-10A6B5ADED16}"/>
              </a:ext>
            </a:extLst>
          </xdr:cNvPr>
          <xdr:cNvSpPr/>
        </xdr:nvSpPr>
        <xdr:spPr>
          <a:xfrm>
            <a:off x="9391650" y="83521550"/>
            <a:ext cx="1943100" cy="688993"/>
          </a:xfrm>
          <a:custGeom>
            <a:avLst/>
            <a:gdLst>
              <a:gd name="connsiteX0" fmla="*/ 1981200 w 1981200"/>
              <a:gd name="connsiteY0" fmla="*/ 393700 h 704868"/>
              <a:gd name="connsiteX1" fmla="*/ 1054100 w 1981200"/>
              <a:gd name="connsiteY1" fmla="*/ 704850 h 704868"/>
              <a:gd name="connsiteX2" fmla="*/ 247650 w 1981200"/>
              <a:gd name="connsiteY2" fmla="*/ 406400 h 704868"/>
              <a:gd name="connsiteX3" fmla="*/ 0 w 1981200"/>
              <a:gd name="connsiteY3" fmla="*/ 0 h 70486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81200" h="704868">
                <a:moveTo>
                  <a:pt x="1981200" y="393700"/>
                </a:moveTo>
                <a:cubicBezTo>
                  <a:pt x="1662112" y="548216"/>
                  <a:pt x="1343025" y="702733"/>
                  <a:pt x="1054100" y="704850"/>
                </a:cubicBezTo>
                <a:cubicBezTo>
                  <a:pt x="765175" y="706967"/>
                  <a:pt x="423333" y="523875"/>
                  <a:pt x="247650" y="406400"/>
                </a:cubicBezTo>
                <a:cubicBezTo>
                  <a:pt x="71967" y="288925"/>
                  <a:pt x="35983" y="144462"/>
                  <a:pt x="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70" name="Straight Connector 4069">
            <a:extLst>
              <a:ext uri="{FF2B5EF4-FFF2-40B4-BE49-F238E27FC236}">
                <a16:creationId xmlns:a16="http://schemas.microsoft.com/office/drawing/2014/main" id="{83952EF8-D9F5-46CE-89CF-0EEDD1A2FF13}"/>
              </a:ext>
            </a:extLst>
          </xdr:cNvPr>
          <xdr:cNvCxnSpPr/>
        </xdr:nvCxnSpPr>
        <xdr:spPr>
          <a:xfrm>
            <a:off x="4048125" y="83529486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1" name="Straight Connector 4070">
            <a:extLst>
              <a:ext uri="{FF2B5EF4-FFF2-40B4-BE49-F238E27FC236}">
                <a16:creationId xmlns:a16="http://schemas.microsoft.com/office/drawing/2014/main" id="{603A0AEF-47D8-4927-9A94-DA7FC39D9145}"/>
              </a:ext>
            </a:extLst>
          </xdr:cNvPr>
          <xdr:cNvCxnSpPr/>
        </xdr:nvCxnSpPr>
        <xdr:spPr>
          <a:xfrm>
            <a:off x="5829300" y="83529486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2" name="Straight Connector 4071">
            <a:extLst>
              <a:ext uri="{FF2B5EF4-FFF2-40B4-BE49-F238E27FC236}">
                <a16:creationId xmlns:a16="http://schemas.microsoft.com/office/drawing/2014/main" id="{E5AD08FF-9C68-4EE8-94E3-27DB44A9E51C}"/>
              </a:ext>
            </a:extLst>
          </xdr:cNvPr>
          <xdr:cNvCxnSpPr/>
        </xdr:nvCxnSpPr>
        <xdr:spPr>
          <a:xfrm>
            <a:off x="7610475" y="83519962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3" name="Straight Connector 4072">
            <a:extLst>
              <a:ext uri="{FF2B5EF4-FFF2-40B4-BE49-F238E27FC236}">
                <a16:creationId xmlns:a16="http://schemas.microsoft.com/office/drawing/2014/main" id="{8523686A-E502-4D7B-AD04-51766CA0C621}"/>
              </a:ext>
            </a:extLst>
          </xdr:cNvPr>
          <xdr:cNvCxnSpPr/>
        </xdr:nvCxnSpPr>
        <xdr:spPr>
          <a:xfrm>
            <a:off x="9391649" y="83524725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5" name="Isosceles Triangle 434">
            <a:extLst>
              <a:ext uri="{FF2B5EF4-FFF2-40B4-BE49-F238E27FC236}">
                <a16:creationId xmlns:a16="http://schemas.microsoft.com/office/drawing/2014/main" id="{4F5DADA6-9372-43A1-B5C1-35EFD02A1A9B}"/>
              </a:ext>
            </a:extLst>
          </xdr:cNvPr>
          <xdr:cNvSpPr/>
        </xdr:nvSpPr>
        <xdr:spPr>
          <a:xfrm>
            <a:off x="2024063" y="83929538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36" name="Isosceles Triangle 435">
            <a:extLst>
              <a:ext uri="{FF2B5EF4-FFF2-40B4-BE49-F238E27FC236}">
                <a16:creationId xmlns:a16="http://schemas.microsoft.com/office/drawing/2014/main" id="{82957992-1AC1-4750-B8AE-B7E308F4D6A7}"/>
              </a:ext>
            </a:extLst>
          </xdr:cNvPr>
          <xdr:cNvSpPr/>
        </xdr:nvSpPr>
        <xdr:spPr>
          <a:xfrm>
            <a:off x="3971926" y="83924775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37" name="Straight Connector 436">
            <a:extLst>
              <a:ext uri="{FF2B5EF4-FFF2-40B4-BE49-F238E27FC236}">
                <a16:creationId xmlns:a16="http://schemas.microsoft.com/office/drawing/2014/main" id="{8551D4AB-D860-4305-BB77-D12EE7ADB6E5}"/>
              </a:ext>
            </a:extLst>
          </xdr:cNvPr>
          <xdr:cNvCxnSpPr/>
        </xdr:nvCxnSpPr>
        <xdr:spPr>
          <a:xfrm>
            <a:off x="2109787" y="83915249"/>
            <a:ext cx="923448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8" name="Isosceles Triangle 437">
            <a:extLst>
              <a:ext uri="{FF2B5EF4-FFF2-40B4-BE49-F238E27FC236}">
                <a16:creationId xmlns:a16="http://schemas.microsoft.com/office/drawing/2014/main" id="{CCE8AD02-A719-42D0-8F7A-CDEF36D966AD}"/>
              </a:ext>
            </a:extLst>
          </xdr:cNvPr>
          <xdr:cNvSpPr/>
        </xdr:nvSpPr>
        <xdr:spPr>
          <a:xfrm>
            <a:off x="5748338" y="839247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39" name="Isosceles Triangle 438">
            <a:extLst>
              <a:ext uri="{FF2B5EF4-FFF2-40B4-BE49-F238E27FC236}">
                <a16:creationId xmlns:a16="http://schemas.microsoft.com/office/drawing/2014/main" id="{AFE1C7C6-3265-46A7-BF12-39476C328436}"/>
              </a:ext>
            </a:extLst>
          </xdr:cNvPr>
          <xdr:cNvSpPr/>
        </xdr:nvSpPr>
        <xdr:spPr>
          <a:xfrm>
            <a:off x="7534273" y="839200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0" name="Isosceles Triangle 439">
            <a:extLst>
              <a:ext uri="{FF2B5EF4-FFF2-40B4-BE49-F238E27FC236}">
                <a16:creationId xmlns:a16="http://schemas.microsoft.com/office/drawing/2014/main" id="{781D0155-07C3-4134-AC0F-0FFFB3E093CA}"/>
              </a:ext>
            </a:extLst>
          </xdr:cNvPr>
          <xdr:cNvSpPr/>
        </xdr:nvSpPr>
        <xdr:spPr>
          <a:xfrm>
            <a:off x="9305925" y="83924776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1" name="Isosceles Triangle 440">
            <a:extLst>
              <a:ext uri="{FF2B5EF4-FFF2-40B4-BE49-F238E27FC236}">
                <a16:creationId xmlns:a16="http://schemas.microsoft.com/office/drawing/2014/main" id="{9FE8E962-1534-44FD-9C0F-A52173976CB7}"/>
              </a:ext>
            </a:extLst>
          </xdr:cNvPr>
          <xdr:cNvSpPr/>
        </xdr:nvSpPr>
        <xdr:spPr>
          <a:xfrm>
            <a:off x="11253788" y="83920013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2" name="Oval 441">
            <a:extLst>
              <a:ext uri="{FF2B5EF4-FFF2-40B4-BE49-F238E27FC236}">
                <a16:creationId xmlns:a16="http://schemas.microsoft.com/office/drawing/2014/main" id="{EBCF06B3-4C12-4AB5-A078-F989BA61A6A8}"/>
              </a:ext>
            </a:extLst>
          </xdr:cNvPr>
          <xdr:cNvSpPr/>
        </xdr:nvSpPr>
        <xdr:spPr>
          <a:xfrm>
            <a:off x="3762375" y="83881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3" name="Oval 442">
            <a:extLst>
              <a:ext uri="{FF2B5EF4-FFF2-40B4-BE49-F238E27FC236}">
                <a16:creationId xmlns:a16="http://schemas.microsoft.com/office/drawing/2014/main" id="{4876302A-5CAA-4AFF-8A84-781DE990AF50}"/>
              </a:ext>
            </a:extLst>
          </xdr:cNvPr>
          <xdr:cNvSpPr/>
        </xdr:nvSpPr>
        <xdr:spPr>
          <a:xfrm>
            <a:off x="6048375" y="83881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4" name="Oval 443">
            <a:extLst>
              <a:ext uri="{FF2B5EF4-FFF2-40B4-BE49-F238E27FC236}">
                <a16:creationId xmlns:a16="http://schemas.microsoft.com/office/drawing/2014/main" id="{CBF7A6FF-33E4-4B3E-AF2C-087BCAE32C34}"/>
              </a:ext>
            </a:extLst>
          </xdr:cNvPr>
          <xdr:cNvSpPr/>
        </xdr:nvSpPr>
        <xdr:spPr>
          <a:xfrm>
            <a:off x="7339013" y="83881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5" name="Oval 444">
            <a:extLst>
              <a:ext uri="{FF2B5EF4-FFF2-40B4-BE49-F238E27FC236}">
                <a16:creationId xmlns:a16="http://schemas.microsoft.com/office/drawing/2014/main" id="{DDF93BEC-35B8-4FA0-BD9A-3D20A5AD9313}"/>
              </a:ext>
            </a:extLst>
          </xdr:cNvPr>
          <xdr:cNvSpPr/>
        </xdr:nvSpPr>
        <xdr:spPr>
          <a:xfrm>
            <a:off x="9601201" y="83881912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76200</xdr:colOff>
      <xdr:row>651</xdr:row>
      <xdr:rowOff>0</xdr:rowOff>
    </xdr:from>
    <xdr:to>
      <xdr:col>59</xdr:col>
      <xdr:colOff>76200</xdr:colOff>
      <xdr:row>656</xdr:row>
      <xdr:rowOff>20604</xdr:rowOff>
    </xdr:to>
    <xdr:grpSp>
      <xdr:nvGrpSpPr>
        <xdr:cNvPr id="4089" name="Group 4088">
          <a:extLst>
            <a:ext uri="{FF2B5EF4-FFF2-40B4-BE49-F238E27FC236}">
              <a16:creationId xmlns:a16="http://schemas.microsoft.com/office/drawing/2014/main" id="{8E97895B-7562-5225-60E2-8AE41451FA86}"/>
            </a:ext>
          </a:extLst>
        </xdr:cNvPr>
        <xdr:cNvGrpSpPr/>
      </xdr:nvGrpSpPr>
      <xdr:grpSpPr>
        <a:xfrm>
          <a:off x="2019300" y="97402650"/>
          <a:ext cx="7610475" cy="734979"/>
          <a:chOff x="2019300" y="97402650"/>
          <a:chExt cx="7610475" cy="734979"/>
        </a:xfrm>
      </xdr:grpSpPr>
      <xdr:sp macro="" textlink="">
        <xdr:nvSpPr>
          <xdr:cNvPr id="921" name="Freeform: Shape 920">
            <a:extLst>
              <a:ext uri="{FF2B5EF4-FFF2-40B4-BE49-F238E27FC236}">
                <a16:creationId xmlns:a16="http://schemas.microsoft.com/office/drawing/2014/main" id="{32802CF8-CBFB-4EB4-9560-FF5629809E89}"/>
              </a:ext>
            </a:extLst>
          </xdr:cNvPr>
          <xdr:cNvSpPr/>
        </xdr:nvSpPr>
        <xdr:spPr>
          <a:xfrm>
            <a:off x="4048125" y="97412175"/>
            <a:ext cx="257175" cy="419100"/>
          </a:xfrm>
          <a:custGeom>
            <a:avLst/>
            <a:gdLst>
              <a:gd name="connsiteX0" fmla="*/ 0 w 260350"/>
              <a:gd name="connsiteY0" fmla="*/ 0 h 425450"/>
              <a:gd name="connsiteX1" fmla="*/ 95250 w 260350"/>
              <a:gd name="connsiteY1" fmla="*/ 266700 h 425450"/>
              <a:gd name="connsiteX2" fmla="*/ 260350 w 260350"/>
              <a:gd name="connsiteY2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0350" h="425450">
                <a:moveTo>
                  <a:pt x="0" y="0"/>
                </a:moveTo>
                <a:cubicBezTo>
                  <a:pt x="25929" y="97896"/>
                  <a:pt x="51858" y="195792"/>
                  <a:pt x="95250" y="266700"/>
                </a:cubicBezTo>
                <a:cubicBezTo>
                  <a:pt x="138642" y="337608"/>
                  <a:pt x="199496" y="381529"/>
                  <a:pt x="260350" y="4254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2" name="Freeform: Shape 921">
            <a:extLst>
              <a:ext uri="{FF2B5EF4-FFF2-40B4-BE49-F238E27FC236}">
                <a16:creationId xmlns:a16="http://schemas.microsoft.com/office/drawing/2014/main" id="{B0DB00A8-8687-41FA-B39E-2C150C6654C3}"/>
              </a:ext>
            </a:extLst>
          </xdr:cNvPr>
          <xdr:cNvSpPr/>
        </xdr:nvSpPr>
        <xdr:spPr>
          <a:xfrm>
            <a:off x="5588000" y="97412175"/>
            <a:ext cx="241300" cy="419100"/>
          </a:xfrm>
          <a:custGeom>
            <a:avLst/>
            <a:gdLst>
              <a:gd name="connsiteX0" fmla="*/ 0 w 247650"/>
              <a:gd name="connsiteY0" fmla="*/ 425450 h 425450"/>
              <a:gd name="connsiteX1" fmla="*/ 196850 w 247650"/>
              <a:gd name="connsiteY1" fmla="*/ 266700 h 425450"/>
              <a:gd name="connsiteX2" fmla="*/ 247650 w 247650"/>
              <a:gd name="connsiteY2" fmla="*/ 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7650" h="425450">
                <a:moveTo>
                  <a:pt x="0" y="425450"/>
                </a:moveTo>
                <a:cubicBezTo>
                  <a:pt x="77787" y="381529"/>
                  <a:pt x="155575" y="337608"/>
                  <a:pt x="196850" y="266700"/>
                </a:cubicBezTo>
                <a:cubicBezTo>
                  <a:pt x="238125" y="195792"/>
                  <a:pt x="242887" y="97896"/>
                  <a:pt x="2476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3" name="Freeform: Shape 922">
            <a:extLst>
              <a:ext uri="{FF2B5EF4-FFF2-40B4-BE49-F238E27FC236}">
                <a16:creationId xmlns:a16="http://schemas.microsoft.com/office/drawing/2014/main" id="{86F16FC7-3BB1-4271-8926-7B9527414FF1}"/>
              </a:ext>
            </a:extLst>
          </xdr:cNvPr>
          <xdr:cNvSpPr/>
        </xdr:nvSpPr>
        <xdr:spPr>
          <a:xfrm>
            <a:off x="4298950" y="97831275"/>
            <a:ext cx="1301750" cy="288925"/>
          </a:xfrm>
          <a:custGeom>
            <a:avLst/>
            <a:gdLst>
              <a:gd name="connsiteX0" fmla="*/ 0 w 1327150"/>
              <a:gd name="connsiteY0" fmla="*/ 0 h 298450"/>
              <a:gd name="connsiteX1" fmla="*/ 666750 w 1327150"/>
              <a:gd name="connsiteY1" fmla="*/ 298450 h 298450"/>
              <a:gd name="connsiteX2" fmla="*/ 1327150 w 1327150"/>
              <a:gd name="connsiteY2" fmla="*/ 0 h 298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7150" h="298450">
                <a:moveTo>
                  <a:pt x="0" y="0"/>
                </a:moveTo>
                <a:cubicBezTo>
                  <a:pt x="222779" y="149225"/>
                  <a:pt x="445558" y="298450"/>
                  <a:pt x="666750" y="298450"/>
                </a:cubicBezTo>
                <a:cubicBezTo>
                  <a:pt x="887942" y="298450"/>
                  <a:pt x="1107546" y="149225"/>
                  <a:pt x="13271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" name="Freeform: Shape 76">
            <a:extLst>
              <a:ext uri="{FF2B5EF4-FFF2-40B4-BE49-F238E27FC236}">
                <a16:creationId xmlns:a16="http://schemas.microsoft.com/office/drawing/2014/main" id="{F96CDE28-D891-FC93-947D-DEC19D36C2E1}"/>
              </a:ext>
            </a:extLst>
          </xdr:cNvPr>
          <xdr:cNvSpPr/>
        </xdr:nvSpPr>
        <xdr:spPr>
          <a:xfrm>
            <a:off x="2100263" y="97412175"/>
            <a:ext cx="1947862" cy="725454"/>
          </a:xfrm>
          <a:custGeom>
            <a:avLst/>
            <a:gdLst>
              <a:gd name="connsiteX0" fmla="*/ 0 w 1947862"/>
              <a:gd name="connsiteY0" fmla="*/ 423863 h 725454"/>
              <a:gd name="connsiteX1" fmla="*/ 976312 w 1947862"/>
              <a:gd name="connsiteY1" fmla="*/ 709613 h 725454"/>
              <a:gd name="connsiteX2" fmla="*/ 1947862 w 1947862"/>
              <a:gd name="connsiteY2" fmla="*/ 0 h 7254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725454">
                <a:moveTo>
                  <a:pt x="0" y="423863"/>
                </a:moveTo>
                <a:cubicBezTo>
                  <a:pt x="325834" y="602060"/>
                  <a:pt x="651668" y="780257"/>
                  <a:pt x="976312" y="709613"/>
                </a:cubicBezTo>
                <a:cubicBezTo>
                  <a:pt x="1300956" y="638969"/>
                  <a:pt x="1624409" y="319484"/>
                  <a:pt x="19478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" name="Freeform: Shape 77">
            <a:extLst>
              <a:ext uri="{FF2B5EF4-FFF2-40B4-BE49-F238E27FC236}">
                <a16:creationId xmlns:a16="http://schemas.microsoft.com/office/drawing/2014/main" id="{F31CB7C3-E86D-0BBD-B805-F1AE828CC75B}"/>
              </a:ext>
            </a:extLst>
          </xdr:cNvPr>
          <xdr:cNvSpPr/>
        </xdr:nvSpPr>
        <xdr:spPr>
          <a:xfrm>
            <a:off x="5829300" y="97402650"/>
            <a:ext cx="1785938" cy="714375"/>
          </a:xfrm>
          <a:custGeom>
            <a:avLst/>
            <a:gdLst>
              <a:gd name="connsiteX0" fmla="*/ 0 w 1785938"/>
              <a:gd name="connsiteY0" fmla="*/ 0 h 714375"/>
              <a:gd name="connsiteX1" fmla="*/ 904875 w 1785938"/>
              <a:gd name="connsiteY1" fmla="*/ 714375 h 714375"/>
              <a:gd name="connsiteX2" fmla="*/ 1785938 w 1785938"/>
              <a:gd name="connsiteY2" fmla="*/ 0 h 7143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85938" h="714375">
                <a:moveTo>
                  <a:pt x="0" y="0"/>
                </a:moveTo>
                <a:cubicBezTo>
                  <a:pt x="303609" y="357187"/>
                  <a:pt x="607219" y="714375"/>
                  <a:pt x="904875" y="714375"/>
                </a:cubicBezTo>
                <a:cubicBezTo>
                  <a:pt x="1202531" y="714375"/>
                  <a:pt x="1494234" y="357187"/>
                  <a:pt x="1785938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0" name="Freeform: Shape 79">
            <a:extLst>
              <a:ext uri="{FF2B5EF4-FFF2-40B4-BE49-F238E27FC236}">
                <a16:creationId xmlns:a16="http://schemas.microsoft.com/office/drawing/2014/main" id="{38A7EBFB-6EE1-1F7E-EE5B-AB4A352910AF}"/>
              </a:ext>
            </a:extLst>
          </xdr:cNvPr>
          <xdr:cNvSpPr/>
        </xdr:nvSpPr>
        <xdr:spPr>
          <a:xfrm>
            <a:off x="7862888" y="97831275"/>
            <a:ext cx="1685925" cy="280988"/>
          </a:xfrm>
          <a:custGeom>
            <a:avLst/>
            <a:gdLst>
              <a:gd name="connsiteX0" fmla="*/ 0 w 1685925"/>
              <a:gd name="connsiteY0" fmla="*/ 0 h 280988"/>
              <a:gd name="connsiteX1" fmla="*/ 871537 w 1685925"/>
              <a:gd name="connsiteY1" fmla="*/ 280988 h 280988"/>
              <a:gd name="connsiteX2" fmla="*/ 1685925 w 1685925"/>
              <a:gd name="connsiteY2" fmla="*/ 0 h 2809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85925" h="280988">
                <a:moveTo>
                  <a:pt x="0" y="0"/>
                </a:moveTo>
                <a:cubicBezTo>
                  <a:pt x="295275" y="140494"/>
                  <a:pt x="590550" y="280988"/>
                  <a:pt x="871537" y="280988"/>
                </a:cubicBezTo>
                <a:cubicBezTo>
                  <a:pt x="1152524" y="280988"/>
                  <a:pt x="1558925" y="46831"/>
                  <a:pt x="16859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1" name="Freeform: Shape 80">
            <a:extLst>
              <a:ext uri="{FF2B5EF4-FFF2-40B4-BE49-F238E27FC236}">
                <a16:creationId xmlns:a16="http://schemas.microsoft.com/office/drawing/2014/main" id="{8071044A-FFA8-A219-F3D0-4097926E068E}"/>
              </a:ext>
            </a:extLst>
          </xdr:cNvPr>
          <xdr:cNvSpPr/>
        </xdr:nvSpPr>
        <xdr:spPr>
          <a:xfrm>
            <a:off x="7615238" y="97407413"/>
            <a:ext cx="257175" cy="428625"/>
          </a:xfrm>
          <a:custGeom>
            <a:avLst/>
            <a:gdLst>
              <a:gd name="connsiteX0" fmla="*/ 0 w 257175"/>
              <a:gd name="connsiteY0" fmla="*/ 0 h 428625"/>
              <a:gd name="connsiteX1" fmla="*/ 90487 w 257175"/>
              <a:gd name="connsiteY1" fmla="*/ 228600 h 428625"/>
              <a:gd name="connsiteX2" fmla="*/ 257175 w 257175"/>
              <a:gd name="connsiteY2" fmla="*/ 428625 h 4286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57175" h="428625">
                <a:moveTo>
                  <a:pt x="0" y="0"/>
                </a:moveTo>
                <a:cubicBezTo>
                  <a:pt x="23812" y="78581"/>
                  <a:pt x="47625" y="157163"/>
                  <a:pt x="90487" y="228600"/>
                </a:cubicBezTo>
                <a:cubicBezTo>
                  <a:pt x="133349" y="300037"/>
                  <a:pt x="195262" y="364331"/>
                  <a:pt x="257175" y="4286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74" name="Straight Connector 4073">
            <a:extLst>
              <a:ext uri="{FF2B5EF4-FFF2-40B4-BE49-F238E27FC236}">
                <a16:creationId xmlns:a16="http://schemas.microsoft.com/office/drawing/2014/main" id="{A4305D05-70B6-4387-9FB1-91C1A7A13E0A}"/>
              </a:ext>
            </a:extLst>
          </xdr:cNvPr>
          <xdr:cNvCxnSpPr/>
        </xdr:nvCxnSpPr>
        <xdr:spPr>
          <a:xfrm>
            <a:off x="4048125" y="97440748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5" name="Straight Connector 4074">
            <a:extLst>
              <a:ext uri="{FF2B5EF4-FFF2-40B4-BE49-F238E27FC236}">
                <a16:creationId xmlns:a16="http://schemas.microsoft.com/office/drawing/2014/main" id="{EC5868EE-AA51-42A8-99A3-6126997D2BFC}"/>
              </a:ext>
            </a:extLst>
          </xdr:cNvPr>
          <xdr:cNvCxnSpPr/>
        </xdr:nvCxnSpPr>
        <xdr:spPr>
          <a:xfrm>
            <a:off x="5829300" y="97440748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6" name="Straight Connector 4075">
            <a:extLst>
              <a:ext uri="{FF2B5EF4-FFF2-40B4-BE49-F238E27FC236}">
                <a16:creationId xmlns:a16="http://schemas.microsoft.com/office/drawing/2014/main" id="{9BF1B1DF-42CE-4945-9144-19E4DCA6F41D}"/>
              </a:ext>
            </a:extLst>
          </xdr:cNvPr>
          <xdr:cNvCxnSpPr/>
        </xdr:nvCxnSpPr>
        <xdr:spPr>
          <a:xfrm>
            <a:off x="7610475" y="97431224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1" name="Isosceles Triangle 910">
            <a:extLst>
              <a:ext uri="{FF2B5EF4-FFF2-40B4-BE49-F238E27FC236}">
                <a16:creationId xmlns:a16="http://schemas.microsoft.com/office/drawing/2014/main" id="{21F1DDD7-E758-4B92-81CD-8872F4E85F23}"/>
              </a:ext>
            </a:extLst>
          </xdr:cNvPr>
          <xdr:cNvSpPr/>
        </xdr:nvSpPr>
        <xdr:spPr>
          <a:xfrm>
            <a:off x="2019300" y="978487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12" name="Straight Connector 911">
            <a:extLst>
              <a:ext uri="{FF2B5EF4-FFF2-40B4-BE49-F238E27FC236}">
                <a16:creationId xmlns:a16="http://schemas.microsoft.com/office/drawing/2014/main" id="{B065B788-1162-4E70-896A-73C3B59BA12A}"/>
              </a:ext>
            </a:extLst>
          </xdr:cNvPr>
          <xdr:cNvCxnSpPr/>
        </xdr:nvCxnSpPr>
        <xdr:spPr>
          <a:xfrm>
            <a:off x="2105024" y="97831275"/>
            <a:ext cx="7448551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3" name="Isosceles Triangle 912">
            <a:extLst>
              <a:ext uri="{FF2B5EF4-FFF2-40B4-BE49-F238E27FC236}">
                <a16:creationId xmlns:a16="http://schemas.microsoft.com/office/drawing/2014/main" id="{E55A6A38-C9EF-4D0F-92F9-75E150C85E0E}"/>
              </a:ext>
            </a:extLst>
          </xdr:cNvPr>
          <xdr:cNvSpPr/>
        </xdr:nvSpPr>
        <xdr:spPr>
          <a:xfrm>
            <a:off x="7534275" y="978392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4" name="Isosceles Triangle 913">
            <a:extLst>
              <a:ext uri="{FF2B5EF4-FFF2-40B4-BE49-F238E27FC236}">
                <a16:creationId xmlns:a16="http://schemas.microsoft.com/office/drawing/2014/main" id="{40938B21-8A62-4531-BF54-8D0A58478C98}"/>
              </a:ext>
            </a:extLst>
          </xdr:cNvPr>
          <xdr:cNvSpPr/>
        </xdr:nvSpPr>
        <xdr:spPr>
          <a:xfrm>
            <a:off x="5753100" y="978392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5" name="Isosceles Triangle 914">
            <a:extLst>
              <a:ext uri="{FF2B5EF4-FFF2-40B4-BE49-F238E27FC236}">
                <a16:creationId xmlns:a16="http://schemas.microsoft.com/office/drawing/2014/main" id="{55E8CC22-9D74-4FD0-A77B-25E931F8A578}"/>
              </a:ext>
            </a:extLst>
          </xdr:cNvPr>
          <xdr:cNvSpPr/>
        </xdr:nvSpPr>
        <xdr:spPr>
          <a:xfrm>
            <a:off x="3962400" y="978392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6" name="Isosceles Triangle 915">
            <a:extLst>
              <a:ext uri="{FF2B5EF4-FFF2-40B4-BE49-F238E27FC236}">
                <a16:creationId xmlns:a16="http://schemas.microsoft.com/office/drawing/2014/main" id="{77516F7C-E9EF-4B65-928F-A4D437526A35}"/>
              </a:ext>
            </a:extLst>
          </xdr:cNvPr>
          <xdr:cNvSpPr/>
        </xdr:nvSpPr>
        <xdr:spPr>
          <a:xfrm>
            <a:off x="9467850" y="9783921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8" name="Oval 917">
            <a:extLst>
              <a:ext uri="{FF2B5EF4-FFF2-40B4-BE49-F238E27FC236}">
                <a16:creationId xmlns:a16="http://schemas.microsoft.com/office/drawing/2014/main" id="{D0279023-B223-4050-A808-CCA6C1420B47}"/>
              </a:ext>
            </a:extLst>
          </xdr:cNvPr>
          <xdr:cNvSpPr/>
        </xdr:nvSpPr>
        <xdr:spPr>
          <a:xfrm>
            <a:off x="4267200" y="977931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9" name="Oval 918">
            <a:extLst>
              <a:ext uri="{FF2B5EF4-FFF2-40B4-BE49-F238E27FC236}">
                <a16:creationId xmlns:a16="http://schemas.microsoft.com/office/drawing/2014/main" id="{7BE3F28F-D33A-426A-968C-35C64F5AF79A}"/>
              </a:ext>
            </a:extLst>
          </xdr:cNvPr>
          <xdr:cNvSpPr/>
        </xdr:nvSpPr>
        <xdr:spPr>
          <a:xfrm>
            <a:off x="5553075" y="9779317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0" name="Oval 919">
            <a:extLst>
              <a:ext uri="{FF2B5EF4-FFF2-40B4-BE49-F238E27FC236}">
                <a16:creationId xmlns:a16="http://schemas.microsoft.com/office/drawing/2014/main" id="{99C37009-F811-4A50-939D-00AFFCCF0F9A}"/>
              </a:ext>
            </a:extLst>
          </xdr:cNvPr>
          <xdr:cNvSpPr/>
        </xdr:nvSpPr>
        <xdr:spPr>
          <a:xfrm>
            <a:off x="7829550" y="978027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76200</xdr:colOff>
      <xdr:row>744</xdr:row>
      <xdr:rowOff>4763</xdr:rowOff>
    </xdr:from>
    <xdr:to>
      <xdr:col>48</xdr:col>
      <xdr:colOff>80969</xdr:colOff>
      <xdr:row>749</xdr:row>
      <xdr:rowOff>20604</xdr:rowOff>
    </xdr:to>
    <xdr:grpSp>
      <xdr:nvGrpSpPr>
        <xdr:cNvPr id="4090" name="Group 4089">
          <a:extLst>
            <a:ext uri="{FF2B5EF4-FFF2-40B4-BE49-F238E27FC236}">
              <a16:creationId xmlns:a16="http://schemas.microsoft.com/office/drawing/2014/main" id="{8F5E7572-FD3C-7D7C-300A-3DC369ECB987}"/>
            </a:ext>
          </a:extLst>
        </xdr:cNvPr>
        <xdr:cNvGrpSpPr/>
      </xdr:nvGrpSpPr>
      <xdr:grpSpPr>
        <a:xfrm>
          <a:off x="2019300" y="111323438"/>
          <a:ext cx="5834069" cy="730216"/>
          <a:chOff x="2019300" y="111323438"/>
          <a:chExt cx="5834069" cy="730216"/>
        </a:xfrm>
      </xdr:grpSpPr>
      <xdr:sp macro="" textlink="">
        <xdr:nvSpPr>
          <xdr:cNvPr id="1200" name="Freeform: Shape 1199">
            <a:extLst>
              <a:ext uri="{FF2B5EF4-FFF2-40B4-BE49-F238E27FC236}">
                <a16:creationId xmlns:a16="http://schemas.microsoft.com/office/drawing/2014/main" id="{4758DB5E-301C-AB1E-5724-FB2C12689808}"/>
              </a:ext>
            </a:extLst>
          </xdr:cNvPr>
          <xdr:cNvSpPr/>
        </xdr:nvSpPr>
        <xdr:spPr>
          <a:xfrm>
            <a:off x="4048125" y="111328200"/>
            <a:ext cx="257175" cy="419100"/>
          </a:xfrm>
          <a:custGeom>
            <a:avLst/>
            <a:gdLst>
              <a:gd name="connsiteX0" fmla="*/ 0 w 260350"/>
              <a:gd name="connsiteY0" fmla="*/ 0 h 425450"/>
              <a:gd name="connsiteX1" fmla="*/ 95250 w 260350"/>
              <a:gd name="connsiteY1" fmla="*/ 266700 h 425450"/>
              <a:gd name="connsiteX2" fmla="*/ 260350 w 260350"/>
              <a:gd name="connsiteY2" fmla="*/ 42545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0350" h="425450">
                <a:moveTo>
                  <a:pt x="0" y="0"/>
                </a:moveTo>
                <a:cubicBezTo>
                  <a:pt x="25929" y="97896"/>
                  <a:pt x="51858" y="195792"/>
                  <a:pt x="95250" y="266700"/>
                </a:cubicBezTo>
                <a:cubicBezTo>
                  <a:pt x="138642" y="337608"/>
                  <a:pt x="199496" y="381529"/>
                  <a:pt x="260350" y="4254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01" name="Freeform: Shape 1200">
            <a:extLst>
              <a:ext uri="{FF2B5EF4-FFF2-40B4-BE49-F238E27FC236}">
                <a16:creationId xmlns:a16="http://schemas.microsoft.com/office/drawing/2014/main" id="{3D3E8B98-5412-1700-DC02-00C1FECF56BB}"/>
              </a:ext>
            </a:extLst>
          </xdr:cNvPr>
          <xdr:cNvSpPr/>
        </xdr:nvSpPr>
        <xdr:spPr>
          <a:xfrm>
            <a:off x="5588000" y="111328200"/>
            <a:ext cx="241300" cy="419100"/>
          </a:xfrm>
          <a:custGeom>
            <a:avLst/>
            <a:gdLst>
              <a:gd name="connsiteX0" fmla="*/ 0 w 247650"/>
              <a:gd name="connsiteY0" fmla="*/ 425450 h 425450"/>
              <a:gd name="connsiteX1" fmla="*/ 196850 w 247650"/>
              <a:gd name="connsiteY1" fmla="*/ 266700 h 425450"/>
              <a:gd name="connsiteX2" fmla="*/ 247650 w 247650"/>
              <a:gd name="connsiteY2" fmla="*/ 0 h 425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47650" h="425450">
                <a:moveTo>
                  <a:pt x="0" y="425450"/>
                </a:moveTo>
                <a:cubicBezTo>
                  <a:pt x="77787" y="381529"/>
                  <a:pt x="155575" y="337608"/>
                  <a:pt x="196850" y="266700"/>
                </a:cubicBezTo>
                <a:cubicBezTo>
                  <a:pt x="238125" y="195792"/>
                  <a:pt x="242887" y="97896"/>
                  <a:pt x="2476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02" name="Freeform: Shape 1201">
            <a:extLst>
              <a:ext uri="{FF2B5EF4-FFF2-40B4-BE49-F238E27FC236}">
                <a16:creationId xmlns:a16="http://schemas.microsoft.com/office/drawing/2014/main" id="{67036BEE-C6BB-3BB6-9712-4AFE0F0401D9}"/>
              </a:ext>
            </a:extLst>
          </xdr:cNvPr>
          <xdr:cNvSpPr/>
        </xdr:nvSpPr>
        <xdr:spPr>
          <a:xfrm>
            <a:off x="4298950" y="111747300"/>
            <a:ext cx="1301750" cy="288925"/>
          </a:xfrm>
          <a:custGeom>
            <a:avLst/>
            <a:gdLst>
              <a:gd name="connsiteX0" fmla="*/ 0 w 1327150"/>
              <a:gd name="connsiteY0" fmla="*/ 0 h 298450"/>
              <a:gd name="connsiteX1" fmla="*/ 666750 w 1327150"/>
              <a:gd name="connsiteY1" fmla="*/ 298450 h 298450"/>
              <a:gd name="connsiteX2" fmla="*/ 1327150 w 1327150"/>
              <a:gd name="connsiteY2" fmla="*/ 0 h 2984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27150" h="298450">
                <a:moveTo>
                  <a:pt x="0" y="0"/>
                </a:moveTo>
                <a:cubicBezTo>
                  <a:pt x="222779" y="149225"/>
                  <a:pt x="445558" y="298450"/>
                  <a:pt x="666750" y="298450"/>
                </a:cubicBezTo>
                <a:cubicBezTo>
                  <a:pt x="887942" y="298450"/>
                  <a:pt x="1107546" y="149225"/>
                  <a:pt x="13271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03" name="Freeform: Shape 1202">
            <a:extLst>
              <a:ext uri="{FF2B5EF4-FFF2-40B4-BE49-F238E27FC236}">
                <a16:creationId xmlns:a16="http://schemas.microsoft.com/office/drawing/2014/main" id="{60E98E3F-DCEF-023B-6A5A-36A57EBAD6F7}"/>
              </a:ext>
            </a:extLst>
          </xdr:cNvPr>
          <xdr:cNvSpPr/>
        </xdr:nvSpPr>
        <xdr:spPr>
          <a:xfrm>
            <a:off x="2100263" y="111328200"/>
            <a:ext cx="1947862" cy="725454"/>
          </a:xfrm>
          <a:custGeom>
            <a:avLst/>
            <a:gdLst>
              <a:gd name="connsiteX0" fmla="*/ 0 w 1947862"/>
              <a:gd name="connsiteY0" fmla="*/ 423863 h 725454"/>
              <a:gd name="connsiteX1" fmla="*/ 976312 w 1947862"/>
              <a:gd name="connsiteY1" fmla="*/ 709613 h 725454"/>
              <a:gd name="connsiteX2" fmla="*/ 1947862 w 1947862"/>
              <a:gd name="connsiteY2" fmla="*/ 0 h 7254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2" h="725454">
                <a:moveTo>
                  <a:pt x="0" y="423863"/>
                </a:moveTo>
                <a:cubicBezTo>
                  <a:pt x="325834" y="602060"/>
                  <a:pt x="651668" y="780257"/>
                  <a:pt x="976312" y="709613"/>
                </a:cubicBezTo>
                <a:cubicBezTo>
                  <a:pt x="1300956" y="638969"/>
                  <a:pt x="1624409" y="319484"/>
                  <a:pt x="19478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" name="Freeform: Shape 53">
            <a:extLst>
              <a:ext uri="{FF2B5EF4-FFF2-40B4-BE49-F238E27FC236}">
                <a16:creationId xmlns:a16="http://schemas.microsoft.com/office/drawing/2014/main" id="{967FC543-9DA5-BA5D-BB48-D9D9F4262CA8}"/>
              </a:ext>
            </a:extLst>
          </xdr:cNvPr>
          <xdr:cNvSpPr/>
        </xdr:nvSpPr>
        <xdr:spPr>
          <a:xfrm>
            <a:off x="5829300" y="111323438"/>
            <a:ext cx="1943100" cy="730058"/>
          </a:xfrm>
          <a:custGeom>
            <a:avLst/>
            <a:gdLst>
              <a:gd name="connsiteX0" fmla="*/ 0 w 1943100"/>
              <a:gd name="connsiteY0" fmla="*/ 0 h 730058"/>
              <a:gd name="connsiteX1" fmla="*/ 876300 w 1943100"/>
              <a:gd name="connsiteY1" fmla="*/ 714375 h 730058"/>
              <a:gd name="connsiteX2" fmla="*/ 1943100 w 1943100"/>
              <a:gd name="connsiteY2" fmla="*/ 423862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730058">
                <a:moveTo>
                  <a:pt x="0" y="0"/>
                </a:moveTo>
                <a:cubicBezTo>
                  <a:pt x="276225" y="321865"/>
                  <a:pt x="552450" y="643731"/>
                  <a:pt x="876300" y="714375"/>
                </a:cubicBezTo>
                <a:cubicBezTo>
                  <a:pt x="1200150" y="785019"/>
                  <a:pt x="1571625" y="604440"/>
                  <a:pt x="1943100" y="423862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78" name="Straight Connector 4077">
            <a:extLst>
              <a:ext uri="{FF2B5EF4-FFF2-40B4-BE49-F238E27FC236}">
                <a16:creationId xmlns:a16="http://schemas.microsoft.com/office/drawing/2014/main" id="{85BBB761-0F26-4A01-8B9C-EB0F0CEDC702}"/>
              </a:ext>
            </a:extLst>
          </xdr:cNvPr>
          <xdr:cNvCxnSpPr/>
        </xdr:nvCxnSpPr>
        <xdr:spPr>
          <a:xfrm>
            <a:off x="4048125" y="111352012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9" name="Straight Connector 4078">
            <a:extLst>
              <a:ext uri="{FF2B5EF4-FFF2-40B4-BE49-F238E27FC236}">
                <a16:creationId xmlns:a16="http://schemas.microsoft.com/office/drawing/2014/main" id="{2C597D89-2A46-47B4-ACF6-2791EF7E961A}"/>
              </a:ext>
            </a:extLst>
          </xdr:cNvPr>
          <xdr:cNvCxnSpPr/>
        </xdr:nvCxnSpPr>
        <xdr:spPr>
          <a:xfrm>
            <a:off x="5829300" y="111352012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1" name="Isosceles Triangle 1190">
            <a:extLst>
              <a:ext uri="{FF2B5EF4-FFF2-40B4-BE49-F238E27FC236}">
                <a16:creationId xmlns:a16="http://schemas.microsoft.com/office/drawing/2014/main" id="{235B49C7-C44B-1676-1961-2495735BDFBB}"/>
              </a:ext>
            </a:extLst>
          </xdr:cNvPr>
          <xdr:cNvSpPr/>
        </xdr:nvSpPr>
        <xdr:spPr>
          <a:xfrm>
            <a:off x="2019300" y="1117647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92" name="Straight Connector 1191">
            <a:extLst>
              <a:ext uri="{FF2B5EF4-FFF2-40B4-BE49-F238E27FC236}">
                <a16:creationId xmlns:a16="http://schemas.microsoft.com/office/drawing/2014/main" id="{C21FD243-BD48-A4C5-4E4A-7997EFABBFAB}"/>
              </a:ext>
            </a:extLst>
          </xdr:cNvPr>
          <xdr:cNvCxnSpPr/>
        </xdr:nvCxnSpPr>
        <xdr:spPr>
          <a:xfrm>
            <a:off x="2105024" y="111747300"/>
            <a:ext cx="568166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93" name="Isosceles Triangle 1192">
            <a:extLst>
              <a:ext uri="{FF2B5EF4-FFF2-40B4-BE49-F238E27FC236}">
                <a16:creationId xmlns:a16="http://schemas.microsoft.com/office/drawing/2014/main" id="{429D7C70-EBA4-C2CC-5F0E-C9C4A040BD1E}"/>
              </a:ext>
            </a:extLst>
          </xdr:cNvPr>
          <xdr:cNvSpPr/>
        </xdr:nvSpPr>
        <xdr:spPr>
          <a:xfrm>
            <a:off x="7691444" y="111755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4" name="Isosceles Triangle 1193">
            <a:extLst>
              <a:ext uri="{FF2B5EF4-FFF2-40B4-BE49-F238E27FC236}">
                <a16:creationId xmlns:a16="http://schemas.microsoft.com/office/drawing/2014/main" id="{B39634BB-AB9E-7998-F852-6E9824187864}"/>
              </a:ext>
            </a:extLst>
          </xdr:cNvPr>
          <xdr:cNvSpPr/>
        </xdr:nvSpPr>
        <xdr:spPr>
          <a:xfrm>
            <a:off x="5753100" y="111755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5" name="Isosceles Triangle 1194">
            <a:extLst>
              <a:ext uri="{FF2B5EF4-FFF2-40B4-BE49-F238E27FC236}">
                <a16:creationId xmlns:a16="http://schemas.microsoft.com/office/drawing/2014/main" id="{5D5FD65E-A515-7842-F7FD-00BFE360BF0D}"/>
              </a:ext>
            </a:extLst>
          </xdr:cNvPr>
          <xdr:cNvSpPr/>
        </xdr:nvSpPr>
        <xdr:spPr>
          <a:xfrm>
            <a:off x="3962400" y="11175523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7" name="Oval 1196">
            <a:extLst>
              <a:ext uri="{FF2B5EF4-FFF2-40B4-BE49-F238E27FC236}">
                <a16:creationId xmlns:a16="http://schemas.microsoft.com/office/drawing/2014/main" id="{7B586AB1-D5C6-90B6-3098-00EA3E566114}"/>
              </a:ext>
            </a:extLst>
          </xdr:cNvPr>
          <xdr:cNvSpPr/>
        </xdr:nvSpPr>
        <xdr:spPr>
          <a:xfrm>
            <a:off x="4267200" y="1117092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98" name="Oval 1197">
            <a:extLst>
              <a:ext uri="{FF2B5EF4-FFF2-40B4-BE49-F238E27FC236}">
                <a16:creationId xmlns:a16="http://schemas.microsoft.com/office/drawing/2014/main" id="{63BA426F-1E8F-C3B5-68EF-FDF39A8A5028}"/>
              </a:ext>
            </a:extLst>
          </xdr:cNvPr>
          <xdr:cNvSpPr/>
        </xdr:nvSpPr>
        <xdr:spPr>
          <a:xfrm>
            <a:off x="5553075" y="111709200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76200</xdr:colOff>
      <xdr:row>836</xdr:row>
      <xdr:rowOff>9525</xdr:rowOff>
    </xdr:from>
    <xdr:to>
      <xdr:col>48</xdr:col>
      <xdr:colOff>80969</xdr:colOff>
      <xdr:row>842</xdr:row>
      <xdr:rowOff>9526</xdr:rowOff>
    </xdr:to>
    <xdr:grpSp>
      <xdr:nvGrpSpPr>
        <xdr:cNvPr id="4091" name="Group 4090">
          <a:extLst>
            <a:ext uri="{FF2B5EF4-FFF2-40B4-BE49-F238E27FC236}">
              <a16:creationId xmlns:a16="http://schemas.microsoft.com/office/drawing/2014/main" id="{7390A8AE-DB5F-84D8-DD19-F9D3FC0EAA76}"/>
            </a:ext>
          </a:extLst>
        </xdr:cNvPr>
        <xdr:cNvGrpSpPr/>
      </xdr:nvGrpSpPr>
      <xdr:grpSpPr>
        <a:xfrm>
          <a:off x="2019300" y="125101350"/>
          <a:ext cx="5834069" cy="857251"/>
          <a:chOff x="2019300" y="125101350"/>
          <a:chExt cx="5834069" cy="857251"/>
        </a:xfrm>
      </xdr:grpSpPr>
      <xdr:cxnSp macro="">
        <xdr:nvCxnSpPr>
          <xdr:cNvPr id="1519" name="Straight Connector 1518">
            <a:extLst>
              <a:ext uri="{FF2B5EF4-FFF2-40B4-BE49-F238E27FC236}">
                <a16:creationId xmlns:a16="http://schemas.microsoft.com/office/drawing/2014/main" id="{498320E4-F60D-0137-B1D5-8663E83BFBA2}"/>
              </a:ext>
            </a:extLst>
          </xdr:cNvPr>
          <xdr:cNvCxnSpPr/>
        </xdr:nvCxnSpPr>
        <xdr:spPr>
          <a:xfrm>
            <a:off x="2105025" y="125101350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0" name="Straight Connector 1519">
            <a:extLst>
              <a:ext uri="{FF2B5EF4-FFF2-40B4-BE49-F238E27FC236}">
                <a16:creationId xmlns:a16="http://schemas.microsoft.com/office/drawing/2014/main" id="{8219D92D-9270-37C2-8FC5-CD1F81819057}"/>
              </a:ext>
            </a:extLst>
          </xdr:cNvPr>
          <xdr:cNvCxnSpPr/>
        </xdr:nvCxnSpPr>
        <xdr:spPr>
          <a:xfrm>
            <a:off x="7772400" y="125120400"/>
            <a:ext cx="0" cy="419100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36" name="Freeform: Shape 2735">
            <a:extLst>
              <a:ext uri="{FF2B5EF4-FFF2-40B4-BE49-F238E27FC236}">
                <a16:creationId xmlns:a16="http://schemas.microsoft.com/office/drawing/2014/main" id="{69F65F5C-DD3F-BAEB-9C77-08E93BFACA1D}"/>
              </a:ext>
            </a:extLst>
          </xdr:cNvPr>
          <xdr:cNvSpPr/>
        </xdr:nvSpPr>
        <xdr:spPr>
          <a:xfrm>
            <a:off x="2105025" y="125234700"/>
            <a:ext cx="1943100" cy="714404"/>
          </a:xfrm>
          <a:custGeom>
            <a:avLst/>
            <a:gdLst>
              <a:gd name="connsiteX0" fmla="*/ 0 w 1943100"/>
              <a:gd name="connsiteY0" fmla="*/ 433388 h 714404"/>
              <a:gd name="connsiteX1" fmla="*/ 842963 w 1943100"/>
              <a:gd name="connsiteY1" fmla="*/ 714375 h 714404"/>
              <a:gd name="connsiteX2" fmla="*/ 1709738 w 1943100"/>
              <a:gd name="connsiteY2" fmla="*/ 419100 h 714404"/>
              <a:gd name="connsiteX3" fmla="*/ 1943100 w 1943100"/>
              <a:gd name="connsiteY3" fmla="*/ 0 h 714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714404">
                <a:moveTo>
                  <a:pt x="0" y="433388"/>
                </a:moveTo>
                <a:cubicBezTo>
                  <a:pt x="279003" y="575072"/>
                  <a:pt x="558007" y="716756"/>
                  <a:pt x="842963" y="714375"/>
                </a:cubicBezTo>
                <a:cubicBezTo>
                  <a:pt x="1127919" y="711994"/>
                  <a:pt x="1526382" y="538163"/>
                  <a:pt x="1709738" y="419100"/>
                </a:cubicBezTo>
                <a:cubicBezTo>
                  <a:pt x="1893094" y="300037"/>
                  <a:pt x="1918097" y="150018"/>
                  <a:pt x="19431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37" name="Freeform: Shape 2736">
            <a:extLst>
              <a:ext uri="{FF2B5EF4-FFF2-40B4-BE49-F238E27FC236}">
                <a16:creationId xmlns:a16="http://schemas.microsoft.com/office/drawing/2014/main" id="{854B23A8-1A74-E996-0AF0-88B2C9798FB5}"/>
              </a:ext>
            </a:extLst>
          </xdr:cNvPr>
          <xdr:cNvSpPr/>
        </xdr:nvSpPr>
        <xdr:spPr>
          <a:xfrm>
            <a:off x="5829300" y="125229938"/>
            <a:ext cx="1943100" cy="728663"/>
          </a:xfrm>
          <a:custGeom>
            <a:avLst/>
            <a:gdLst>
              <a:gd name="connsiteX0" fmla="*/ 0 w 1943100"/>
              <a:gd name="connsiteY0" fmla="*/ 0 h 728663"/>
              <a:gd name="connsiteX1" fmla="*/ 238125 w 1943100"/>
              <a:gd name="connsiteY1" fmla="*/ 428625 h 728663"/>
              <a:gd name="connsiteX2" fmla="*/ 1095375 w 1943100"/>
              <a:gd name="connsiteY2" fmla="*/ 728662 h 728663"/>
              <a:gd name="connsiteX3" fmla="*/ 1943100 w 1943100"/>
              <a:gd name="connsiteY3" fmla="*/ 433387 h 7286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728663">
                <a:moveTo>
                  <a:pt x="0" y="0"/>
                </a:moveTo>
                <a:cubicBezTo>
                  <a:pt x="27781" y="153590"/>
                  <a:pt x="55563" y="307181"/>
                  <a:pt x="238125" y="428625"/>
                </a:cubicBezTo>
                <a:cubicBezTo>
                  <a:pt x="420687" y="550069"/>
                  <a:pt x="811213" y="727868"/>
                  <a:pt x="1095375" y="728662"/>
                </a:cubicBezTo>
                <a:cubicBezTo>
                  <a:pt x="1379537" y="729456"/>
                  <a:pt x="1806575" y="481012"/>
                  <a:pt x="1943100" y="433387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38" name="Freeform: Shape 2737">
            <a:extLst>
              <a:ext uri="{FF2B5EF4-FFF2-40B4-BE49-F238E27FC236}">
                <a16:creationId xmlns:a16="http://schemas.microsoft.com/office/drawing/2014/main" id="{E4260FC5-A646-1E53-6224-C466D29B82AF}"/>
              </a:ext>
            </a:extLst>
          </xdr:cNvPr>
          <xdr:cNvSpPr/>
        </xdr:nvSpPr>
        <xdr:spPr>
          <a:xfrm>
            <a:off x="4048125" y="125234700"/>
            <a:ext cx="1785938" cy="719143"/>
          </a:xfrm>
          <a:custGeom>
            <a:avLst/>
            <a:gdLst>
              <a:gd name="connsiteX0" fmla="*/ 0 w 1785938"/>
              <a:gd name="connsiteY0" fmla="*/ 9525 h 719143"/>
              <a:gd name="connsiteX1" fmla="*/ 895350 w 1785938"/>
              <a:gd name="connsiteY1" fmla="*/ 719138 h 719143"/>
              <a:gd name="connsiteX2" fmla="*/ 1785938 w 1785938"/>
              <a:gd name="connsiteY2" fmla="*/ 0 h 71914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85938" h="719143">
                <a:moveTo>
                  <a:pt x="0" y="9525"/>
                </a:moveTo>
                <a:cubicBezTo>
                  <a:pt x="298847" y="365125"/>
                  <a:pt x="597694" y="720725"/>
                  <a:pt x="895350" y="719138"/>
                </a:cubicBezTo>
                <a:cubicBezTo>
                  <a:pt x="1193006" y="717551"/>
                  <a:pt x="1489472" y="358775"/>
                  <a:pt x="1785938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81" name="Straight Connector 4080">
            <a:extLst>
              <a:ext uri="{FF2B5EF4-FFF2-40B4-BE49-F238E27FC236}">
                <a16:creationId xmlns:a16="http://schemas.microsoft.com/office/drawing/2014/main" id="{FE33E146-1E51-477C-92F2-9486A138B532}"/>
              </a:ext>
            </a:extLst>
          </xdr:cNvPr>
          <xdr:cNvCxnSpPr/>
        </xdr:nvCxnSpPr>
        <xdr:spPr>
          <a:xfrm>
            <a:off x="4048124" y="125272801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2" name="Straight Connector 4081">
            <a:extLst>
              <a:ext uri="{FF2B5EF4-FFF2-40B4-BE49-F238E27FC236}">
                <a16:creationId xmlns:a16="http://schemas.microsoft.com/office/drawing/2014/main" id="{F41F5D58-A430-4F26-B439-DF6A9C2EB0B6}"/>
              </a:ext>
            </a:extLst>
          </xdr:cNvPr>
          <xdr:cNvCxnSpPr/>
        </xdr:nvCxnSpPr>
        <xdr:spPr>
          <a:xfrm>
            <a:off x="5829299" y="125272801"/>
            <a:ext cx="0" cy="38576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08" name="Isosceles Triangle 1507">
            <a:extLst>
              <a:ext uri="{FF2B5EF4-FFF2-40B4-BE49-F238E27FC236}">
                <a16:creationId xmlns:a16="http://schemas.microsoft.com/office/drawing/2014/main" id="{C7351443-864A-0B77-C90C-BCD41C00EECE}"/>
              </a:ext>
            </a:extLst>
          </xdr:cNvPr>
          <xdr:cNvSpPr/>
        </xdr:nvSpPr>
        <xdr:spPr>
          <a:xfrm>
            <a:off x="2019300" y="125680789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509" name="Straight Connector 1508">
            <a:extLst>
              <a:ext uri="{FF2B5EF4-FFF2-40B4-BE49-F238E27FC236}">
                <a16:creationId xmlns:a16="http://schemas.microsoft.com/office/drawing/2014/main" id="{502E9EED-ADB4-480B-4862-4BCC9DEC2CCE}"/>
              </a:ext>
            </a:extLst>
          </xdr:cNvPr>
          <xdr:cNvCxnSpPr/>
        </xdr:nvCxnSpPr>
        <xdr:spPr>
          <a:xfrm>
            <a:off x="2095499" y="125663325"/>
            <a:ext cx="568166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10" name="Isosceles Triangle 1509">
            <a:extLst>
              <a:ext uri="{FF2B5EF4-FFF2-40B4-BE49-F238E27FC236}">
                <a16:creationId xmlns:a16="http://schemas.microsoft.com/office/drawing/2014/main" id="{7CEB0110-935F-08D6-08DC-11A7A135F948}"/>
              </a:ext>
            </a:extLst>
          </xdr:cNvPr>
          <xdr:cNvSpPr/>
        </xdr:nvSpPr>
        <xdr:spPr>
          <a:xfrm>
            <a:off x="7691444" y="125671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11" name="Isosceles Triangle 1510">
            <a:extLst>
              <a:ext uri="{FF2B5EF4-FFF2-40B4-BE49-F238E27FC236}">
                <a16:creationId xmlns:a16="http://schemas.microsoft.com/office/drawing/2014/main" id="{C0D0CF63-EA50-1FF6-0EF7-54031FD8A5BE}"/>
              </a:ext>
            </a:extLst>
          </xdr:cNvPr>
          <xdr:cNvSpPr/>
        </xdr:nvSpPr>
        <xdr:spPr>
          <a:xfrm>
            <a:off x="5753100" y="125671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12" name="Isosceles Triangle 1511">
            <a:extLst>
              <a:ext uri="{FF2B5EF4-FFF2-40B4-BE49-F238E27FC236}">
                <a16:creationId xmlns:a16="http://schemas.microsoft.com/office/drawing/2014/main" id="{36F822A3-22D8-657D-BF03-6D4FE7B7DB9B}"/>
              </a:ext>
            </a:extLst>
          </xdr:cNvPr>
          <xdr:cNvSpPr/>
        </xdr:nvSpPr>
        <xdr:spPr>
          <a:xfrm>
            <a:off x="3962400" y="125671264"/>
            <a:ext cx="161925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13" name="Oval 1512">
            <a:extLst>
              <a:ext uri="{FF2B5EF4-FFF2-40B4-BE49-F238E27FC236}">
                <a16:creationId xmlns:a16="http://schemas.microsoft.com/office/drawing/2014/main" id="{F428488A-77D8-34D7-A1B1-21FF6206D0A8}"/>
              </a:ext>
            </a:extLst>
          </xdr:cNvPr>
          <xdr:cNvSpPr/>
        </xdr:nvSpPr>
        <xdr:spPr>
          <a:xfrm>
            <a:off x="3781418" y="1256252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514" name="Oval 1513">
            <a:extLst>
              <a:ext uri="{FF2B5EF4-FFF2-40B4-BE49-F238E27FC236}">
                <a16:creationId xmlns:a16="http://schemas.microsoft.com/office/drawing/2014/main" id="{A9273B40-F0BE-EC1E-22EC-06110011BF05}"/>
              </a:ext>
            </a:extLst>
          </xdr:cNvPr>
          <xdr:cNvSpPr/>
        </xdr:nvSpPr>
        <xdr:spPr>
          <a:xfrm>
            <a:off x="6034097" y="125625225"/>
            <a:ext cx="66676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42863</xdr:colOff>
      <xdr:row>52</xdr:row>
      <xdr:rowOff>95250</xdr:rowOff>
    </xdr:from>
    <xdr:to>
      <xdr:col>11</xdr:col>
      <xdr:colOff>57150</xdr:colOff>
      <xdr:row>61</xdr:row>
      <xdr:rowOff>66675</xdr:rowOff>
    </xdr:to>
    <xdr:grpSp>
      <xdr:nvGrpSpPr>
        <xdr:cNvPr id="1309" name="Group 1308">
          <a:extLst>
            <a:ext uri="{FF2B5EF4-FFF2-40B4-BE49-F238E27FC236}">
              <a16:creationId xmlns:a16="http://schemas.microsoft.com/office/drawing/2014/main" id="{241DB517-30B7-A716-8EB6-230BD05D33CB}"/>
            </a:ext>
          </a:extLst>
        </xdr:cNvPr>
        <xdr:cNvGrpSpPr/>
      </xdr:nvGrpSpPr>
      <xdr:grpSpPr>
        <a:xfrm>
          <a:off x="204788" y="8058150"/>
          <a:ext cx="1633537" cy="1257300"/>
          <a:chOff x="204788" y="8058150"/>
          <a:chExt cx="1633537" cy="1257300"/>
        </a:xfrm>
      </xdr:grpSpPr>
      <xdr:sp macro="" textlink="">
        <xdr:nvSpPr>
          <xdr:cNvPr id="831" name="Freeform: Shape 830">
            <a:extLst>
              <a:ext uri="{FF2B5EF4-FFF2-40B4-BE49-F238E27FC236}">
                <a16:creationId xmlns:a16="http://schemas.microsoft.com/office/drawing/2014/main" id="{DC4D7DA9-3B21-D35E-BAEF-4B59448A5295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2EC57371-585A-3B0F-546C-F2DE49A23797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68" name="Straight Connector 1267">
            <a:extLst>
              <a:ext uri="{FF2B5EF4-FFF2-40B4-BE49-F238E27FC236}">
                <a16:creationId xmlns:a16="http://schemas.microsoft.com/office/drawing/2014/main" id="{63CF550C-44C3-AAD5-880A-560731617F53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9" name="Straight Connector 1268">
            <a:extLst>
              <a:ext uri="{FF2B5EF4-FFF2-40B4-BE49-F238E27FC236}">
                <a16:creationId xmlns:a16="http://schemas.microsoft.com/office/drawing/2014/main" id="{C5849DD5-62DB-5A51-D992-5487F5246670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0" name="Arc 1269">
            <a:extLst>
              <a:ext uri="{FF2B5EF4-FFF2-40B4-BE49-F238E27FC236}">
                <a16:creationId xmlns:a16="http://schemas.microsoft.com/office/drawing/2014/main" id="{4BDABE73-1967-A146-EEA5-47B063944E00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71" name="Straight Connector 1270">
            <a:extLst>
              <a:ext uri="{FF2B5EF4-FFF2-40B4-BE49-F238E27FC236}">
                <a16:creationId xmlns:a16="http://schemas.microsoft.com/office/drawing/2014/main" id="{F9550682-5DED-E3F7-183C-3796F463F6C2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2" name="Straight Connector 1271">
            <a:extLst>
              <a:ext uri="{FF2B5EF4-FFF2-40B4-BE49-F238E27FC236}">
                <a16:creationId xmlns:a16="http://schemas.microsoft.com/office/drawing/2014/main" id="{FB796A92-8F55-46DE-BDA4-68893983F6DE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3" name="Arc 1272">
            <a:extLst>
              <a:ext uri="{FF2B5EF4-FFF2-40B4-BE49-F238E27FC236}">
                <a16:creationId xmlns:a16="http://schemas.microsoft.com/office/drawing/2014/main" id="{8652DF38-5468-76D7-39BD-165CEBEDAE2F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74" name="Arc 1273">
            <a:extLst>
              <a:ext uri="{FF2B5EF4-FFF2-40B4-BE49-F238E27FC236}">
                <a16:creationId xmlns:a16="http://schemas.microsoft.com/office/drawing/2014/main" id="{3D6A49B9-E5DC-5773-D37F-C73848D7253D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75" name="Straight Connector 1274">
            <a:extLst>
              <a:ext uri="{FF2B5EF4-FFF2-40B4-BE49-F238E27FC236}">
                <a16:creationId xmlns:a16="http://schemas.microsoft.com/office/drawing/2014/main" id="{A30ABAB8-CAB1-CB9A-502B-059CFB8142FF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6" name="Arc 1275">
            <a:extLst>
              <a:ext uri="{FF2B5EF4-FFF2-40B4-BE49-F238E27FC236}">
                <a16:creationId xmlns:a16="http://schemas.microsoft.com/office/drawing/2014/main" id="{0493C739-A36B-99FC-AA45-66CAF550D25F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77" name="Straight Connector 1276">
            <a:extLst>
              <a:ext uri="{FF2B5EF4-FFF2-40B4-BE49-F238E27FC236}">
                <a16:creationId xmlns:a16="http://schemas.microsoft.com/office/drawing/2014/main" id="{1D85B9C5-5217-852E-8A99-CBFDC18D43E9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8" name="Straight Connector 1277">
            <a:extLst>
              <a:ext uri="{FF2B5EF4-FFF2-40B4-BE49-F238E27FC236}">
                <a16:creationId xmlns:a16="http://schemas.microsoft.com/office/drawing/2014/main" id="{776BA545-BF40-4BF4-B464-AABE0CDF6853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9" name="Straight Connector 1278">
            <a:extLst>
              <a:ext uri="{FF2B5EF4-FFF2-40B4-BE49-F238E27FC236}">
                <a16:creationId xmlns:a16="http://schemas.microsoft.com/office/drawing/2014/main" id="{5A066C9C-D8CB-D611-0EE0-A0CD0FBFEB86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0" name="Straight Connector 1279">
            <a:extLst>
              <a:ext uri="{FF2B5EF4-FFF2-40B4-BE49-F238E27FC236}">
                <a16:creationId xmlns:a16="http://schemas.microsoft.com/office/drawing/2014/main" id="{E04031B3-3FED-C574-BD9F-777E74DD2334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1" name="Straight Connector 1280">
            <a:extLst>
              <a:ext uri="{FF2B5EF4-FFF2-40B4-BE49-F238E27FC236}">
                <a16:creationId xmlns:a16="http://schemas.microsoft.com/office/drawing/2014/main" id="{461315B6-9CDC-ED05-EBBD-68256793D70F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2" name="Straight Connector 1281">
            <a:extLst>
              <a:ext uri="{FF2B5EF4-FFF2-40B4-BE49-F238E27FC236}">
                <a16:creationId xmlns:a16="http://schemas.microsoft.com/office/drawing/2014/main" id="{6C31C950-D800-AA81-A8F3-4C3E664F4160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3" name="Straight Connector 1282">
            <a:extLst>
              <a:ext uri="{FF2B5EF4-FFF2-40B4-BE49-F238E27FC236}">
                <a16:creationId xmlns:a16="http://schemas.microsoft.com/office/drawing/2014/main" id="{F92C766F-330D-B25D-7C84-63A417A66963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4" name="Straight Connector 1283">
            <a:extLst>
              <a:ext uri="{FF2B5EF4-FFF2-40B4-BE49-F238E27FC236}">
                <a16:creationId xmlns:a16="http://schemas.microsoft.com/office/drawing/2014/main" id="{AD1605F4-3329-F033-702C-6138445A97EC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4" name="Straight Connector 1303">
            <a:extLst>
              <a:ext uri="{FF2B5EF4-FFF2-40B4-BE49-F238E27FC236}">
                <a16:creationId xmlns:a16="http://schemas.microsoft.com/office/drawing/2014/main" id="{E87659CC-0132-4334-A8E5-AF5C6101C949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6" name="Straight Connector 1305">
            <a:extLst>
              <a:ext uri="{FF2B5EF4-FFF2-40B4-BE49-F238E27FC236}">
                <a16:creationId xmlns:a16="http://schemas.microsoft.com/office/drawing/2014/main" id="{6FA8670F-FCB6-FCE5-9362-CD74BAD8A91D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66675</xdr:colOff>
      <xdr:row>438</xdr:row>
      <xdr:rowOff>28575</xdr:rowOff>
    </xdr:from>
    <xdr:to>
      <xdr:col>11</xdr:col>
      <xdr:colOff>80962</xdr:colOff>
      <xdr:row>447</xdr:row>
      <xdr:rowOff>0</xdr:rowOff>
    </xdr:to>
    <xdr:grpSp>
      <xdr:nvGrpSpPr>
        <xdr:cNvPr id="1404" name="Group 1403">
          <a:extLst>
            <a:ext uri="{FF2B5EF4-FFF2-40B4-BE49-F238E27FC236}">
              <a16:creationId xmlns:a16="http://schemas.microsoft.com/office/drawing/2014/main" id="{49C68A14-3C6B-4A92-B1E7-31E64E70E863}"/>
            </a:ext>
          </a:extLst>
        </xdr:cNvPr>
        <xdr:cNvGrpSpPr/>
      </xdr:nvGrpSpPr>
      <xdr:grpSpPr>
        <a:xfrm>
          <a:off x="228600" y="66113025"/>
          <a:ext cx="1633537" cy="1257300"/>
          <a:chOff x="204788" y="8058150"/>
          <a:chExt cx="1633537" cy="1257300"/>
        </a:xfrm>
      </xdr:grpSpPr>
      <xdr:sp macro="" textlink="">
        <xdr:nvSpPr>
          <xdr:cNvPr id="1405" name="Freeform: Shape 1404">
            <a:extLst>
              <a:ext uri="{FF2B5EF4-FFF2-40B4-BE49-F238E27FC236}">
                <a16:creationId xmlns:a16="http://schemas.microsoft.com/office/drawing/2014/main" id="{60CCD359-5286-3667-D92E-81BD5FD7CE08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06" name="Rectangle 1405">
            <a:extLst>
              <a:ext uri="{FF2B5EF4-FFF2-40B4-BE49-F238E27FC236}">
                <a16:creationId xmlns:a16="http://schemas.microsoft.com/office/drawing/2014/main" id="{3E579B3D-3D44-A21F-AA7F-3C6A9F456444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07" name="Straight Connector 1406">
            <a:extLst>
              <a:ext uri="{FF2B5EF4-FFF2-40B4-BE49-F238E27FC236}">
                <a16:creationId xmlns:a16="http://schemas.microsoft.com/office/drawing/2014/main" id="{36D640CF-0013-684F-F391-A654BBB82766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8" name="Straight Connector 1407">
            <a:extLst>
              <a:ext uri="{FF2B5EF4-FFF2-40B4-BE49-F238E27FC236}">
                <a16:creationId xmlns:a16="http://schemas.microsoft.com/office/drawing/2014/main" id="{F074D345-BCF0-EF5B-B792-8AFF9F12C6A3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09" name="Arc 1408">
            <a:extLst>
              <a:ext uri="{FF2B5EF4-FFF2-40B4-BE49-F238E27FC236}">
                <a16:creationId xmlns:a16="http://schemas.microsoft.com/office/drawing/2014/main" id="{1D2B9A9A-4ACA-8B82-D924-8FE39B963A7F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10" name="Straight Connector 1409">
            <a:extLst>
              <a:ext uri="{FF2B5EF4-FFF2-40B4-BE49-F238E27FC236}">
                <a16:creationId xmlns:a16="http://schemas.microsoft.com/office/drawing/2014/main" id="{3435978E-8587-DFFC-5676-B653F88B795C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1" name="Straight Connector 1410">
            <a:extLst>
              <a:ext uri="{FF2B5EF4-FFF2-40B4-BE49-F238E27FC236}">
                <a16:creationId xmlns:a16="http://schemas.microsoft.com/office/drawing/2014/main" id="{A77BF427-7EE3-A6D7-50B0-09D1826EAD1C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12" name="Arc 1411">
            <a:extLst>
              <a:ext uri="{FF2B5EF4-FFF2-40B4-BE49-F238E27FC236}">
                <a16:creationId xmlns:a16="http://schemas.microsoft.com/office/drawing/2014/main" id="{0F0A467D-2272-68E9-43FA-3BF8969BC288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13" name="Arc 1412">
            <a:extLst>
              <a:ext uri="{FF2B5EF4-FFF2-40B4-BE49-F238E27FC236}">
                <a16:creationId xmlns:a16="http://schemas.microsoft.com/office/drawing/2014/main" id="{8DAEAA8E-29D4-85DC-0D64-C4C1A8419EC2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14" name="Straight Connector 1413">
            <a:extLst>
              <a:ext uri="{FF2B5EF4-FFF2-40B4-BE49-F238E27FC236}">
                <a16:creationId xmlns:a16="http://schemas.microsoft.com/office/drawing/2014/main" id="{5104A928-B92A-F33B-34EB-1A1567B8D6DD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15" name="Arc 1414">
            <a:extLst>
              <a:ext uri="{FF2B5EF4-FFF2-40B4-BE49-F238E27FC236}">
                <a16:creationId xmlns:a16="http://schemas.microsoft.com/office/drawing/2014/main" id="{1B3B770C-5822-B574-3519-30B05A1CEAF1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16" name="Straight Connector 1415">
            <a:extLst>
              <a:ext uri="{FF2B5EF4-FFF2-40B4-BE49-F238E27FC236}">
                <a16:creationId xmlns:a16="http://schemas.microsoft.com/office/drawing/2014/main" id="{CA0FBB81-59DA-244E-5AE1-B8BE96648182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7" name="Straight Connector 1416">
            <a:extLst>
              <a:ext uri="{FF2B5EF4-FFF2-40B4-BE49-F238E27FC236}">
                <a16:creationId xmlns:a16="http://schemas.microsoft.com/office/drawing/2014/main" id="{E2BDB36F-BCC4-8262-8842-570BF3E2866F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8" name="Straight Connector 1417">
            <a:extLst>
              <a:ext uri="{FF2B5EF4-FFF2-40B4-BE49-F238E27FC236}">
                <a16:creationId xmlns:a16="http://schemas.microsoft.com/office/drawing/2014/main" id="{2F806FFF-367F-FE17-E92C-6DBC1C6A3344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9" name="Straight Connector 1418">
            <a:extLst>
              <a:ext uri="{FF2B5EF4-FFF2-40B4-BE49-F238E27FC236}">
                <a16:creationId xmlns:a16="http://schemas.microsoft.com/office/drawing/2014/main" id="{D5996DE7-46D7-5415-5FBC-BA2E9CA36A7E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0" name="Straight Connector 1419">
            <a:extLst>
              <a:ext uri="{FF2B5EF4-FFF2-40B4-BE49-F238E27FC236}">
                <a16:creationId xmlns:a16="http://schemas.microsoft.com/office/drawing/2014/main" id="{3EAD4EDC-CBA5-6A71-CE57-31AB9F525A50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1" name="Straight Connector 1420">
            <a:extLst>
              <a:ext uri="{FF2B5EF4-FFF2-40B4-BE49-F238E27FC236}">
                <a16:creationId xmlns:a16="http://schemas.microsoft.com/office/drawing/2014/main" id="{3CE5273A-2C14-5C28-2757-E9B182AE2CAA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2" name="Straight Connector 1421">
            <a:extLst>
              <a:ext uri="{FF2B5EF4-FFF2-40B4-BE49-F238E27FC236}">
                <a16:creationId xmlns:a16="http://schemas.microsoft.com/office/drawing/2014/main" id="{C554C89C-2F15-8692-13AA-62A55C8CF225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3" name="Straight Connector 1422">
            <a:extLst>
              <a:ext uri="{FF2B5EF4-FFF2-40B4-BE49-F238E27FC236}">
                <a16:creationId xmlns:a16="http://schemas.microsoft.com/office/drawing/2014/main" id="{F1A0B986-2E3B-EE16-DA99-6048743567D9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3" name="Straight Connector 1502">
            <a:extLst>
              <a:ext uri="{FF2B5EF4-FFF2-40B4-BE49-F238E27FC236}">
                <a16:creationId xmlns:a16="http://schemas.microsoft.com/office/drawing/2014/main" id="{260D2083-3447-3582-EA49-02334C6AB571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4" name="Straight Connector 1503">
            <a:extLst>
              <a:ext uri="{FF2B5EF4-FFF2-40B4-BE49-F238E27FC236}">
                <a16:creationId xmlns:a16="http://schemas.microsoft.com/office/drawing/2014/main" id="{B9DC3368-094B-0CDE-59C5-3C50F2560666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66675</xdr:colOff>
      <xdr:row>359</xdr:row>
      <xdr:rowOff>57150</xdr:rowOff>
    </xdr:from>
    <xdr:to>
      <xdr:col>11</xdr:col>
      <xdr:colOff>80962</xdr:colOff>
      <xdr:row>368</xdr:row>
      <xdr:rowOff>28575</xdr:rowOff>
    </xdr:to>
    <xdr:grpSp>
      <xdr:nvGrpSpPr>
        <xdr:cNvPr id="1381" name="Group 1380">
          <a:extLst>
            <a:ext uri="{FF2B5EF4-FFF2-40B4-BE49-F238E27FC236}">
              <a16:creationId xmlns:a16="http://schemas.microsoft.com/office/drawing/2014/main" id="{C5FDD222-E649-4186-BFA8-AD8A420D8A57}"/>
            </a:ext>
          </a:extLst>
        </xdr:cNvPr>
        <xdr:cNvGrpSpPr/>
      </xdr:nvGrpSpPr>
      <xdr:grpSpPr>
        <a:xfrm>
          <a:off x="228600" y="54292500"/>
          <a:ext cx="1633537" cy="1257300"/>
          <a:chOff x="204788" y="8058150"/>
          <a:chExt cx="1633537" cy="1257300"/>
        </a:xfrm>
      </xdr:grpSpPr>
      <xdr:sp macro="" textlink="">
        <xdr:nvSpPr>
          <xdr:cNvPr id="1382" name="Freeform: Shape 1381">
            <a:extLst>
              <a:ext uri="{FF2B5EF4-FFF2-40B4-BE49-F238E27FC236}">
                <a16:creationId xmlns:a16="http://schemas.microsoft.com/office/drawing/2014/main" id="{7AAF6EFF-38D3-5C01-1AD8-F2FA63132491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83" name="Rectangle 1382">
            <a:extLst>
              <a:ext uri="{FF2B5EF4-FFF2-40B4-BE49-F238E27FC236}">
                <a16:creationId xmlns:a16="http://schemas.microsoft.com/office/drawing/2014/main" id="{6B43E4C3-ED2E-22A1-33A1-AD67F070A7C5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84" name="Straight Connector 1383">
            <a:extLst>
              <a:ext uri="{FF2B5EF4-FFF2-40B4-BE49-F238E27FC236}">
                <a16:creationId xmlns:a16="http://schemas.microsoft.com/office/drawing/2014/main" id="{A0DB2131-6B91-73EF-AF33-B0E96C0ED396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5" name="Straight Connector 1384">
            <a:extLst>
              <a:ext uri="{FF2B5EF4-FFF2-40B4-BE49-F238E27FC236}">
                <a16:creationId xmlns:a16="http://schemas.microsoft.com/office/drawing/2014/main" id="{CD196F10-7BB9-7969-EF91-D2C9901D30FA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6" name="Arc 1385">
            <a:extLst>
              <a:ext uri="{FF2B5EF4-FFF2-40B4-BE49-F238E27FC236}">
                <a16:creationId xmlns:a16="http://schemas.microsoft.com/office/drawing/2014/main" id="{C941B062-BDAE-19D4-C59F-C5B5593AF4B4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87" name="Straight Connector 1386">
            <a:extLst>
              <a:ext uri="{FF2B5EF4-FFF2-40B4-BE49-F238E27FC236}">
                <a16:creationId xmlns:a16="http://schemas.microsoft.com/office/drawing/2014/main" id="{ABAD90AE-E3C1-B8BE-F399-78AB1C056B32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8" name="Straight Connector 1387">
            <a:extLst>
              <a:ext uri="{FF2B5EF4-FFF2-40B4-BE49-F238E27FC236}">
                <a16:creationId xmlns:a16="http://schemas.microsoft.com/office/drawing/2014/main" id="{C2B97A5E-B3BC-15DD-4528-091F1D9FF6FA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89" name="Arc 1388">
            <a:extLst>
              <a:ext uri="{FF2B5EF4-FFF2-40B4-BE49-F238E27FC236}">
                <a16:creationId xmlns:a16="http://schemas.microsoft.com/office/drawing/2014/main" id="{60CCEC45-A184-C03D-57B1-21D41C36F1D7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90" name="Arc 1389">
            <a:extLst>
              <a:ext uri="{FF2B5EF4-FFF2-40B4-BE49-F238E27FC236}">
                <a16:creationId xmlns:a16="http://schemas.microsoft.com/office/drawing/2014/main" id="{488D93F1-3893-4A03-717F-2631FF664384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91" name="Straight Connector 1390">
            <a:extLst>
              <a:ext uri="{FF2B5EF4-FFF2-40B4-BE49-F238E27FC236}">
                <a16:creationId xmlns:a16="http://schemas.microsoft.com/office/drawing/2014/main" id="{1FA3B92A-1E4C-1BB1-9274-E3B604603ED9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92" name="Arc 1391">
            <a:extLst>
              <a:ext uri="{FF2B5EF4-FFF2-40B4-BE49-F238E27FC236}">
                <a16:creationId xmlns:a16="http://schemas.microsoft.com/office/drawing/2014/main" id="{E9F174C7-557A-8ADA-D258-04F241C4ACD5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93" name="Straight Connector 1392">
            <a:extLst>
              <a:ext uri="{FF2B5EF4-FFF2-40B4-BE49-F238E27FC236}">
                <a16:creationId xmlns:a16="http://schemas.microsoft.com/office/drawing/2014/main" id="{D2DED5AB-3CEF-9808-1392-90C4BBAFB9A2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4" name="Straight Connector 1393">
            <a:extLst>
              <a:ext uri="{FF2B5EF4-FFF2-40B4-BE49-F238E27FC236}">
                <a16:creationId xmlns:a16="http://schemas.microsoft.com/office/drawing/2014/main" id="{243DCAC6-9034-F588-3809-689FF26625AE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5" name="Straight Connector 1394">
            <a:extLst>
              <a:ext uri="{FF2B5EF4-FFF2-40B4-BE49-F238E27FC236}">
                <a16:creationId xmlns:a16="http://schemas.microsoft.com/office/drawing/2014/main" id="{976A0460-3888-DF65-2F1A-4171797F39D7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6" name="Straight Connector 1395">
            <a:extLst>
              <a:ext uri="{FF2B5EF4-FFF2-40B4-BE49-F238E27FC236}">
                <a16:creationId xmlns:a16="http://schemas.microsoft.com/office/drawing/2014/main" id="{A599F9E6-6535-5D7F-7102-31F28CFEEB0D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7" name="Straight Connector 1396">
            <a:extLst>
              <a:ext uri="{FF2B5EF4-FFF2-40B4-BE49-F238E27FC236}">
                <a16:creationId xmlns:a16="http://schemas.microsoft.com/office/drawing/2014/main" id="{C1A00B56-039D-9AAF-C9BC-149D3AC5B796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8" name="Straight Connector 1397">
            <a:extLst>
              <a:ext uri="{FF2B5EF4-FFF2-40B4-BE49-F238E27FC236}">
                <a16:creationId xmlns:a16="http://schemas.microsoft.com/office/drawing/2014/main" id="{CDFC1EC4-4159-7302-EBC6-6184978A567C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9" name="Straight Connector 1398">
            <a:extLst>
              <a:ext uri="{FF2B5EF4-FFF2-40B4-BE49-F238E27FC236}">
                <a16:creationId xmlns:a16="http://schemas.microsoft.com/office/drawing/2014/main" id="{84E092D4-78F5-BF53-389A-113DACE0639B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1" name="Straight Connector 1400">
            <a:extLst>
              <a:ext uri="{FF2B5EF4-FFF2-40B4-BE49-F238E27FC236}">
                <a16:creationId xmlns:a16="http://schemas.microsoft.com/office/drawing/2014/main" id="{4DEAD053-3A55-AD68-8AF5-F3ABB8CCE0D4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2" name="Straight Connector 1401">
            <a:extLst>
              <a:ext uri="{FF2B5EF4-FFF2-40B4-BE49-F238E27FC236}">
                <a16:creationId xmlns:a16="http://schemas.microsoft.com/office/drawing/2014/main" id="{25F3AC62-2A5E-AB00-0AB2-CA15897C0C12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3" name="Straight Connector 1402">
            <a:extLst>
              <a:ext uri="{FF2B5EF4-FFF2-40B4-BE49-F238E27FC236}">
                <a16:creationId xmlns:a16="http://schemas.microsoft.com/office/drawing/2014/main" id="{46CE789E-E736-2502-BBCB-9F3F92A2D7C0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66675</xdr:colOff>
      <xdr:row>284</xdr:row>
      <xdr:rowOff>76200</xdr:rowOff>
    </xdr:from>
    <xdr:to>
      <xdr:col>11</xdr:col>
      <xdr:colOff>80962</xdr:colOff>
      <xdr:row>293</xdr:row>
      <xdr:rowOff>47625</xdr:rowOff>
    </xdr:to>
    <xdr:grpSp>
      <xdr:nvGrpSpPr>
        <xdr:cNvPr id="1358" name="Group 1357">
          <a:extLst>
            <a:ext uri="{FF2B5EF4-FFF2-40B4-BE49-F238E27FC236}">
              <a16:creationId xmlns:a16="http://schemas.microsoft.com/office/drawing/2014/main" id="{59795859-FA2B-4ED5-94CE-70F3B13A98A6}"/>
            </a:ext>
          </a:extLst>
        </xdr:cNvPr>
        <xdr:cNvGrpSpPr/>
      </xdr:nvGrpSpPr>
      <xdr:grpSpPr>
        <a:xfrm>
          <a:off x="228600" y="42995850"/>
          <a:ext cx="1633537" cy="1257300"/>
          <a:chOff x="204788" y="8058150"/>
          <a:chExt cx="1633537" cy="1257300"/>
        </a:xfrm>
      </xdr:grpSpPr>
      <xdr:sp macro="" textlink="">
        <xdr:nvSpPr>
          <xdr:cNvPr id="1359" name="Freeform: Shape 1358">
            <a:extLst>
              <a:ext uri="{FF2B5EF4-FFF2-40B4-BE49-F238E27FC236}">
                <a16:creationId xmlns:a16="http://schemas.microsoft.com/office/drawing/2014/main" id="{3217A72B-5DD4-6934-1522-1D8E16EC8AFD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60" name="Rectangle 1359">
            <a:extLst>
              <a:ext uri="{FF2B5EF4-FFF2-40B4-BE49-F238E27FC236}">
                <a16:creationId xmlns:a16="http://schemas.microsoft.com/office/drawing/2014/main" id="{54488B5A-489D-8319-6A90-B6367F4D5029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61" name="Straight Connector 1360">
            <a:extLst>
              <a:ext uri="{FF2B5EF4-FFF2-40B4-BE49-F238E27FC236}">
                <a16:creationId xmlns:a16="http://schemas.microsoft.com/office/drawing/2014/main" id="{239265FB-01AE-51D4-ED8D-FBCA436621FC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2" name="Straight Connector 1361">
            <a:extLst>
              <a:ext uri="{FF2B5EF4-FFF2-40B4-BE49-F238E27FC236}">
                <a16:creationId xmlns:a16="http://schemas.microsoft.com/office/drawing/2014/main" id="{D4AEC104-34D2-FFD0-6B7A-2E10C6692184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3" name="Arc 1362">
            <a:extLst>
              <a:ext uri="{FF2B5EF4-FFF2-40B4-BE49-F238E27FC236}">
                <a16:creationId xmlns:a16="http://schemas.microsoft.com/office/drawing/2014/main" id="{F2CDEEEA-CF5F-9248-75CF-82104ADC7CA3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64" name="Straight Connector 1363">
            <a:extLst>
              <a:ext uri="{FF2B5EF4-FFF2-40B4-BE49-F238E27FC236}">
                <a16:creationId xmlns:a16="http://schemas.microsoft.com/office/drawing/2014/main" id="{59AC4C0B-B791-CC56-469B-06EB4319EB5C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5" name="Straight Connector 1364">
            <a:extLst>
              <a:ext uri="{FF2B5EF4-FFF2-40B4-BE49-F238E27FC236}">
                <a16:creationId xmlns:a16="http://schemas.microsoft.com/office/drawing/2014/main" id="{91B240BE-7FCE-2F55-EDF7-2DE932A3FDF8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6" name="Arc 1365">
            <a:extLst>
              <a:ext uri="{FF2B5EF4-FFF2-40B4-BE49-F238E27FC236}">
                <a16:creationId xmlns:a16="http://schemas.microsoft.com/office/drawing/2014/main" id="{64F8F43A-DB6F-9777-3DB7-E03FCD1B039D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67" name="Arc 1366">
            <a:extLst>
              <a:ext uri="{FF2B5EF4-FFF2-40B4-BE49-F238E27FC236}">
                <a16:creationId xmlns:a16="http://schemas.microsoft.com/office/drawing/2014/main" id="{9B3128A4-2536-46B7-119D-7AA55A8EB37A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68" name="Straight Connector 1367">
            <a:extLst>
              <a:ext uri="{FF2B5EF4-FFF2-40B4-BE49-F238E27FC236}">
                <a16:creationId xmlns:a16="http://schemas.microsoft.com/office/drawing/2014/main" id="{636388C9-3FFB-D9B3-F022-D50BF3B7EA88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9" name="Arc 1368">
            <a:extLst>
              <a:ext uri="{FF2B5EF4-FFF2-40B4-BE49-F238E27FC236}">
                <a16:creationId xmlns:a16="http://schemas.microsoft.com/office/drawing/2014/main" id="{AA830773-31FF-E1A1-F6BA-E8050A10DD68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70" name="Straight Connector 1369">
            <a:extLst>
              <a:ext uri="{FF2B5EF4-FFF2-40B4-BE49-F238E27FC236}">
                <a16:creationId xmlns:a16="http://schemas.microsoft.com/office/drawing/2014/main" id="{84635F71-460A-2C8A-2D47-B82DBC5BD274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1" name="Straight Connector 1370">
            <a:extLst>
              <a:ext uri="{FF2B5EF4-FFF2-40B4-BE49-F238E27FC236}">
                <a16:creationId xmlns:a16="http://schemas.microsoft.com/office/drawing/2014/main" id="{A1881390-7F7E-3F4E-034F-866AF4843173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2" name="Straight Connector 1371">
            <a:extLst>
              <a:ext uri="{FF2B5EF4-FFF2-40B4-BE49-F238E27FC236}">
                <a16:creationId xmlns:a16="http://schemas.microsoft.com/office/drawing/2014/main" id="{49FF4ED1-FB15-1C2D-C874-B943D9FF89A5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3" name="Straight Connector 1372">
            <a:extLst>
              <a:ext uri="{FF2B5EF4-FFF2-40B4-BE49-F238E27FC236}">
                <a16:creationId xmlns:a16="http://schemas.microsoft.com/office/drawing/2014/main" id="{6CD663C8-91A0-E610-0E47-2C9DDDFE2EDA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4" name="Straight Connector 1373">
            <a:extLst>
              <a:ext uri="{FF2B5EF4-FFF2-40B4-BE49-F238E27FC236}">
                <a16:creationId xmlns:a16="http://schemas.microsoft.com/office/drawing/2014/main" id="{51E138A2-AD87-3E9D-E5A9-D4B8C5B75666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5" name="Straight Connector 1374">
            <a:extLst>
              <a:ext uri="{FF2B5EF4-FFF2-40B4-BE49-F238E27FC236}">
                <a16:creationId xmlns:a16="http://schemas.microsoft.com/office/drawing/2014/main" id="{997C4E4D-883A-BBCF-3A74-CA230EA9741D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7" name="Straight Connector 1376">
            <a:extLst>
              <a:ext uri="{FF2B5EF4-FFF2-40B4-BE49-F238E27FC236}">
                <a16:creationId xmlns:a16="http://schemas.microsoft.com/office/drawing/2014/main" id="{1FDA65F7-AAAD-7FEC-334B-3BE57DE6DD16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8" name="Straight Connector 1377">
            <a:extLst>
              <a:ext uri="{FF2B5EF4-FFF2-40B4-BE49-F238E27FC236}">
                <a16:creationId xmlns:a16="http://schemas.microsoft.com/office/drawing/2014/main" id="{C4204F62-30E2-BBE4-8DD6-BF4CB9AAB2A8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9" name="Straight Connector 1378">
            <a:extLst>
              <a:ext uri="{FF2B5EF4-FFF2-40B4-BE49-F238E27FC236}">
                <a16:creationId xmlns:a16="http://schemas.microsoft.com/office/drawing/2014/main" id="{4122ADD7-5789-0AFD-7BDC-2A4996283A95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0" name="Straight Connector 1379">
            <a:extLst>
              <a:ext uri="{FF2B5EF4-FFF2-40B4-BE49-F238E27FC236}">
                <a16:creationId xmlns:a16="http://schemas.microsoft.com/office/drawing/2014/main" id="{132D7541-47D3-8092-3845-E383DAB37CA9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57150</xdr:colOff>
      <xdr:row>206</xdr:row>
      <xdr:rowOff>66675</xdr:rowOff>
    </xdr:from>
    <xdr:to>
      <xdr:col>11</xdr:col>
      <xdr:colOff>71437</xdr:colOff>
      <xdr:row>215</xdr:row>
      <xdr:rowOff>38100</xdr:rowOff>
    </xdr:to>
    <xdr:grpSp>
      <xdr:nvGrpSpPr>
        <xdr:cNvPr id="1334" name="Group 1333">
          <a:extLst>
            <a:ext uri="{FF2B5EF4-FFF2-40B4-BE49-F238E27FC236}">
              <a16:creationId xmlns:a16="http://schemas.microsoft.com/office/drawing/2014/main" id="{457AA858-E3BE-4E02-920F-8999FAE0070D}"/>
            </a:ext>
          </a:extLst>
        </xdr:cNvPr>
        <xdr:cNvGrpSpPr/>
      </xdr:nvGrpSpPr>
      <xdr:grpSpPr>
        <a:xfrm>
          <a:off x="219075" y="31289625"/>
          <a:ext cx="1633537" cy="1257300"/>
          <a:chOff x="204788" y="8058150"/>
          <a:chExt cx="1633537" cy="1257300"/>
        </a:xfrm>
      </xdr:grpSpPr>
      <xdr:sp macro="" textlink="">
        <xdr:nvSpPr>
          <xdr:cNvPr id="1335" name="Freeform: Shape 1334">
            <a:extLst>
              <a:ext uri="{FF2B5EF4-FFF2-40B4-BE49-F238E27FC236}">
                <a16:creationId xmlns:a16="http://schemas.microsoft.com/office/drawing/2014/main" id="{14C9817E-5D98-C8E5-BBCF-5EFB5EDF1A40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36" name="Rectangle 1335">
            <a:extLst>
              <a:ext uri="{FF2B5EF4-FFF2-40B4-BE49-F238E27FC236}">
                <a16:creationId xmlns:a16="http://schemas.microsoft.com/office/drawing/2014/main" id="{C948FDDF-C736-B601-A0F0-D091BD5DE433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37" name="Straight Connector 1336">
            <a:extLst>
              <a:ext uri="{FF2B5EF4-FFF2-40B4-BE49-F238E27FC236}">
                <a16:creationId xmlns:a16="http://schemas.microsoft.com/office/drawing/2014/main" id="{A4CD2712-082A-BF17-E4F5-F7C8726AD386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8" name="Straight Connector 1337">
            <a:extLst>
              <a:ext uri="{FF2B5EF4-FFF2-40B4-BE49-F238E27FC236}">
                <a16:creationId xmlns:a16="http://schemas.microsoft.com/office/drawing/2014/main" id="{40ECBE48-68D9-94DE-4430-2EA796BBB462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39" name="Arc 1338">
            <a:extLst>
              <a:ext uri="{FF2B5EF4-FFF2-40B4-BE49-F238E27FC236}">
                <a16:creationId xmlns:a16="http://schemas.microsoft.com/office/drawing/2014/main" id="{E9B16C0D-C098-D7B9-AE8C-1D999585E966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40" name="Straight Connector 1339">
            <a:extLst>
              <a:ext uri="{FF2B5EF4-FFF2-40B4-BE49-F238E27FC236}">
                <a16:creationId xmlns:a16="http://schemas.microsoft.com/office/drawing/2014/main" id="{CFB4E11B-022E-B124-0450-FE8A4A0AB5C7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1" name="Straight Connector 1340">
            <a:extLst>
              <a:ext uri="{FF2B5EF4-FFF2-40B4-BE49-F238E27FC236}">
                <a16:creationId xmlns:a16="http://schemas.microsoft.com/office/drawing/2014/main" id="{4D2A5EA9-1E7C-59D5-62E0-26FDC4BACDBD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42" name="Arc 1341">
            <a:extLst>
              <a:ext uri="{FF2B5EF4-FFF2-40B4-BE49-F238E27FC236}">
                <a16:creationId xmlns:a16="http://schemas.microsoft.com/office/drawing/2014/main" id="{49FCFB26-DB6B-B098-CD0A-3BFFAC25A6C8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43" name="Arc 1342">
            <a:extLst>
              <a:ext uri="{FF2B5EF4-FFF2-40B4-BE49-F238E27FC236}">
                <a16:creationId xmlns:a16="http://schemas.microsoft.com/office/drawing/2014/main" id="{8B960B0D-9CE8-86A0-8E6B-D1B44E062A3C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44" name="Straight Connector 1343">
            <a:extLst>
              <a:ext uri="{FF2B5EF4-FFF2-40B4-BE49-F238E27FC236}">
                <a16:creationId xmlns:a16="http://schemas.microsoft.com/office/drawing/2014/main" id="{E0B58D68-8DA3-C3B3-770E-21B953DF6E1E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45" name="Arc 1344">
            <a:extLst>
              <a:ext uri="{FF2B5EF4-FFF2-40B4-BE49-F238E27FC236}">
                <a16:creationId xmlns:a16="http://schemas.microsoft.com/office/drawing/2014/main" id="{2415A370-15E2-8C42-36A1-C33EE53551CD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46" name="Straight Connector 1345">
            <a:extLst>
              <a:ext uri="{FF2B5EF4-FFF2-40B4-BE49-F238E27FC236}">
                <a16:creationId xmlns:a16="http://schemas.microsoft.com/office/drawing/2014/main" id="{F0678D5C-890D-EC6E-6F11-B8EBA73E290A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7" name="Straight Connector 1346">
            <a:extLst>
              <a:ext uri="{FF2B5EF4-FFF2-40B4-BE49-F238E27FC236}">
                <a16:creationId xmlns:a16="http://schemas.microsoft.com/office/drawing/2014/main" id="{CF0131A9-D64A-C130-F1E3-0F701C18A889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8" name="Straight Connector 1347">
            <a:extLst>
              <a:ext uri="{FF2B5EF4-FFF2-40B4-BE49-F238E27FC236}">
                <a16:creationId xmlns:a16="http://schemas.microsoft.com/office/drawing/2014/main" id="{AC2E8C16-909E-BDE6-275F-6F91F29567DD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9" name="Straight Connector 1348">
            <a:extLst>
              <a:ext uri="{FF2B5EF4-FFF2-40B4-BE49-F238E27FC236}">
                <a16:creationId xmlns:a16="http://schemas.microsoft.com/office/drawing/2014/main" id="{8B6CC5C7-A682-54A8-43F2-6853E916F754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0" name="Straight Connector 1349">
            <a:extLst>
              <a:ext uri="{FF2B5EF4-FFF2-40B4-BE49-F238E27FC236}">
                <a16:creationId xmlns:a16="http://schemas.microsoft.com/office/drawing/2014/main" id="{073F1DE8-77C7-C071-1A8F-0DE8DD9F5862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3" name="Straight Connector 1352">
            <a:extLst>
              <a:ext uri="{FF2B5EF4-FFF2-40B4-BE49-F238E27FC236}">
                <a16:creationId xmlns:a16="http://schemas.microsoft.com/office/drawing/2014/main" id="{066C9C04-0E47-DFB2-BFA2-1F36B012B4A9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4" name="Straight Connector 1353">
            <a:extLst>
              <a:ext uri="{FF2B5EF4-FFF2-40B4-BE49-F238E27FC236}">
                <a16:creationId xmlns:a16="http://schemas.microsoft.com/office/drawing/2014/main" id="{AED73F5F-28CB-69A4-DF31-6F51E1DF1A4C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5" name="Straight Connector 1354">
            <a:extLst>
              <a:ext uri="{FF2B5EF4-FFF2-40B4-BE49-F238E27FC236}">
                <a16:creationId xmlns:a16="http://schemas.microsoft.com/office/drawing/2014/main" id="{031CAABC-33AC-4D84-A8EC-C272A88F76D9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6" name="Straight Connector 1355">
            <a:extLst>
              <a:ext uri="{FF2B5EF4-FFF2-40B4-BE49-F238E27FC236}">
                <a16:creationId xmlns:a16="http://schemas.microsoft.com/office/drawing/2014/main" id="{8AB5C5F0-B1CB-8BCF-303D-B163B5E7B00B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7" name="Straight Connector 1356">
            <a:extLst>
              <a:ext uri="{FF2B5EF4-FFF2-40B4-BE49-F238E27FC236}">
                <a16:creationId xmlns:a16="http://schemas.microsoft.com/office/drawing/2014/main" id="{AB02DD62-3D04-221F-24D3-360AB8308BBF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104775</xdr:colOff>
      <xdr:row>129</xdr:row>
      <xdr:rowOff>9525</xdr:rowOff>
    </xdr:from>
    <xdr:to>
      <xdr:col>11</xdr:col>
      <xdr:colOff>119062</xdr:colOff>
      <xdr:row>137</xdr:row>
      <xdr:rowOff>123825</xdr:rowOff>
    </xdr:to>
    <xdr:grpSp>
      <xdr:nvGrpSpPr>
        <xdr:cNvPr id="1310" name="Group 1309">
          <a:extLst>
            <a:ext uri="{FF2B5EF4-FFF2-40B4-BE49-F238E27FC236}">
              <a16:creationId xmlns:a16="http://schemas.microsoft.com/office/drawing/2014/main" id="{13CF707F-4883-4AF1-A1B5-0A22C261B39C}"/>
            </a:ext>
          </a:extLst>
        </xdr:cNvPr>
        <xdr:cNvGrpSpPr/>
      </xdr:nvGrpSpPr>
      <xdr:grpSpPr>
        <a:xfrm>
          <a:off x="266700" y="19631025"/>
          <a:ext cx="1633537" cy="1257300"/>
          <a:chOff x="204788" y="8058150"/>
          <a:chExt cx="1633537" cy="1257300"/>
        </a:xfrm>
      </xdr:grpSpPr>
      <xdr:sp macro="" textlink="">
        <xdr:nvSpPr>
          <xdr:cNvPr id="1311" name="Freeform: Shape 1310">
            <a:extLst>
              <a:ext uri="{FF2B5EF4-FFF2-40B4-BE49-F238E27FC236}">
                <a16:creationId xmlns:a16="http://schemas.microsoft.com/office/drawing/2014/main" id="{F99A6085-4FBD-E068-B019-2E9730F4BA5A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12" name="Rectangle 1311">
            <a:extLst>
              <a:ext uri="{FF2B5EF4-FFF2-40B4-BE49-F238E27FC236}">
                <a16:creationId xmlns:a16="http://schemas.microsoft.com/office/drawing/2014/main" id="{BEB798FB-A9C0-D497-3F02-518D80C33685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13" name="Straight Connector 1312">
            <a:extLst>
              <a:ext uri="{FF2B5EF4-FFF2-40B4-BE49-F238E27FC236}">
                <a16:creationId xmlns:a16="http://schemas.microsoft.com/office/drawing/2014/main" id="{0B1256F5-FFD9-CA00-FA16-180400B8A04C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4" name="Straight Connector 1313">
            <a:extLst>
              <a:ext uri="{FF2B5EF4-FFF2-40B4-BE49-F238E27FC236}">
                <a16:creationId xmlns:a16="http://schemas.microsoft.com/office/drawing/2014/main" id="{BF3C2B97-B90F-1B56-2E89-A0BA9389AEF2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5" name="Arc 1314">
            <a:extLst>
              <a:ext uri="{FF2B5EF4-FFF2-40B4-BE49-F238E27FC236}">
                <a16:creationId xmlns:a16="http://schemas.microsoft.com/office/drawing/2014/main" id="{7E75856F-0162-E6B0-E8B4-BE14668E7DFB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16" name="Straight Connector 1315">
            <a:extLst>
              <a:ext uri="{FF2B5EF4-FFF2-40B4-BE49-F238E27FC236}">
                <a16:creationId xmlns:a16="http://schemas.microsoft.com/office/drawing/2014/main" id="{7719E8DC-B5F5-FE30-9733-0DA56C629F84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7" name="Straight Connector 1316">
            <a:extLst>
              <a:ext uri="{FF2B5EF4-FFF2-40B4-BE49-F238E27FC236}">
                <a16:creationId xmlns:a16="http://schemas.microsoft.com/office/drawing/2014/main" id="{E2808E01-93EC-7292-1246-86820699446A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18" name="Arc 1317">
            <a:extLst>
              <a:ext uri="{FF2B5EF4-FFF2-40B4-BE49-F238E27FC236}">
                <a16:creationId xmlns:a16="http://schemas.microsoft.com/office/drawing/2014/main" id="{CC95C958-7F43-4F30-4B81-6D4F44AE2DAE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19" name="Arc 1318">
            <a:extLst>
              <a:ext uri="{FF2B5EF4-FFF2-40B4-BE49-F238E27FC236}">
                <a16:creationId xmlns:a16="http://schemas.microsoft.com/office/drawing/2014/main" id="{0D8213D8-9D8D-8F19-B682-7912F3181C97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20" name="Straight Connector 1319">
            <a:extLst>
              <a:ext uri="{FF2B5EF4-FFF2-40B4-BE49-F238E27FC236}">
                <a16:creationId xmlns:a16="http://schemas.microsoft.com/office/drawing/2014/main" id="{C797CD84-CBF7-6126-B86B-E2E71A385487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21" name="Arc 1320">
            <a:extLst>
              <a:ext uri="{FF2B5EF4-FFF2-40B4-BE49-F238E27FC236}">
                <a16:creationId xmlns:a16="http://schemas.microsoft.com/office/drawing/2014/main" id="{B7C1AE74-35F5-FB10-DC1C-18426C422348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22" name="Straight Connector 1321">
            <a:extLst>
              <a:ext uri="{FF2B5EF4-FFF2-40B4-BE49-F238E27FC236}">
                <a16:creationId xmlns:a16="http://schemas.microsoft.com/office/drawing/2014/main" id="{62ECB9EC-1090-0572-34A0-EFB1EB25B9B0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3" name="Straight Connector 1322">
            <a:extLst>
              <a:ext uri="{FF2B5EF4-FFF2-40B4-BE49-F238E27FC236}">
                <a16:creationId xmlns:a16="http://schemas.microsoft.com/office/drawing/2014/main" id="{3A161FFE-0286-7874-E07C-D3FF5557E4B7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4" name="Straight Connector 1323">
            <a:extLst>
              <a:ext uri="{FF2B5EF4-FFF2-40B4-BE49-F238E27FC236}">
                <a16:creationId xmlns:a16="http://schemas.microsoft.com/office/drawing/2014/main" id="{F4E8E5F0-95C7-BB4D-28A5-397480E00846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5" name="Straight Connector 1324">
            <a:extLst>
              <a:ext uri="{FF2B5EF4-FFF2-40B4-BE49-F238E27FC236}">
                <a16:creationId xmlns:a16="http://schemas.microsoft.com/office/drawing/2014/main" id="{86ED7CF6-3BF3-1CA6-693A-27E1DFBE82FA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8" name="Straight Connector 1327">
            <a:extLst>
              <a:ext uri="{FF2B5EF4-FFF2-40B4-BE49-F238E27FC236}">
                <a16:creationId xmlns:a16="http://schemas.microsoft.com/office/drawing/2014/main" id="{90FFBC6B-44BF-6228-0EFA-A98DE864CD81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9" name="Straight Connector 1328">
            <a:extLst>
              <a:ext uri="{FF2B5EF4-FFF2-40B4-BE49-F238E27FC236}">
                <a16:creationId xmlns:a16="http://schemas.microsoft.com/office/drawing/2014/main" id="{866B98EA-A06C-3D58-8C16-D6A90A471A7F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0" name="Straight Connector 1329">
            <a:extLst>
              <a:ext uri="{FF2B5EF4-FFF2-40B4-BE49-F238E27FC236}">
                <a16:creationId xmlns:a16="http://schemas.microsoft.com/office/drawing/2014/main" id="{4F442C42-7804-EB72-FBC2-A64D51FB1E08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1" name="Straight Connector 1330">
            <a:extLst>
              <a:ext uri="{FF2B5EF4-FFF2-40B4-BE49-F238E27FC236}">
                <a16:creationId xmlns:a16="http://schemas.microsoft.com/office/drawing/2014/main" id="{5BF0EE00-FBF0-F3EE-1179-CEDF8A399E38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2" name="Straight Connector 1331">
            <a:extLst>
              <a:ext uri="{FF2B5EF4-FFF2-40B4-BE49-F238E27FC236}">
                <a16:creationId xmlns:a16="http://schemas.microsoft.com/office/drawing/2014/main" id="{8AFACD28-79FC-B44A-1874-D934B38C021D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3" name="Straight Connector 1332">
            <a:extLst>
              <a:ext uri="{FF2B5EF4-FFF2-40B4-BE49-F238E27FC236}">
                <a16:creationId xmlns:a16="http://schemas.microsoft.com/office/drawing/2014/main" id="{C2611F9A-B422-4047-2AB1-E394AFE42F11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71</xdr:col>
      <xdr:colOff>0</xdr:colOff>
      <xdr:row>56</xdr:row>
      <xdr:rowOff>114300</xdr:rowOff>
    </xdr:from>
    <xdr:to>
      <xdr:col>71</xdr:col>
      <xdr:colOff>0</xdr:colOff>
      <xdr:row>63</xdr:row>
      <xdr:rowOff>0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75E9800D-7AD3-42AF-B168-148ADE8C621C}"/>
            </a:ext>
          </a:extLst>
        </xdr:cNvPr>
        <xdr:cNvCxnSpPr/>
      </xdr:nvCxnSpPr>
      <xdr:spPr>
        <a:xfrm>
          <a:off x="11496675" y="8734425"/>
          <a:ext cx="0" cy="3143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4</xdr:row>
      <xdr:rowOff>9523</xdr:rowOff>
    </xdr:from>
    <xdr:to>
      <xdr:col>72</xdr:col>
      <xdr:colOff>133350</xdr:colOff>
      <xdr:row>47</xdr:row>
      <xdr:rowOff>80963</xdr:rowOff>
    </xdr:to>
    <xdr:grpSp>
      <xdr:nvGrpSpPr>
        <xdr:cNvPr id="1425" name="Group 1424">
          <a:extLst>
            <a:ext uri="{FF2B5EF4-FFF2-40B4-BE49-F238E27FC236}">
              <a16:creationId xmlns:a16="http://schemas.microsoft.com/office/drawing/2014/main" id="{072953D9-08A3-2629-F73F-1649B08F4604}"/>
            </a:ext>
          </a:extLst>
        </xdr:cNvPr>
        <xdr:cNvGrpSpPr/>
      </xdr:nvGrpSpPr>
      <xdr:grpSpPr>
        <a:xfrm>
          <a:off x="411700" y="1114423"/>
          <a:ext cx="11380250" cy="6215065"/>
          <a:chOff x="418050" y="1114423"/>
          <a:chExt cx="11602500" cy="607854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7EE15F1E-1BD6-B022-B73A-0DB0A8B270F0}"/>
              </a:ext>
            </a:extLst>
          </xdr:cNvPr>
          <xdr:cNvGrpSpPr/>
        </xdr:nvGrpSpPr>
        <xdr:grpSpPr>
          <a:xfrm>
            <a:off x="418050" y="1229303"/>
            <a:ext cx="1469435" cy="5237780"/>
            <a:chOff x="2678650" y="4696403"/>
            <a:chExt cx="1440860" cy="5358430"/>
          </a:xfrm>
        </xdr:grpSpPr>
        <xdr:sp macro="" textlink="">
          <xdr:nvSpPr>
            <xdr:cNvPr id="114" name="Isosceles Triangle 113">
              <a:extLst>
                <a:ext uri="{FF2B5EF4-FFF2-40B4-BE49-F238E27FC236}">
                  <a16:creationId xmlns:a16="http://schemas.microsoft.com/office/drawing/2014/main" id="{DDFDF222-97FB-FEF4-FB8C-0F57CB9ECE88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15" name="Straight Connector 114">
              <a:extLst>
                <a:ext uri="{FF2B5EF4-FFF2-40B4-BE49-F238E27FC236}">
                  <a16:creationId xmlns:a16="http://schemas.microsoft.com/office/drawing/2014/main" id="{3AE7EEE1-699B-1310-B45F-0B2BA63BE341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6" name="Straight Connector 115">
              <a:extLst>
                <a:ext uri="{FF2B5EF4-FFF2-40B4-BE49-F238E27FC236}">
                  <a16:creationId xmlns:a16="http://schemas.microsoft.com/office/drawing/2014/main" id="{4B853D38-689F-E00F-1522-A642530E086E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7" name="Straight Connector 116">
              <a:extLst>
                <a:ext uri="{FF2B5EF4-FFF2-40B4-BE49-F238E27FC236}">
                  <a16:creationId xmlns:a16="http://schemas.microsoft.com/office/drawing/2014/main" id="{45DC0A48-B34F-A46B-8EC2-50088A306CEE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8" name="Straight Connector 117">
              <a:extLst>
                <a:ext uri="{FF2B5EF4-FFF2-40B4-BE49-F238E27FC236}">
                  <a16:creationId xmlns:a16="http://schemas.microsoft.com/office/drawing/2014/main" id="{6CDD6DDC-F70A-4904-3C85-80F8E9702237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9" name="Straight Connector 118">
              <a:extLst>
                <a:ext uri="{FF2B5EF4-FFF2-40B4-BE49-F238E27FC236}">
                  <a16:creationId xmlns:a16="http://schemas.microsoft.com/office/drawing/2014/main" id="{F841607C-4020-080E-9D43-C4BC45CE8110}"/>
                </a:ext>
              </a:extLst>
            </xdr:cNvPr>
            <xdr:cNvCxnSpPr>
              <a:endCxn id="114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0" name="Straight Connector 119">
              <a:extLst>
                <a:ext uri="{FF2B5EF4-FFF2-40B4-BE49-F238E27FC236}">
                  <a16:creationId xmlns:a16="http://schemas.microsoft.com/office/drawing/2014/main" id="{3E8DEBAF-E674-B44D-430C-4E5DBC14C59B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1" name="Straight Connector 120">
              <a:extLst>
                <a:ext uri="{FF2B5EF4-FFF2-40B4-BE49-F238E27FC236}">
                  <a16:creationId xmlns:a16="http://schemas.microsoft.com/office/drawing/2014/main" id="{6A4C13BA-D8A2-ADB2-7687-3D8CA96C3574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2" name="Straight Connector 121">
              <a:extLst>
                <a:ext uri="{FF2B5EF4-FFF2-40B4-BE49-F238E27FC236}">
                  <a16:creationId xmlns:a16="http://schemas.microsoft.com/office/drawing/2014/main" id="{1BA57D42-171E-2B41-9EC0-8F4CE63E1462}"/>
                </a:ext>
              </a:extLst>
            </xdr:cNvPr>
            <xdr:cNvCxnSpPr>
              <a:endCxn id="114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3" name="Straight Connector 122">
              <a:extLst>
                <a:ext uri="{FF2B5EF4-FFF2-40B4-BE49-F238E27FC236}">
                  <a16:creationId xmlns:a16="http://schemas.microsoft.com/office/drawing/2014/main" id="{48F4489A-F21E-F248-4B90-3E56A0C643C4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24" name="Freeform: Shape 123">
              <a:extLst>
                <a:ext uri="{FF2B5EF4-FFF2-40B4-BE49-F238E27FC236}">
                  <a16:creationId xmlns:a16="http://schemas.microsoft.com/office/drawing/2014/main" id="{E58A164A-4B13-DA0D-C35D-DA9E12CB4857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5" name="Freeform: Shape 124">
              <a:extLst>
                <a:ext uri="{FF2B5EF4-FFF2-40B4-BE49-F238E27FC236}">
                  <a16:creationId xmlns:a16="http://schemas.microsoft.com/office/drawing/2014/main" id="{B91FADAE-5473-734E-B38D-C3DA32C30631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6" name="Freeform: Shape 125">
              <a:extLst>
                <a:ext uri="{FF2B5EF4-FFF2-40B4-BE49-F238E27FC236}">
                  <a16:creationId xmlns:a16="http://schemas.microsoft.com/office/drawing/2014/main" id="{34D7F7C4-0045-0B31-79C8-60822B63C2E7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7" name="Freeform: Shape 126">
              <a:extLst>
                <a:ext uri="{FF2B5EF4-FFF2-40B4-BE49-F238E27FC236}">
                  <a16:creationId xmlns:a16="http://schemas.microsoft.com/office/drawing/2014/main" id="{38EBF065-3B15-D4C4-ED20-05F5BBB52FAD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8" name="Freeform: Shape 127">
              <a:extLst>
                <a:ext uri="{FF2B5EF4-FFF2-40B4-BE49-F238E27FC236}">
                  <a16:creationId xmlns:a16="http://schemas.microsoft.com/office/drawing/2014/main" id="{2C103EF5-B4D3-8699-9C8C-6D845DC01F69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9" name="Freeform: Shape 128">
              <a:extLst>
                <a:ext uri="{FF2B5EF4-FFF2-40B4-BE49-F238E27FC236}">
                  <a16:creationId xmlns:a16="http://schemas.microsoft.com/office/drawing/2014/main" id="{D7D2A51B-1BF9-A122-DF9F-C3CD2360F6BD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0" name="Freeform: Shape 129">
              <a:extLst>
                <a:ext uri="{FF2B5EF4-FFF2-40B4-BE49-F238E27FC236}">
                  <a16:creationId xmlns:a16="http://schemas.microsoft.com/office/drawing/2014/main" id="{5C06617F-7172-28C0-4AF9-469092FE26A5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1" name="Freeform: Shape 130">
              <a:extLst>
                <a:ext uri="{FF2B5EF4-FFF2-40B4-BE49-F238E27FC236}">
                  <a16:creationId xmlns:a16="http://schemas.microsoft.com/office/drawing/2014/main" id="{294A2370-7B4B-3533-6117-00C93E612635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2CF78F9-417E-7BAD-D367-A39C89157C07}"/>
              </a:ext>
            </a:extLst>
          </xdr:cNvPr>
          <xdr:cNvSpPr/>
        </xdr:nvSpPr>
        <xdr:spPr>
          <a:xfrm rot="16200000">
            <a:off x="4238105" y="-1102248"/>
            <a:ext cx="5432428" cy="98657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8EADF6CF-57ED-BCBD-FB06-35A32CB4854E}"/>
              </a:ext>
            </a:extLst>
          </xdr:cNvPr>
          <xdr:cNvSpPr/>
        </xdr:nvSpPr>
        <xdr:spPr>
          <a:xfrm rot="16200000">
            <a:off x="4485560" y="-794468"/>
            <a:ext cx="4889500" cy="925338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4B5368A1-EBF8-3C20-8236-57525768CB15}"/>
              </a:ext>
            </a:extLst>
          </xdr:cNvPr>
          <xdr:cNvCxnSpPr/>
        </xdr:nvCxnSpPr>
        <xdr:spPr>
          <a:xfrm>
            <a:off x="2303619" y="5438290"/>
            <a:ext cx="92629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23E80E79-5A82-501D-533A-8194B7327BCA}"/>
              </a:ext>
            </a:extLst>
          </xdr:cNvPr>
          <xdr:cNvCxnSpPr/>
        </xdr:nvCxnSpPr>
        <xdr:spPr>
          <a:xfrm>
            <a:off x="2303619" y="4596611"/>
            <a:ext cx="92406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F543F794-8E09-D6DB-02AC-99DFF3CAB748}"/>
              </a:ext>
            </a:extLst>
          </xdr:cNvPr>
          <xdr:cNvCxnSpPr/>
        </xdr:nvCxnSpPr>
        <xdr:spPr>
          <a:xfrm>
            <a:off x="2308118" y="3886595"/>
            <a:ext cx="92488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475A5AF0-CF1A-04D7-2A97-B4A71E1F1637}"/>
              </a:ext>
            </a:extLst>
          </xdr:cNvPr>
          <xdr:cNvCxnSpPr/>
        </xdr:nvCxnSpPr>
        <xdr:spPr>
          <a:xfrm>
            <a:off x="2308119" y="3061883"/>
            <a:ext cx="92488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C9A464E6-38DC-0538-840D-F55C39B6ADF2}"/>
              </a:ext>
            </a:extLst>
          </xdr:cNvPr>
          <xdr:cNvCxnSpPr/>
        </xdr:nvCxnSpPr>
        <xdr:spPr>
          <a:xfrm>
            <a:off x="2303618" y="2226555"/>
            <a:ext cx="92533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54591681-363C-807E-AC1B-C29304DDAF0F}"/>
              </a:ext>
            </a:extLst>
          </xdr:cNvPr>
          <xdr:cNvCxnSpPr/>
        </xdr:nvCxnSpPr>
        <xdr:spPr>
          <a:xfrm flipV="1">
            <a:off x="3636159" y="13843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DE7FFC38-0326-25FB-A56A-6D5C0F0C11A9}"/>
              </a:ext>
            </a:extLst>
          </xdr:cNvPr>
          <xdr:cNvCxnSpPr/>
        </xdr:nvCxnSpPr>
        <xdr:spPr>
          <a:xfrm flipV="1">
            <a:off x="49472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A6ABDA0A-2CC9-8546-B848-44D66B5FBF34}"/>
              </a:ext>
            </a:extLst>
          </xdr:cNvPr>
          <xdr:cNvCxnSpPr/>
        </xdr:nvCxnSpPr>
        <xdr:spPr>
          <a:xfrm flipV="1">
            <a:off x="3614738" y="5429250"/>
            <a:ext cx="1338262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EA125D0D-1A62-5E4B-B211-065B877F69CC}"/>
              </a:ext>
            </a:extLst>
          </xdr:cNvPr>
          <xdr:cNvCxnSpPr/>
        </xdr:nvCxnSpPr>
        <xdr:spPr>
          <a:xfrm>
            <a:off x="3614738" y="5435601"/>
            <a:ext cx="1330325" cy="8366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EF8B207E-1117-6936-CB98-6DF6F5165D26}"/>
              </a:ext>
            </a:extLst>
          </xdr:cNvPr>
          <xdr:cNvCxnSpPr/>
        </xdr:nvCxnSpPr>
        <xdr:spPr>
          <a:xfrm flipV="1">
            <a:off x="3619500" y="4595813"/>
            <a:ext cx="13335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2ADFF5F-36A7-72D9-6D54-81994AA16BFF}"/>
              </a:ext>
            </a:extLst>
          </xdr:cNvPr>
          <xdr:cNvCxnSpPr/>
        </xdr:nvCxnSpPr>
        <xdr:spPr>
          <a:xfrm>
            <a:off x="3619501" y="4597400"/>
            <a:ext cx="1333499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6996512E-A8F5-FAE1-3E44-9CC1540BA383}"/>
              </a:ext>
            </a:extLst>
          </xdr:cNvPr>
          <xdr:cNvCxnSpPr/>
        </xdr:nvCxnSpPr>
        <xdr:spPr>
          <a:xfrm flipV="1">
            <a:off x="3614741" y="3892550"/>
            <a:ext cx="1330322" cy="703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1617D431-B28D-E69C-F044-FE73264F38D8}"/>
              </a:ext>
            </a:extLst>
          </xdr:cNvPr>
          <xdr:cNvCxnSpPr/>
        </xdr:nvCxnSpPr>
        <xdr:spPr>
          <a:xfrm>
            <a:off x="3614741" y="3887790"/>
            <a:ext cx="1330322" cy="71437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BB6C0-2A7C-1522-E56E-061749DBFF29}"/>
              </a:ext>
            </a:extLst>
          </xdr:cNvPr>
          <xdr:cNvCxnSpPr/>
        </xdr:nvCxnSpPr>
        <xdr:spPr>
          <a:xfrm flipV="1">
            <a:off x="3619500" y="3059113"/>
            <a:ext cx="1333500" cy="73342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5DAF9643-9907-C02F-E8AD-DC346F688FAF}"/>
              </a:ext>
            </a:extLst>
          </xdr:cNvPr>
          <xdr:cNvCxnSpPr/>
        </xdr:nvCxnSpPr>
        <xdr:spPr>
          <a:xfrm>
            <a:off x="3619504" y="3065466"/>
            <a:ext cx="1333496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81E2DCB5-F7E2-CD84-CE92-41C433256E96}"/>
              </a:ext>
            </a:extLst>
          </xdr:cNvPr>
          <xdr:cNvCxnSpPr/>
        </xdr:nvCxnSpPr>
        <xdr:spPr>
          <a:xfrm flipV="1">
            <a:off x="3624262" y="2222500"/>
            <a:ext cx="1320801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9AFB877E-8D82-1968-9AD1-BF288949923A}"/>
              </a:ext>
            </a:extLst>
          </xdr:cNvPr>
          <xdr:cNvCxnSpPr/>
        </xdr:nvCxnSpPr>
        <xdr:spPr>
          <a:xfrm>
            <a:off x="3609978" y="2227266"/>
            <a:ext cx="1347785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E007D1AA-8992-F56A-FD54-B4AECB1B0011}"/>
              </a:ext>
            </a:extLst>
          </xdr:cNvPr>
          <xdr:cNvCxnSpPr/>
        </xdr:nvCxnSpPr>
        <xdr:spPr>
          <a:xfrm flipV="1">
            <a:off x="3614738" y="1384300"/>
            <a:ext cx="1330325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C2A60D0D-F3D2-4AD2-8556-784652CB994A}"/>
              </a:ext>
            </a:extLst>
          </xdr:cNvPr>
          <xdr:cNvCxnSpPr/>
        </xdr:nvCxnSpPr>
        <xdr:spPr>
          <a:xfrm>
            <a:off x="3614731" y="1384300"/>
            <a:ext cx="1330332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E67B1FAA-B1F5-BD02-F3E9-E054658F2F5B}"/>
              </a:ext>
            </a:extLst>
          </xdr:cNvPr>
          <xdr:cNvCxnSpPr/>
        </xdr:nvCxnSpPr>
        <xdr:spPr>
          <a:xfrm>
            <a:off x="2303618" y="3797308"/>
            <a:ext cx="92533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1116EC50-7B9F-F26C-BD6A-D0CB2857AA59}"/>
              </a:ext>
            </a:extLst>
          </xdr:cNvPr>
          <xdr:cNvCxnSpPr/>
        </xdr:nvCxnSpPr>
        <xdr:spPr>
          <a:xfrm>
            <a:off x="2146300" y="66865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9251AD45-DBCC-0224-2326-9CEE679284DB}"/>
              </a:ext>
            </a:extLst>
          </xdr:cNvPr>
          <xdr:cNvCxnSpPr/>
        </xdr:nvCxnSpPr>
        <xdr:spPr>
          <a:xfrm>
            <a:off x="2057400" y="6832600"/>
            <a:ext cx="9769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Oval 27">
            <a:extLst>
              <a:ext uri="{FF2B5EF4-FFF2-40B4-BE49-F238E27FC236}">
                <a16:creationId xmlns:a16="http://schemas.microsoft.com/office/drawing/2014/main" id="{D391E3B9-E368-2C78-6039-AE77ED0D81BA}"/>
              </a:ext>
            </a:extLst>
          </xdr:cNvPr>
          <xdr:cNvSpPr/>
        </xdr:nvSpPr>
        <xdr:spPr>
          <a:xfrm>
            <a:off x="3595687" y="21923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E32C1A18-F32F-9818-4420-AB39868C6A64}"/>
              </a:ext>
            </a:extLst>
          </xdr:cNvPr>
          <xdr:cNvSpPr/>
        </xdr:nvSpPr>
        <xdr:spPr>
          <a:xfrm>
            <a:off x="3609974" y="3030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0" name="Oval 29">
            <a:extLst>
              <a:ext uri="{FF2B5EF4-FFF2-40B4-BE49-F238E27FC236}">
                <a16:creationId xmlns:a16="http://schemas.microsoft.com/office/drawing/2014/main" id="{1AE4E7AF-9F37-F4F4-4634-2EA9360044CC}"/>
              </a:ext>
            </a:extLst>
          </xdr:cNvPr>
          <xdr:cNvSpPr/>
        </xdr:nvSpPr>
        <xdr:spPr>
          <a:xfrm>
            <a:off x="3600450" y="38496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" name="Oval 30">
            <a:extLst>
              <a:ext uri="{FF2B5EF4-FFF2-40B4-BE49-F238E27FC236}">
                <a16:creationId xmlns:a16="http://schemas.microsoft.com/office/drawing/2014/main" id="{567638D5-5FDD-428C-8955-E18E33D7313C}"/>
              </a:ext>
            </a:extLst>
          </xdr:cNvPr>
          <xdr:cNvSpPr/>
        </xdr:nvSpPr>
        <xdr:spPr>
          <a:xfrm>
            <a:off x="3600450" y="37592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" name="Oval 31">
            <a:extLst>
              <a:ext uri="{FF2B5EF4-FFF2-40B4-BE49-F238E27FC236}">
                <a16:creationId xmlns:a16="http://schemas.microsoft.com/office/drawing/2014/main" id="{D1FE62DD-910A-6212-B7A5-7463D9AB8BB0}"/>
              </a:ext>
            </a:extLst>
          </xdr:cNvPr>
          <xdr:cNvSpPr/>
        </xdr:nvSpPr>
        <xdr:spPr>
          <a:xfrm>
            <a:off x="3600450" y="45624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" name="Oval 32">
            <a:extLst>
              <a:ext uri="{FF2B5EF4-FFF2-40B4-BE49-F238E27FC236}">
                <a16:creationId xmlns:a16="http://schemas.microsoft.com/office/drawing/2014/main" id="{1F899D07-30E7-0705-DEE3-21DCDEB49BEE}"/>
              </a:ext>
            </a:extLst>
          </xdr:cNvPr>
          <xdr:cNvSpPr/>
        </xdr:nvSpPr>
        <xdr:spPr>
          <a:xfrm>
            <a:off x="3605212" y="54054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" name="Oval 33">
            <a:extLst>
              <a:ext uri="{FF2B5EF4-FFF2-40B4-BE49-F238E27FC236}">
                <a16:creationId xmlns:a16="http://schemas.microsoft.com/office/drawing/2014/main" id="{6D92432E-45B2-5C57-4BFA-6BA9CB795B38}"/>
              </a:ext>
            </a:extLst>
          </xdr:cNvPr>
          <xdr:cNvSpPr/>
        </xdr:nvSpPr>
        <xdr:spPr>
          <a:xfrm>
            <a:off x="4916477" y="21923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" name="Oval 34">
            <a:extLst>
              <a:ext uri="{FF2B5EF4-FFF2-40B4-BE49-F238E27FC236}">
                <a16:creationId xmlns:a16="http://schemas.microsoft.com/office/drawing/2014/main" id="{F79AD7B6-334B-3ACD-1FE2-A73C109809A9}"/>
              </a:ext>
            </a:extLst>
          </xdr:cNvPr>
          <xdr:cNvSpPr/>
        </xdr:nvSpPr>
        <xdr:spPr>
          <a:xfrm>
            <a:off x="4930764" y="3030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" name="Oval 35">
            <a:extLst>
              <a:ext uri="{FF2B5EF4-FFF2-40B4-BE49-F238E27FC236}">
                <a16:creationId xmlns:a16="http://schemas.microsoft.com/office/drawing/2014/main" id="{70FB6EBB-D9DE-504A-7C11-AFBA894C24E2}"/>
              </a:ext>
            </a:extLst>
          </xdr:cNvPr>
          <xdr:cNvSpPr/>
        </xdr:nvSpPr>
        <xdr:spPr>
          <a:xfrm>
            <a:off x="4921240" y="38496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" name="Oval 36">
            <a:extLst>
              <a:ext uri="{FF2B5EF4-FFF2-40B4-BE49-F238E27FC236}">
                <a16:creationId xmlns:a16="http://schemas.microsoft.com/office/drawing/2014/main" id="{0D66DB2C-EDE0-AB47-3FB1-6799CEAEA89E}"/>
              </a:ext>
            </a:extLst>
          </xdr:cNvPr>
          <xdr:cNvSpPr/>
        </xdr:nvSpPr>
        <xdr:spPr>
          <a:xfrm>
            <a:off x="4921240" y="37592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" name="Oval 37">
            <a:extLst>
              <a:ext uri="{FF2B5EF4-FFF2-40B4-BE49-F238E27FC236}">
                <a16:creationId xmlns:a16="http://schemas.microsoft.com/office/drawing/2014/main" id="{7035654D-0EE6-6729-6BCA-ADE97AE9318A}"/>
              </a:ext>
            </a:extLst>
          </xdr:cNvPr>
          <xdr:cNvSpPr/>
        </xdr:nvSpPr>
        <xdr:spPr>
          <a:xfrm>
            <a:off x="4921240" y="45624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9" name="Oval 38">
            <a:extLst>
              <a:ext uri="{FF2B5EF4-FFF2-40B4-BE49-F238E27FC236}">
                <a16:creationId xmlns:a16="http://schemas.microsoft.com/office/drawing/2014/main" id="{B12B0E13-46E8-6D5B-2E9D-CA1C9B6E7EA9}"/>
              </a:ext>
            </a:extLst>
          </xdr:cNvPr>
          <xdr:cNvSpPr/>
        </xdr:nvSpPr>
        <xdr:spPr>
          <a:xfrm>
            <a:off x="4926002" y="54054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C9B2D2E1-5964-3FAA-86E0-998DD6DBBE05}"/>
              </a:ext>
            </a:extLst>
          </xdr:cNvPr>
          <xdr:cNvCxnSpPr/>
        </xdr:nvCxnSpPr>
        <xdr:spPr>
          <a:xfrm flipV="1">
            <a:off x="6277759" y="13843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63276306-EB96-B0AA-45EE-74CF570B2DA2}"/>
              </a:ext>
            </a:extLst>
          </xdr:cNvPr>
          <xdr:cNvCxnSpPr/>
        </xdr:nvCxnSpPr>
        <xdr:spPr>
          <a:xfrm flipV="1">
            <a:off x="7611101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37A6204D-7810-7FDC-1A21-687F5DF7972D}"/>
              </a:ext>
            </a:extLst>
          </xdr:cNvPr>
          <xdr:cNvCxnSpPr/>
        </xdr:nvCxnSpPr>
        <xdr:spPr>
          <a:xfrm flipH="1">
            <a:off x="2100262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897EF75D-42E5-1EFC-9E98-85980EF62FD0}"/>
              </a:ext>
            </a:extLst>
          </xdr:cNvPr>
          <xdr:cNvCxnSpPr/>
        </xdr:nvCxnSpPr>
        <xdr:spPr>
          <a:xfrm>
            <a:off x="3632202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DC8891C6-47BD-40D6-32FF-F70C1D83C176}"/>
              </a:ext>
            </a:extLst>
          </xdr:cNvPr>
          <xdr:cNvCxnSpPr/>
        </xdr:nvCxnSpPr>
        <xdr:spPr>
          <a:xfrm flipH="1">
            <a:off x="3586164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97792BD9-1FC7-98E7-7A5B-C160FBFB8DB2}"/>
              </a:ext>
            </a:extLst>
          </xdr:cNvPr>
          <xdr:cNvCxnSpPr/>
        </xdr:nvCxnSpPr>
        <xdr:spPr>
          <a:xfrm>
            <a:off x="4949805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B92743DE-2129-EE50-2DC1-86EE1BA9049F}"/>
              </a:ext>
            </a:extLst>
          </xdr:cNvPr>
          <xdr:cNvCxnSpPr/>
        </xdr:nvCxnSpPr>
        <xdr:spPr>
          <a:xfrm flipH="1">
            <a:off x="4906942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EDCADDFB-B15A-CA9C-5AFA-62DFDEA13CE6}"/>
              </a:ext>
            </a:extLst>
          </xdr:cNvPr>
          <xdr:cNvCxnSpPr/>
        </xdr:nvCxnSpPr>
        <xdr:spPr>
          <a:xfrm>
            <a:off x="6270607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59C197C6-3BDD-B142-C0C3-5A8210DF8415}"/>
              </a:ext>
            </a:extLst>
          </xdr:cNvPr>
          <xdr:cNvCxnSpPr/>
        </xdr:nvCxnSpPr>
        <xdr:spPr>
          <a:xfrm flipH="1">
            <a:off x="6227744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6F50B659-41E5-5F0B-954C-CD3BC872ACFA}"/>
              </a:ext>
            </a:extLst>
          </xdr:cNvPr>
          <xdr:cNvCxnSpPr/>
        </xdr:nvCxnSpPr>
        <xdr:spPr>
          <a:xfrm>
            <a:off x="8912220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D3F2B119-7616-063C-72E6-256575D8E7D7}"/>
              </a:ext>
            </a:extLst>
          </xdr:cNvPr>
          <xdr:cNvCxnSpPr/>
        </xdr:nvCxnSpPr>
        <xdr:spPr>
          <a:xfrm flipH="1">
            <a:off x="8869357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8BCAA76C-8221-3436-FD57-17CA17DB0D16}"/>
              </a:ext>
            </a:extLst>
          </xdr:cNvPr>
          <xdr:cNvCxnSpPr/>
        </xdr:nvCxnSpPr>
        <xdr:spPr>
          <a:xfrm>
            <a:off x="11722100" y="66865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8B4947ED-C75D-9F8B-5E28-24D7FA9BBEC1}"/>
              </a:ext>
            </a:extLst>
          </xdr:cNvPr>
          <xdr:cNvCxnSpPr/>
        </xdr:nvCxnSpPr>
        <xdr:spPr>
          <a:xfrm flipH="1">
            <a:off x="11676062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FB85F334-3205-3ACC-9504-4FA342E1D831}"/>
              </a:ext>
            </a:extLst>
          </xdr:cNvPr>
          <xdr:cNvCxnSpPr/>
        </xdr:nvCxnSpPr>
        <xdr:spPr>
          <a:xfrm>
            <a:off x="2057400" y="7115174"/>
            <a:ext cx="97599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6D9508A4-EAB6-8A1C-A85A-174D76DC7998}"/>
              </a:ext>
            </a:extLst>
          </xdr:cNvPr>
          <xdr:cNvCxnSpPr/>
        </xdr:nvCxnSpPr>
        <xdr:spPr>
          <a:xfrm flipH="1">
            <a:off x="2100262" y="70675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50E90B3C-74EB-4E74-D62E-804B64DF0CB7}"/>
              </a:ext>
            </a:extLst>
          </xdr:cNvPr>
          <xdr:cNvCxnSpPr/>
        </xdr:nvCxnSpPr>
        <xdr:spPr>
          <a:xfrm flipH="1">
            <a:off x="11671300" y="7072312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84CDF3AE-5BF3-A43E-2929-C82F6C556B42}"/>
              </a:ext>
            </a:extLst>
          </xdr:cNvPr>
          <xdr:cNvCxnSpPr/>
        </xdr:nvCxnSpPr>
        <xdr:spPr>
          <a:xfrm>
            <a:off x="495300" y="3387725"/>
            <a:ext cx="114871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A1BFFE56-BCCD-5EE5-25F4-EC07E24C6A10}"/>
              </a:ext>
            </a:extLst>
          </xdr:cNvPr>
          <xdr:cNvCxnSpPr/>
        </xdr:nvCxnSpPr>
        <xdr:spPr>
          <a:xfrm>
            <a:off x="495300" y="3425825"/>
            <a:ext cx="114966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3A50014F-92AC-4960-097B-CDDBC32EAEEC}"/>
              </a:ext>
            </a:extLst>
          </xdr:cNvPr>
          <xdr:cNvCxnSpPr/>
        </xdr:nvCxnSpPr>
        <xdr:spPr>
          <a:xfrm>
            <a:off x="495300" y="4216400"/>
            <a:ext cx="115252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79A05F06-30EE-179F-9AFB-C9E736791702}"/>
              </a:ext>
            </a:extLst>
          </xdr:cNvPr>
          <xdr:cNvCxnSpPr/>
        </xdr:nvCxnSpPr>
        <xdr:spPr>
          <a:xfrm>
            <a:off x="495300" y="4254500"/>
            <a:ext cx="1151572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8FB2D514-4216-AF15-78EF-685AF821B633}"/>
              </a:ext>
            </a:extLst>
          </xdr:cNvPr>
          <xdr:cNvCxnSpPr/>
        </xdr:nvCxnSpPr>
        <xdr:spPr>
          <a:xfrm flipV="1">
            <a:off x="89096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82F41202-2C10-C10D-1DA6-B57C4824D41B}"/>
              </a:ext>
            </a:extLst>
          </xdr:cNvPr>
          <xdr:cNvCxnSpPr/>
        </xdr:nvCxnSpPr>
        <xdr:spPr>
          <a:xfrm>
            <a:off x="7591410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A6C2D516-92B8-C23E-A21C-0C8540A327BE}"/>
              </a:ext>
            </a:extLst>
          </xdr:cNvPr>
          <xdr:cNvCxnSpPr/>
        </xdr:nvCxnSpPr>
        <xdr:spPr>
          <a:xfrm flipH="1">
            <a:off x="7548547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B8773AE5-8AB7-D6BB-879D-6F637E737618}"/>
              </a:ext>
            </a:extLst>
          </xdr:cNvPr>
          <xdr:cNvCxnSpPr/>
        </xdr:nvCxnSpPr>
        <xdr:spPr>
          <a:xfrm flipV="1">
            <a:off x="102304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7A5D1AC0-5EDE-62B3-00EA-AC4252350187}"/>
              </a:ext>
            </a:extLst>
          </xdr:cNvPr>
          <xdr:cNvCxnSpPr/>
        </xdr:nvCxnSpPr>
        <xdr:spPr>
          <a:xfrm flipV="1">
            <a:off x="6278560" y="5429250"/>
            <a:ext cx="1335087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9D2365C1-44C7-F727-4792-2E9AE13F5080}"/>
              </a:ext>
            </a:extLst>
          </xdr:cNvPr>
          <xdr:cNvCxnSpPr/>
        </xdr:nvCxnSpPr>
        <xdr:spPr>
          <a:xfrm>
            <a:off x="6278560" y="5435601"/>
            <a:ext cx="1320803" cy="84296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56E1DB57-6B81-6215-F807-20DE6F66AEC5}"/>
              </a:ext>
            </a:extLst>
          </xdr:cNvPr>
          <xdr:cNvCxnSpPr/>
        </xdr:nvCxnSpPr>
        <xdr:spPr>
          <a:xfrm flipV="1">
            <a:off x="6283322" y="4595813"/>
            <a:ext cx="133032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CCF28655-9FCD-AD4A-5ABF-68AE07E26D24}"/>
              </a:ext>
            </a:extLst>
          </xdr:cNvPr>
          <xdr:cNvCxnSpPr/>
        </xdr:nvCxnSpPr>
        <xdr:spPr>
          <a:xfrm>
            <a:off x="6283323" y="4597400"/>
            <a:ext cx="1330324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2024B17D-AF13-A05F-80AA-E286C094DE41}"/>
              </a:ext>
            </a:extLst>
          </xdr:cNvPr>
          <xdr:cNvCxnSpPr/>
        </xdr:nvCxnSpPr>
        <xdr:spPr>
          <a:xfrm flipV="1">
            <a:off x="6278563" y="3892550"/>
            <a:ext cx="1330322" cy="703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B8589EFF-EAB9-A2ED-EC9B-3CEC4572F6C8}"/>
              </a:ext>
            </a:extLst>
          </xdr:cNvPr>
          <xdr:cNvCxnSpPr/>
        </xdr:nvCxnSpPr>
        <xdr:spPr>
          <a:xfrm>
            <a:off x="6278563" y="3887790"/>
            <a:ext cx="1330322" cy="71437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A763D6A6-3EF7-DFA5-B442-FF78CA2021C2}"/>
              </a:ext>
            </a:extLst>
          </xdr:cNvPr>
          <xdr:cNvCxnSpPr/>
        </xdr:nvCxnSpPr>
        <xdr:spPr>
          <a:xfrm flipV="1">
            <a:off x="6283322" y="3059113"/>
            <a:ext cx="1330325" cy="73342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302B133C-2AB9-65B7-32CA-BFA5EE7A0A1C}"/>
              </a:ext>
            </a:extLst>
          </xdr:cNvPr>
          <xdr:cNvCxnSpPr/>
        </xdr:nvCxnSpPr>
        <xdr:spPr>
          <a:xfrm>
            <a:off x="6283326" y="3065466"/>
            <a:ext cx="1330321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9984143D-1895-39DB-01EE-A346E4E7E1DB}"/>
              </a:ext>
            </a:extLst>
          </xdr:cNvPr>
          <xdr:cNvCxnSpPr/>
        </xdr:nvCxnSpPr>
        <xdr:spPr>
          <a:xfrm flipV="1">
            <a:off x="6288084" y="2222500"/>
            <a:ext cx="1320801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F9AE2AEB-AD0F-31A1-6F10-E222258A5D4B}"/>
              </a:ext>
            </a:extLst>
          </xdr:cNvPr>
          <xdr:cNvCxnSpPr/>
        </xdr:nvCxnSpPr>
        <xdr:spPr>
          <a:xfrm>
            <a:off x="6273800" y="2227266"/>
            <a:ext cx="1344610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3293B0AE-324D-2A64-083C-C96201B92A5F}"/>
              </a:ext>
            </a:extLst>
          </xdr:cNvPr>
          <xdr:cNvCxnSpPr/>
        </xdr:nvCxnSpPr>
        <xdr:spPr>
          <a:xfrm flipV="1">
            <a:off x="6278560" y="1384300"/>
            <a:ext cx="1330325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07076A2F-1ADC-E5A4-D8C3-7E02142FC0F5}"/>
              </a:ext>
            </a:extLst>
          </xdr:cNvPr>
          <xdr:cNvCxnSpPr/>
        </xdr:nvCxnSpPr>
        <xdr:spPr>
          <a:xfrm>
            <a:off x="6278553" y="1384300"/>
            <a:ext cx="1330332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E3484328-E343-1460-27D9-CF631C40B5E6}"/>
              </a:ext>
            </a:extLst>
          </xdr:cNvPr>
          <xdr:cNvCxnSpPr/>
        </xdr:nvCxnSpPr>
        <xdr:spPr>
          <a:xfrm flipV="1">
            <a:off x="8920160" y="5429250"/>
            <a:ext cx="1335087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61747136-71E7-F817-2C5A-0DA0CFB6BC98}"/>
              </a:ext>
            </a:extLst>
          </xdr:cNvPr>
          <xdr:cNvCxnSpPr/>
        </xdr:nvCxnSpPr>
        <xdr:spPr>
          <a:xfrm>
            <a:off x="8920160" y="5435601"/>
            <a:ext cx="1316040" cy="84296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BD6C0856-4B01-9A6E-E96F-CF01271EC65A}"/>
              </a:ext>
            </a:extLst>
          </xdr:cNvPr>
          <xdr:cNvCxnSpPr/>
        </xdr:nvCxnSpPr>
        <xdr:spPr>
          <a:xfrm flipV="1">
            <a:off x="8924922" y="4595813"/>
            <a:ext cx="133032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314A904E-9A46-EFA2-ACF7-2902764F7972}"/>
              </a:ext>
            </a:extLst>
          </xdr:cNvPr>
          <xdr:cNvCxnSpPr/>
        </xdr:nvCxnSpPr>
        <xdr:spPr>
          <a:xfrm>
            <a:off x="8924923" y="4597400"/>
            <a:ext cx="1330324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73F325BD-64BB-E4A2-7E3C-0805C7376C49}"/>
              </a:ext>
            </a:extLst>
          </xdr:cNvPr>
          <xdr:cNvCxnSpPr/>
        </xdr:nvCxnSpPr>
        <xdr:spPr>
          <a:xfrm flipV="1">
            <a:off x="8920163" y="3892550"/>
            <a:ext cx="1330322" cy="703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50D664EB-E474-4BA8-0069-5487F6246F03}"/>
              </a:ext>
            </a:extLst>
          </xdr:cNvPr>
          <xdr:cNvCxnSpPr/>
        </xdr:nvCxnSpPr>
        <xdr:spPr>
          <a:xfrm>
            <a:off x="8920163" y="3887790"/>
            <a:ext cx="1330322" cy="71437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B9641788-8358-0BA6-E391-26DE32D4E500}"/>
              </a:ext>
            </a:extLst>
          </xdr:cNvPr>
          <xdr:cNvCxnSpPr/>
        </xdr:nvCxnSpPr>
        <xdr:spPr>
          <a:xfrm flipV="1">
            <a:off x="8924922" y="3059113"/>
            <a:ext cx="1330325" cy="73342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38D74A51-D977-6CCD-EDDC-F05277F6B2ED}"/>
              </a:ext>
            </a:extLst>
          </xdr:cNvPr>
          <xdr:cNvCxnSpPr/>
        </xdr:nvCxnSpPr>
        <xdr:spPr>
          <a:xfrm>
            <a:off x="8924926" y="3065466"/>
            <a:ext cx="1330321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FBA6B64B-D6C0-7E69-1C31-C7E59FDDA3CE}"/>
              </a:ext>
            </a:extLst>
          </xdr:cNvPr>
          <xdr:cNvCxnSpPr/>
        </xdr:nvCxnSpPr>
        <xdr:spPr>
          <a:xfrm flipV="1">
            <a:off x="8929684" y="2222500"/>
            <a:ext cx="1320801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F29265D8-62E0-5081-64EA-41DB5F8D95E3}"/>
              </a:ext>
            </a:extLst>
          </xdr:cNvPr>
          <xdr:cNvCxnSpPr/>
        </xdr:nvCxnSpPr>
        <xdr:spPr>
          <a:xfrm>
            <a:off x="8915400" y="2227266"/>
            <a:ext cx="1344610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706E8C0F-86CD-AFC4-73CB-79B7CB9F468C}"/>
              </a:ext>
            </a:extLst>
          </xdr:cNvPr>
          <xdr:cNvCxnSpPr/>
        </xdr:nvCxnSpPr>
        <xdr:spPr>
          <a:xfrm flipV="1">
            <a:off x="8920160" y="1384300"/>
            <a:ext cx="1330325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DF3E2589-C146-D838-3ACE-15D5F5928447}"/>
              </a:ext>
            </a:extLst>
          </xdr:cNvPr>
          <xdr:cNvCxnSpPr/>
        </xdr:nvCxnSpPr>
        <xdr:spPr>
          <a:xfrm>
            <a:off x="8920153" y="1384300"/>
            <a:ext cx="1330332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694D0F8B-0D64-6E7A-68B6-F66631499DAE}"/>
              </a:ext>
            </a:extLst>
          </xdr:cNvPr>
          <xdr:cNvCxnSpPr/>
        </xdr:nvCxnSpPr>
        <xdr:spPr>
          <a:xfrm>
            <a:off x="10233020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131CA6BA-39AD-6032-7EF0-D3E009CBE37A}"/>
              </a:ext>
            </a:extLst>
          </xdr:cNvPr>
          <xdr:cNvCxnSpPr/>
        </xdr:nvCxnSpPr>
        <xdr:spPr>
          <a:xfrm flipH="1">
            <a:off x="10190157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Oval 47">
            <a:extLst>
              <a:ext uri="{FF2B5EF4-FFF2-40B4-BE49-F238E27FC236}">
                <a16:creationId xmlns:a16="http://schemas.microsoft.com/office/drawing/2014/main" id="{9DDE3DD4-87CA-1C3B-EBD4-3FFF86FAB77D}"/>
              </a:ext>
            </a:extLst>
          </xdr:cNvPr>
          <xdr:cNvSpPr/>
        </xdr:nvSpPr>
        <xdr:spPr>
          <a:xfrm>
            <a:off x="7567612" y="21923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9" name="Oval 48">
            <a:extLst>
              <a:ext uri="{FF2B5EF4-FFF2-40B4-BE49-F238E27FC236}">
                <a16:creationId xmlns:a16="http://schemas.microsoft.com/office/drawing/2014/main" id="{5CD6239B-ADF1-2F65-E9B4-86AA1B484AE1}"/>
              </a:ext>
            </a:extLst>
          </xdr:cNvPr>
          <xdr:cNvSpPr/>
        </xdr:nvSpPr>
        <xdr:spPr>
          <a:xfrm>
            <a:off x="7581899" y="3030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" name="Oval 49">
            <a:extLst>
              <a:ext uri="{FF2B5EF4-FFF2-40B4-BE49-F238E27FC236}">
                <a16:creationId xmlns:a16="http://schemas.microsoft.com/office/drawing/2014/main" id="{AC56810B-0C31-BB07-6227-480B81098A08}"/>
              </a:ext>
            </a:extLst>
          </xdr:cNvPr>
          <xdr:cNvSpPr/>
        </xdr:nvSpPr>
        <xdr:spPr>
          <a:xfrm>
            <a:off x="7572375" y="38496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" name="Oval 50">
            <a:extLst>
              <a:ext uri="{FF2B5EF4-FFF2-40B4-BE49-F238E27FC236}">
                <a16:creationId xmlns:a16="http://schemas.microsoft.com/office/drawing/2014/main" id="{610153E6-3504-8227-6797-9D57A3E5A652}"/>
              </a:ext>
            </a:extLst>
          </xdr:cNvPr>
          <xdr:cNvSpPr/>
        </xdr:nvSpPr>
        <xdr:spPr>
          <a:xfrm>
            <a:off x="7572375" y="37592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" name="Oval 51">
            <a:extLst>
              <a:ext uri="{FF2B5EF4-FFF2-40B4-BE49-F238E27FC236}">
                <a16:creationId xmlns:a16="http://schemas.microsoft.com/office/drawing/2014/main" id="{74DD793C-E64F-0714-7A6C-415A1CB846A3}"/>
              </a:ext>
            </a:extLst>
          </xdr:cNvPr>
          <xdr:cNvSpPr/>
        </xdr:nvSpPr>
        <xdr:spPr>
          <a:xfrm>
            <a:off x="7572375" y="45624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" name="Oval 52">
            <a:extLst>
              <a:ext uri="{FF2B5EF4-FFF2-40B4-BE49-F238E27FC236}">
                <a16:creationId xmlns:a16="http://schemas.microsoft.com/office/drawing/2014/main" id="{775C91F3-3E69-5E07-6897-71DD56E9BD50}"/>
              </a:ext>
            </a:extLst>
          </xdr:cNvPr>
          <xdr:cNvSpPr/>
        </xdr:nvSpPr>
        <xdr:spPr>
          <a:xfrm>
            <a:off x="7577137" y="54054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2" name="Oval 81">
            <a:extLst>
              <a:ext uri="{FF2B5EF4-FFF2-40B4-BE49-F238E27FC236}">
                <a16:creationId xmlns:a16="http://schemas.microsoft.com/office/drawing/2014/main" id="{8B1129EF-6C36-9CB8-AC94-CD5B2552C847}"/>
              </a:ext>
            </a:extLst>
          </xdr:cNvPr>
          <xdr:cNvSpPr/>
        </xdr:nvSpPr>
        <xdr:spPr>
          <a:xfrm>
            <a:off x="10204450" y="21971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" name="Oval 82">
            <a:extLst>
              <a:ext uri="{FF2B5EF4-FFF2-40B4-BE49-F238E27FC236}">
                <a16:creationId xmlns:a16="http://schemas.microsoft.com/office/drawing/2014/main" id="{34F78F1D-6816-7959-63EA-6528D663BA7B}"/>
              </a:ext>
            </a:extLst>
          </xdr:cNvPr>
          <xdr:cNvSpPr/>
        </xdr:nvSpPr>
        <xdr:spPr>
          <a:xfrm>
            <a:off x="10218737" y="30353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" name="Oval 83">
            <a:extLst>
              <a:ext uri="{FF2B5EF4-FFF2-40B4-BE49-F238E27FC236}">
                <a16:creationId xmlns:a16="http://schemas.microsoft.com/office/drawing/2014/main" id="{A3D2C3B8-9174-591D-F51B-8EC720DD9EA7}"/>
              </a:ext>
            </a:extLst>
          </xdr:cNvPr>
          <xdr:cNvSpPr/>
        </xdr:nvSpPr>
        <xdr:spPr>
          <a:xfrm>
            <a:off x="10209213" y="385445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5" name="Oval 84">
            <a:extLst>
              <a:ext uri="{FF2B5EF4-FFF2-40B4-BE49-F238E27FC236}">
                <a16:creationId xmlns:a16="http://schemas.microsoft.com/office/drawing/2014/main" id="{2AE4DC90-C43D-DE96-313B-C182E68BC965}"/>
              </a:ext>
            </a:extLst>
          </xdr:cNvPr>
          <xdr:cNvSpPr/>
        </xdr:nvSpPr>
        <xdr:spPr>
          <a:xfrm>
            <a:off x="10209213" y="3763963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6" name="Oval 85">
            <a:extLst>
              <a:ext uri="{FF2B5EF4-FFF2-40B4-BE49-F238E27FC236}">
                <a16:creationId xmlns:a16="http://schemas.microsoft.com/office/drawing/2014/main" id="{590ABE62-2548-5FA2-44BB-153C127ED1C5}"/>
              </a:ext>
            </a:extLst>
          </xdr:cNvPr>
          <xdr:cNvSpPr/>
        </xdr:nvSpPr>
        <xdr:spPr>
          <a:xfrm>
            <a:off x="10209213" y="45672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7" name="Oval 86">
            <a:extLst>
              <a:ext uri="{FF2B5EF4-FFF2-40B4-BE49-F238E27FC236}">
                <a16:creationId xmlns:a16="http://schemas.microsoft.com/office/drawing/2014/main" id="{36DED6E7-339F-3821-0A50-202B3F6ECB97}"/>
              </a:ext>
            </a:extLst>
          </xdr:cNvPr>
          <xdr:cNvSpPr/>
        </xdr:nvSpPr>
        <xdr:spPr>
          <a:xfrm>
            <a:off x="10213975" y="5410201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" name="Oval 72">
            <a:extLst>
              <a:ext uri="{FF2B5EF4-FFF2-40B4-BE49-F238E27FC236}">
                <a16:creationId xmlns:a16="http://schemas.microsoft.com/office/drawing/2014/main" id="{97507BFE-4F20-C7E2-43A7-28B6D1DDF3F8}"/>
              </a:ext>
            </a:extLst>
          </xdr:cNvPr>
          <xdr:cNvSpPr/>
        </xdr:nvSpPr>
        <xdr:spPr>
          <a:xfrm>
            <a:off x="8883650" y="21875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" name="Oval 73">
            <a:extLst>
              <a:ext uri="{FF2B5EF4-FFF2-40B4-BE49-F238E27FC236}">
                <a16:creationId xmlns:a16="http://schemas.microsoft.com/office/drawing/2014/main" id="{A0FD10E9-F95C-4B79-14C7-35F8151D690D}"/>
              </a:ext>
            </a:extLst>
          </xdr:cNvPr>
          <xdr:cNvSpPr/>
        </xdr:nvSpPr>
        <xdr:spPr>
          <a:xfrm>
            <a:off x="8897937" y="30257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" name="Oval 74">
            <a:extLst>
              <a:ext uri="{FF2B5EF4-FFF2-40B4-BE49-F238E27FC236}">
                <a16:creationId xmlns:a16="http://schemas.microsoft.com/office/drawing/2014/main" id="{90522A9D-40B0-3B5C-0A5D-BA7F0E7F800B}"/>
              </a:ext>
            </a:extLst>
          </xdr:cNvPr>
          <xdr:cNvSpPr/>
        </xdr:nvSpPr>
        <xdr:spPr>
          <a:xfrm>
            <a:off x="8888413" y="384492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" name="Oval 75">
            <a:extLst>
              <a:ext uri="{FF2B5EF4-FFF2-40B4-BE49-F238E27FC236}">
                <a16:creationId xmlns:a16="http://schemas.microsoft.com/office/drawing/2014/main" id="{D858FDFF-BEC1-9D6A-5A03-9B1E1FC68613}"/>
              </a:ext>
            </a:extLst>
          </xdr:cNvPr>
          <xdr:cNvSpPr/>
        </xdr:nvSpPr>
        <xdr:spPr>
          <a:xfrm>
            <a:off x="8888413" y="3757613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" name="Oval 76">
            <a:extLst>
              <a:ext uri="{FF2B5EF4-FFF2-40B4-BE49-F238E27FC236}">
                <a16:creationId xmlns:a16="http://schemas.microsoft.com/office/drawing/2014/main" id="{36B86651-4995-3F48-EEB9-56126F41B6EF}"/>
              </a:ext>
            </a:extLst>
          </xdr:cNvPr>
          <xdr:cNvSpPr/>
        </xdr:nvSpPr>
        <xdr:spPr>
          <a:xfrm>
            <a:off x="8888413" y="4557713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" name="Oval 77">
            <a:extLst>
              <a:ext uri="{FF2B5EF4-FFF2-40B4-BE49-F238E27FC236}">
                <a16:creationId xmlns:a16="http://schemas.microsoft.com/office/drawing/2014/main" id="{E36D0685-0EF0-FB42-349B-CA6D1DFB0C9B}"/>
              </a:ext>
            </a:extLst>
          </xdr:cNvPr>
          <xdr:cNvSpPr/>
        </xdr:nvSpPr>
        <xdr:spPr>
          <a:xfrm>
            <a:off x="8893175" y="54006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" name="Oval 41">
            <a:extLst>
              <a:ext uri="{FF2B5EF4-FFF2-40B4-BE49-F238E27FC236}">
                <a16:creationId xmlns:a16="http://schemas.microsoft.com/office/drawing/2014/main" id="{7B71DEF2-67E4-61AC-DA71-E20E4239939A}"/>
              </a:ext>
            </a:extLst>
          </xdr:cNvPr>
          <xdr:cNvSpPr/>
        </xdr:nvSpPr>
        <xdr:spPr>
          <a:xfrm>
            <a:off x="6237287" y="21923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3" name="Oval 42">
            <a:extLst>
              <a:ext uri="{FF2B5EF4-FFF2-40B4-BE49-F238E27FC236}">
                <a16:creationId xmlns:a16="http://schemas.microsoft.com/office/drawing/2014/main" id="{8DA4A459-8E0A-B834-1088-D36593D34344}"/>
              </a:ext>
            </a:extLst>
          </xdr:cNvPr>
          <xdr:cNvSpPr/>
        </xdr:nvSpPr>
        <xdr:spPr>
          <a:xfrm>
            <a:off x="6251574" y="3030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" name="Oval 43">
            <a:extLst>
              <a:ext uri="{FF2B5EF4-FFF2-40B4-BE49-F238E27FC236}">
                <a16:creationId xmlns:a16="http://schemas.microsoft.com/office/drawing/2014/main" id="{49FCE899-2A85-4176-4206-6911385C9191}"/>
              </a:ext>
            </a:extLst>
          </xdr:cNvPr>
          <xdr:cNvSpPr/>
        </xdr:nvSpPr>
        <xdr:spPr>
          <a:xfrm>
            <a:off x="6242050" y="38496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" name="Oval 44">
            <a:extLst>
              <a:ext uri="{FF2B5EF4-FFF2-40B4-BE49-F238E27FC236}">
                <a16:creationId xmlns:a16="http://schemas.microsoft.com/office/drawing/2014/main" id="{23C9AA1A-EDF6-B4A0-4309-3E394A1AA09B}"/>
              </a:ext>
            </a:extLst>
          </xdr:cNvPr>
          <xdr:cNvSpPr/>
        </xdr:nvSpPr>
        <xdr:spPr>
          <a:xfrm>
            <a:off x="6242050" y="37592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6" name="Oval 45">
            <a:extLst>
              <a:ext uri="{FF2B5EF4-FFF2-40B4-BE49-F238E27FC236}">
                <a16:creationId xmlns:a16="http://schemas.microsoft.com/office/drawing/2014/main" id="{9EDB7F97-2EB8-1487-A989-6E5B389AAFB2}"/>
              </a:ext>
            </a:extLst>
          </xdr:cNvPr>
          <xdr:cNvSpPr/>
        </xdr:nvSpPr>
        <xdr:spPr>
          <a:xfrm>
            <a:off x="6242050" y="45624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7" name="Oval 46">
            <a:extLst>
              <a:ext uri="{FF2B5EF4-FFF2-40B4-BE49-F238E27FC236}">
                <a16:creationId xmlns:a16="http://schemas.microsoft.com/office/drawing/2014/main" id="{662B438B-E70F-A274-6CCC-1EDABE55BBA6}"/>
              </a:ext>
            </a:extLst>
          </xdr:cNvPr>
          <xdr:cNvSpPr/>
        </xdr:nvSpPr>
        <xdr:spPr>
          <a:xfrm>
            <a:off x="6246812" y="54054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71437</xdr:colOff>
      <xdr:row>48</xdr:row>
      <xdr:rowOff>123825</xdr:rowOff>
    </xdr:from>
    <xdr:to>
      <xdr:col>71</xdr:col>
      <xdr:colOff>80969</xdr:colOff>
      <xdr:row>56</xdr:row>
      <xdr:rowOff>90488</xdr:rowOff>
    </xdr:to>
    <xdr:grpSp>
      <xdr:nvGrpSpPr>
        <xdr:cNvPr id="1426" name="Group 1425">
          <a:extLst>
            <a:ext uri="{FF2B5EF4-FFF2-40B4-BE49-F238E27FC236}">
              <a16:creationId xmlns:a16="http://schemas.microsoft.com/office/drawing/2014/main" id="{ED77496D-B2D8-FDAF-808E-FAE4F05E60C5}"/>
            </a:ext>
          </a:extLst>
        </xdr:cNvPr>
        <xdr:cNvGrpSpPr/>
      </xdr:nvGrpSpPr>
      <xdr:grpSpPr>
        <a:xfrm>
          <a:off x="2014537" y="7515225"/>
          <a:ext cx="9563107" cy="1109663"/>
          <a:chOff x="2052637" y="7375525"/>
          <a:chExt cx="9750432" cy="1084263"/>
        </a:xfrm>
      </xdr:grpSpPr>
      <xdr:sp macro="" textlink="">
        <xdr:nvSpPr>
          <xdr:cNvPr id="133" name="Isosceles Triangle 132">
            <a:extLst>
              <a:ext uri="{FF2B5EF4-FFF2-40B4-BE49-F238E27FC236}">
                <a16:creationId xmlns:a16="http://schemas.microsoft.com/office/drawing/2014/main" id="{E498C7A4-51F9-A367-FCCA-D56D28370004}"/>
              </a:ext>
            </a:extLst>
          </xdr:cNvPr>
          <xdr:cNvSpPr/>
        </xdr:nvSpPr>
        <xdr:spPr>
          <a:xfrm>
            <a:off x="2062163" y="76850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4" name="Isosceles Triangle 133">
            <a:extLst>
              <a:ext uri="{FF2B5EF4-FFF2-40B4-BE49-F238E27FC236}">
                <a16:creationId xmlns:a16="http://schemas.microsoft.com/office/drawing/2014/main" id="{E9ECFE97-B623-6296-6185-85C61FD6FD14}"/>
              </a:ext>
            </a:extLst>
          </xdr:cNvPr>
          <xdr:cNvSpPr/>
        </xdr:nvSpPr>
        <xdr:spPr>
          <a:xfrm>
            <a:off x="3552814" y="768032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47A46CA4-DBA3-DC6D-5A50-2FB84A452216}"/>
              </a:ext>
            </a:extLst>
          </xdr:cNvPr>
          <xdr:cNvCxnSpPr/>
        </xdr:nvCxnSpPr>
        <xdr:spPr>
          <a:xfrm>
            <a:off x="2138362" y="7673974"/>
            <a:ext cx="95837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" name="Isosceles Triangle 135">
            <a:extLst>
              <a:ext uri="{FF2B5EF4-FFF2-40B4-BE49-F238E27FC236}">
                <a16:creationId xmlns:a16="http://schemas.microsoft.com/office/drawing/2014/main" id="{586A790B-E6AB-4643-41D3-54AB508F4AE7}"/>
              </a:ext>
            </a:extLst>
          </xdr:cNvPr>
          <xdr:cNvSpPr/>
        </xdr:nvSpPr>
        <xdr:spPr>
          <a:xfrm>
            <a:off x="4873607" y="76803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7" name="Isosceles Triangle 136">
            <a:extLst>
              <a:ext uri="{FF2B5EF4-FFF2-40B4-BE49-F238E27FC236}">
                <a16:creationId xmlns:a16="http://schemas.microsoft.com/office/drawing/2014/main" id="{768BFFCB-2C95-7B23-0FA7-F162E153B6D2}"/>
              </a:ext>
            </a:extLst>
          </xdr:cNvPr>
          <xdr:cNvSpPr/>
        </xdr:nvSpPr>
        <xdr:spPr>
          <a:xfrm>
            <a:off x="7515220" y="76755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8" name="Isosceles Triangle 137">
            <a:extLst>
              <a:ext uri="{FF2B5EF4-FFF2-40B4-BE49-F238E27FC236}">
                <a16:creationId xmlns:a16="http://schemas.microsoft.com/office/drawing/2014/main" id="{B68A400D-5AEA-994B-CE15-7098A4B091E3}"/>
              </a:ext>
            </a:extLst>
          </xdr:cNvPr>
          <xdr:cNvSpPr/>
        </xdr:nvSpPr>
        <xdr:spPr>
          <a:xfrm>
            <a:off x="8836013" y="76803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9" name="Isosceles Triangle 138">
            <a:extLst>
              <a:ext uri="{FF2B5EF4-FFF2-40B4-BE49-F238E27FC236}">
                <a16:creationId xmlns:a16="http://schemas.microsoft.com/office/drawing/2014/main" id="{1FB2428B-CF56-C71F-FC40-47A7736D0832}"/>
              </a:ext>
            </a:extLst>
          </xdr:cNvPr>
          <xdr:cNvSpPr/>
        </xdr:nvSpPr>
        <xdr:spPr>
          <a:xfrm>
            <a:off x="11637969" y="76850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4" name="Straight Arrow Connector 143">
            <a:extLst>
              <a:ext uri="{FF2B5EF4-FFF2-40B4-BE49-F238E27FC236}">
                <a16:creationId xmlns:a16="http://schemas.microsoft.com/office/drawing/2014/main" id="{0843226F-3A22-D05B-F00A-82AD5E0F2ED3}"/>
              </a:ext>
            </a:extLst>
          </xdr:cNvPr>
          <xdr:cNvCxnSpPr/>
        </xdr:nvCxnSpPr>
        <xdr:spPr>
          <a:xfrm>
            <a:off x="2143124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Arrow Connector 144">
            <a:extLst>
              <a:ext uri="{FF2B5EF4-FFF2-40B4-BE49-F238E27FC236}">
                <a16:creationId xmlns:a16="http://schemas.microsoft.com/office/drawing/2014/main" id="{245D6881-99D9-184C-A03E-37D780DE22A4}"/>
              </a:ext>
            </a:extLst>
          </xdr:cNvPr>
          <xdr:cNvCxnSpPr/>
        </xdr:nvCxnSpPr>
        <xdr:spPr>
          <a:xfrm>
            <a:off x="2308224" y="744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Arrow Connector 145">
            <a:extLst>
              <a:ext uri="{FF2B5EF4-FFF2-40B4-BE49-F238E27FC236}">
                <a16:creationId xmlns:a16="http://schemas.microsoft.com/office/drawing/2014/main" id="{C3054445-BCD3-CEEC-DCF9-707680C5E2C0}"/>
              </a:ext>
            </a:extLst>
          </xdr:cNvPr>
          <xdr:cNvCxnSpPr/>
        </xdr:nvCxnSpPr>
        <xdr:spPr>
          <a:xfrm>
            <a:off x="2473323" y="744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Arrow Connector 146">
            <a:extLst>
              <a:ext uri="{FF2B5EF4-FFF2-40B4-BE49-F238E27FC236}">
                <a16:creationId xmlns:a16="http://schemas.microsoft.com/office/drawing/2014/main" id="{6B1834BD-5B3D-7370-85EC-20B77C1D786D}"/>
              </a:ext>
            </a:extLst>
          </xdr:cNvPr>
          <xdr:cNvCxnSpPr/>
        </xdr:nvCxnSpPr>
        <xdr:spPr>
          <a:xfrm>
            <a:off x="26384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8F6B6B8E-C9CE-491B-71BF-0A6579BB743D}"/>
              </a:ext>
            </a:extLst>
          </xdr:cNvPr>
          <xdr:cNvCxnSpPr/>
        </xdr:nvCxnSpPr>
        <xdr:spPr>
          <a:xfrm>
            <a:off x="2803523" y="744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AD4AC601-51F5-901B-ED04-265540D5BD50}"/>
              </a:ext>
            </a:extLst>
          </xdr:cNvPr>
          <xdr:cNvCxnSpPr/>
        </xdr:nvCxnSpPr>
        <xdr:spPr>
          <a:xfrm>
            <a:off x="2968623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D18A2367-746B-F3B2-380F-D5D66FA2DE16}"/>
              </a:ext>
            </a:extLst>
          </xdr:cNvPr>
          <xdr:cNvCxnSpPr/>
        </xdr:nvCxnSpPr>
        <xdr:spPr>
          <a:xfrm>
            <a:off x="3133722" y="744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1B268031-C027-DFC5-66B4-C5B9E98ACF76}"/>
              </a:ext>
            </a:extLst>
          </xdr:cNvPr>
          <xdr:cNvCxnSpPr/>
        </xdr:nvCxnSpPr>
        <xdr:spPr>
          <a:xfrm>
            <a:off x="32988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7131466F-955A-7C5F-9A41-668111BCB0B8}"/>
              </a:ext>
            </a:extLst>
          </xdr:cNvPr>
          <xdr:cNvCxnSpPr/>
        </xdr:nvCxnSpPr>
        <xdr:spPr>
          <a:xfrm>
            <a:off x="3463924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Arrow Connector 152">
            <a:extLst>
              <a:ext uri="{FF2B5EF4-FFF2-40B4-BE49-F238E27FC236}">
                <a16:creationId xmlns:a16="http://schemas.microsoft.com/office/drawing/2014/main" id="{36F0BD6E-E253-7618-BD2A-9BE113776C84}"/>
              </a:ext>
            </a:extLst>
          </xdr:cNvPr>
          <xdr:cNvCxnSpPr/>
        </xdr:nvCxnSpPr>
        <xdr:spPr>
          <a:xfrm>
            <a:off x="3629024" y="744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2F73D973-F8BB-00E3-0DE8-5E34C341BF23}"/>
              </a:ext>
            </a:extLst>
          </xdr:cNvPr>
          <xdr:cNvCxnSpPr/>
        </xdr:nvCxnSpPr>
        <xdr:spPr>
          <a:xfrm>
            <a:off x="3794123" y="744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E78C7D32-97DA-299C-357E-C3120E998676}"/>
              </a:ext>
            </a:extLst>
          </xdr:cNvPr>
          <xdr:cNvCxnSpPr/>
        </xdr:nvCxnSpPr>
        <xdr:spPr>
          <a:xfrm>
            <a:off x="39592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Arrow Connector 155">
            <a:extLst>
              <a:ext uri="{FF2B5EF4-FFF2-40B4-BE49-F238E27FC236}">
                <a16:creationId xmlns:a16="http://schemas.microsoft.com/office/drawing/2014/main" id="{9DAD810B-83BF-2AF7-DD19-9E97D8E9CF87}"/>
              </a:ext>
            </a:extLst>
          </xdr:cNvPr>
          <xdr:cNvCxnSpPr/>
        </xdr:nvCxnSpPr>
        <xdr:spPr>
          <a:xfrm>
            <a:off x="4124323" y="744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Arrow Connector 156">
            <a:extLst>
              <a:ext uri="{FF2B5EF4-FFF2-40B4-BE49-F238E27FC236}">
                <a16:creationId xmlns:a16="http://schemas.microsoft.com/office/drawing/2014/main" id="{CEF39F38-6E1B-AC39-DDA4-CE2306752C97}"/>
              </a:ext>
            </a:extLst>
          </xdr:cNvPr>
          <xdr:cNvCxnSpPr/>
        </xdr:nvCxnSpPr>
        <xdr:spPr>
          <a:xfrm>
            <a:off x="4289423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E2A61A57-9E38-417A-4F4A-046000455F1E}"/>
              </a:ext>
            </a:extLst>
          </xdr:cNvPr>
          <xdr:cNvCxnSpPr/>
        </xdr:nvCxnSpPr>
        <xdr:spPr>
          <a:xfrm>
            <a:off x="4454522" y="744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Arrow Connector 158">
            <a:extLst>
              <a:ext uri="{FF2B5EF4-FFF2-40B4-BE49-F238E27FC236}">
                <a16:creationId xmlns:a16="http://schemas.microsoft.com/office/drawing/2014/main" id="{01441D71-81F0-D8C5-361B-D3748D0DB053}"/>
              </a:ext>
            </a:extLst>
          </xdr:cNvPr>
          <xdr:cNvCxnSpPr/>
        </xdr:nvCxnSpPr>
        <xdr:spPr>
          <a:xfrm>
            <a:off x="46196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Arrow Connector 159">
            <a:extLst>
              <a:ext uri="{FF2B5EF4-FFF2-40B4-BE49-F238E27FC236}">
                <a16:creationId xmlns:a16="http://schemas.microsoft.com/office/drawing/2014/main" id="{5A90F898-58C8-4B5B-F97E-EFCA89749C2A}"/>
              </a:ext>
            </a:extLst>
          </xdr:cNvPr>
          <xdr:cNvCxnSpPr/>
        </xdr:nvCxnSpPr>
        <xdr:spPr>
          <a:xfrm>
            <a:off x="47847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Arrow Connector 160">
            <a:extLst>
              <a:ext uri="{FF2B5EF4-FFF2-40B4-BE49-F238E27FC236}">
                <a16:creationId xmlns:a16="http://schemas.microsoft.com/office/drawing/2014/main" id="{25B7E532-618E-2859-78DD-C3C29CB93FED}"/>
              </a:ext>
            </a:extLst>
          </xdr:cNvPr>
          <xdr:cNvCxnSpPr/>
        </xdr:nvCxnSpPr>
        <xdr:spPr>
          <a:xfrm>
            <a:off x="4949823" y="745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Arrow Connector 161">
            <a:extLst>
              <a:ext uri="{FF2B5EF4-FFF2-40B4-BE49-F238E27FC236}">
                <a16:creationId xmlns:a16="http://schemas.microsoft.com/office/drawing/2014/main" id="{E5B5778F-E774-3D91-624E-54ED5404E072}"/>
              </a:ext>
            </a:extLst>
          </xdr:cNvPr>
          <xdr:cNvCxnSpPr/>
        </xdr:nvCxnSpPr>
        <xdr:spPr>
          <a:xfrm>
            <a:off x="51149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Arrow Connector 162">
            <a:extLst>
              <a:ext uri="{FF2B5EF4-FFF2-40B4-BE49-F238E27FC236}">
                <a16:creationId xmlns:a16="http://schemas.microsoft.com/office/drawing/2014/main" id="{2110B0A8-728F-96F2-CABD-F8877E8785E6}"/>
              </a:ext>
            </a:extLst>
          </xdr:cNvPr>
          <xdr:cNvCxnSpPr/>
        </xdr:nvCxnSpPr>
        <xdr:spPr>
          <a:xfrm>
            <a:off x="5280022" y="745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Arrow Connector 163">
            <a:extLst>
              <a:ext uri="{FF2B5EF4-FFF2-40B4-BE49-F238E27FC236}">
                <a16:creationId xmlns:a16="http://schemas.microsoft.com/office/drawing/2014/main" id="{D6A46D15-C78D-2451-BC41-6CEE8F4A1909}"/>
              </a:ext>
            </a:extLst>
          </xdr:cNvPr>
          <xdr:cNvCxnSpPr/>
        </xdr:nvCxnSpPr>
        <xdr:spPr>
          <a:xfrm>
            <a:off x="54451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Arrow Connector 164">
            <a:extLst>
              <a:ext uri="{FF2B5EF4-FFF2-40B4-BE49-F238E27FC236}">
                <a16:creationId xmlns:a16="http://schemas.microsoft.com/office/drawing/2014/main" id="{F6336AD2-825D-3EB0-38E1-5D0BBBED9553}"/>
              </a:ext>
            </a:extLst>
          </xdr:cNvPr>
          <xdr:cNvCxnSpPr/>
        </xdr:nvCxnSpPr>
        <xdr:spPr>
          <a:xfrm>
            <a:off x="5610222" y="745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Arrow Connector 165">
            <a:extLst>
              <a:ext uri="{FF2B5EF4-FFF2-40B4-BE49-F238E27FC236}">
                <a16:creationId xmlns:a16="http://schemas.microsoft.com/office/drawing/2014/main" id="{16BF07F3-52E6-7660-14F9-5171C74AB715}"/>
              </a:ext>
            </a:extLst>
          </xdr:cNvPr>
          <xdr:cNvCxnSpPr/>
        </xdr:nvCxnSpPr>
        <xdr:spPr>
          <a:xfrm>
            <a:off x="57753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Arrow Connector 166">
            <a:extLst>
              <a:ext uri="{FF2B5EF4-FFF2-40B4-BE49-F238E27FC236}">
                <a16:creationId xmlns:a16="http://schemas.microsoft.com/office/drawing/2014/main" id="{9599E43A-DBDC-BB40-27DA-37B08819BC07}"/>
              </a:ext>
            </a:extLst>
          </xdr:cNvPr>
          <xdr:cNvCxnSpPr/>
        </xdr:nvCxnSpPr>
        <xdr:spPr>
          <a:xfrm>
            <a:off x="5940421" y="745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Arrow Connector 167">
            <a:extLst>
              <a:ext uri="{FF2B5EF4-FFF2-40B4-BE49-F238E27FC236}">
                <a16:creationId xmlns:a16="http://schemas.microsoft.com/office/drawing/2014/main" id="{1A7CC313-BC98-9826-4862-63F429E3BEDD}"/>
              </a:ext>
            </a:extLst>
          </xdr:cNvPr>
          <xdr:cNvCxnSpPr/>
        </xdr:nvCxnSpPr>
        <xdr:spPr>
          <a:xfrm>
            <a:off x="61055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Arrow Connector 168">
            <a:extLst>
              <a:ext uri="{FF2B5EF4-FFF2-40B4-BE49-F238E27FC236}">
                <a16:creationId xmlns:a16="http://schemas.microsoft.com/office/drawing/2014/main" id="{1F081735-AD08-771C-8AB8-BE0E86582A42}"/>
              </a:ext>
            </a:extLst>
          </xdr:cNvPr>
          <xdr:cNvCxnSpPr/>
        </xdr:nvCxnSpPr>
        <xdr:spPr>
          <a:xfrm>
            <a:off x="6270623" y="745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Arrow Connector 169">
            <a:extLst>
              <a:ext uri="{FF2B5EF4-FFF2-40B4-BE49-F238E27FC236}">
                <a16:creationId xmlns:a16="http://schemas.microsoft.com/office/drawing/2014/main" id="{82E4F270-E73A-290B-F979-F824B48231F7}"/>
              </a:ext>
            </a:extLst>
          </xdr:cNvPr>
          <xdr:cNvCxnSpPr/>
        </xdr:nvCxnSpPr>
        <xdr:spPr>
          <a:xfrm>
            <a:off x="64357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Arrow Connector 170">
            <a:extLst>
              <a:ext uri="{FF2B5EF4-FFF2-40B4-BE49-F238E27FC236}">
                <a16:creationId xmlns:a16="http://schemas.microsoft.com/office/drawing/2014/main" id="{330F100D-20B5-542D-C18F-C0ECB398A8AB}"/>
              </a:ext>
            </a:extLst>
          </xdr:cNvPr>
          <xdr:cNvCxnSpPr/>
        </xdr:nvCxnSpPr>
        <xdr:spPr>
          <a:xfrm>
            <a:off x="6600822" y="745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Arrow Connector 171">
            <a:extLst>
              <a:ext uri="{FF2B5EF4-FFF2-40B4-BE49-F238E27FC236}">
                <a16:creationId xmlns:a16="http://schemas.microsoft.com/office/drawing/2014/main" id="{2207AD9C-5187-AB6C-A57C-077684D63DDB}"/>
              </a:ext>
            </a:extLst>
          </xdr:cNvPr>
          <xdr:cNvCxnSpPr/>
        </xdr:nvCxnSpPr>
        <xdr:spPr>
          <a:xfrm>
            <a:off x="67659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Arrow Connector 172">
            <a:extLst>
              <a:ext uri="{FF2B5EF4-FFF2-40B4-BE49-F238E27FC236}">
                <a16:creationId xmlns:a16="http://schemas.microsoft.com/office/drawing/2014/main" id="{43C12DC6-B5BE-459F-4D3B-60EE601DBCD6}"/>
              </a:ext>
            </a:extLst>
          </xdr:cNvPr>
          <xdr:cNvCxnSpPr/>
        </xdr:nvCxnSpPr>
        <xdr:spPr>
          <a:xfrm>
            <a:off x="6931022" y="745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Arrow Connector 173">
            <a:extLst>
              <a:ext uri="{FF2B5EF4-FFF2-40B4-BE49-F238E27FC236}">
                <a16:creationId xmlns:a16="http://schemas.microsoft.com/office/drawing/2014/main" id="{93422158-3A55-96C1-E69C-CA234D61B34A}"/>
              </a:ext>
            </a:extLst>
          </xdr:cNvPr>
          <xdr:cNvCxnSpPr/>
        </xdr:nvCxnSpPr>
        <xdr:spPr>
          <a:xfrm>
            <a:off x="70961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Arrow Connector 174">
            <a:extLst>
              <a:ext uri="{FF2B5EF4-FFF2-40B4-BE49-F238E27FC236}">
                <a16:creationId xmlns:a16="http://schemas.microsoft.com/office/drawing/2014/main" id="{01078093-7240-99BD-7FBF-E969B26B3D90}"/>
              </a:ext>
            </a:extLst>
          </xdr:cNvPr>
          <xdr:cNvCxnSpPr/>
        </xdr:nvCxnSpPr>
        <xdr:spPr>
          <a:xfrm>
            <a:off x="72612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Arrow Connector 175">
            <a:extLst>
              <a:ext uri="{FF2B5EF4-FFF2-40B4-BE49-F238E27FC236}">
                <a16:creationId xmlns:a16="http://schemas.microsoft.com/office/drawing/2014/main" id="{68EB7B5F-609A-FA34-3B0F-7D12E9325CAA}"/>
              </a:ext>
            </a:extLst>
          </xdr:cNvPr>
          <xdr:cNvCxnSpPr/>
        </xdr:nvCxnSpPr>
        <xdr:spPr>
          <a:xfrm>
            <a:off x="74263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F4E27332-6BC7-FD01-E2C9-E29B25DCCD6D}"/>
              </a:ext>
            </a:extLst>
          </xdr:cNvPr>
          <xdr:cNvCxnSpPr/>
        </xdr:nvCxnSpPr>
        <xdr:spPr>
          <a:xfrm>
            <a:off x="7591423" y="745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893A850B-6973-B5E9-08CF-727509FECFA0}"/>
              </a:ext>
            </a:extLst>
          </xdr:cNvPr>
          <xdr:cNvCxnSpPr/>
        </xdr:nvCxnSpPr>
        <xdr:spPr>
          <a:xfrm>
            <a:off x="77565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Arrow Connector 178">
            <a:extLst>
              <a:ext uri="{FF2B5EF4-FFF2-40B4-BE49-F238E27FC236}">
                <a16:creationId xmlns:a16="http://schemas.microsoft.com/office/drawing/2014/main" id="{AE3B097F-D7BD-6832-746A-EE200C4354D8}"/>
              </a:ext>
            </a:extLst>
          </xdr:cNvPr>
          <xdr:cNvCxnSpPr/>
        </xdr:nvCxnSpPr>
        <xdr:spPr>
          <a:xfrm>
            <a:off x="7921622" y="745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id="{6B0C92A3-FE85-4B51-5AE1-6F1CDAA6B744}"/>
              </a:ext>
            </a:extLst>
          </xdr:cNvPr>
          <xdr:cNvCxnSpPr/>
        </xdr:nvCxnSpPr>
        <xdr:spPr>
          <a:xfrm>
            <a:off x="80867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Arrow Connector 180">
            <a:extLst>
              <a:ext uri="{FF2B5EF4-FFF2-40B4-BE49-F238E27FC236}">
                <a16:creationId xmlns:a16="http://schemas.microsoft.com/office/drawing/2014/main" id="{4DE13213-2EA5-206C-0317-EB7EF4976C69}"/>
              </a:ext>
            </a:extLst>
          </xdr:cNvPr>
          <xdr:cNvCxnSpPr/>
        </xdr:nvCxnSpPr>
        <xdr:spPr>
          <a:xfrm>
            <a:off x="8251822" y="745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Arrow Connector 181">
            <a:extLst>
              <a:ext uri="{FF2B5EF4-FFF2-40B4-BE49-F238E27FC236}">
                <a16:creationId xmlns:a16="http://schemas.microsoft.com/office/drawing/2014/main" id="{0AEC84E7-7203-493C-7E70-03395C00168F}"/>
              </a:ext>
            </a:extLst>
          </xdr:cNvPr>
          <xdr:cNvCxnSpPr/>
        </xdr:nvCxnSpPr>
        <xdr:spPr>
          <a:xfrm>
            <a:off x="84169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>
            <a:extLst>
              <a:ext uri="{FF2B5EF4-FFF2-40B4-BE49-F238E27FC236}">
                <a16:creationId xmlns:a16="http://schemas.microsoft.com/office/drawing/2014/main" id="{FABB81D7-5E60-838F-54F3-EEB26774F82E}"/>
              </a:ext>
            </a:extLst>
          </xdr:cNvPr>
          <xdr:cNvCxnSpPr/>
        </xdr:nvCxnSpPr>
        <xdr:spPr>
          <a:xfrm>
            <a:off x="8582021" y="745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1A2F2660-005B-E9C1-AE1E-E7AC318B5650}"/>
              </a:ext>
            </a:extLst>
          </xdr:cNvPr>
          <xdr:cNvCxnSpPr/>
        </xdr:nvCxnSpPr>
        <xdr:spPr>
          <a:xfrm>
            <a:off x="87471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86E4D786-2268-76EC-5648-86B7469A7641}"/>
              </a:ext>
            </a:extLst>
          </xdr:cNvPr>
          <xdr:cNvCxnSpPr/>
        </xdr:nvCxnSpPr>
        <xdr:spPr>
          <a:xfrm>
            <a:off x="8912223" y="745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1765150A-39E3-9CFD-DBBD-85622C4DE59B}"/>
              </a:ext>
            </a:extLst>
          </xdr:cNvPr>
          <xdr:cNvCxnSpPr/>
        </xdr:nvCxnSpPr>
        <xdr:spPr>
          <a:xfrm>
            <a:off x="90773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Arrow Connector 186">
            <a:extLst>
              <a:ext uri="{FF2B5EF4-FFF2-40B4-BE49-F238E27FC236}">
                <a16:creationId xmlns:a16="http://schemas.microsoft.com/office/drawing/2014/main" id="{605EA230-F8E9-5CA4-BFE7-25BB0A3D95CF}"/>
              </a:ext>
            </a:extLst>
          </xdr:cNvPr>
          <xdr:cNvCxnSpPr/>
        </xdr:nvCxnSpPr>
        <xdr:spPr>
          <a:xfrm>
            <a:off x="9242422" y="745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Arrow Connector 187">
            <a:extLst>
              <a:ext uri="{FF2B5EF4-FFF2-40B4-BE49-F238E27FC236}">
                <a16:creationId xmlns:a16="http://schemas.microsoft.com/office/drawing/2014/main" id="{52C0795B-7811-1E21-6813-C994FBC8C7A6}"/>
              </a:ext>
            </a:extLst>
          </xdr:cNvPr>
          <xdr:cNvCxnSpPr/>
        </xdr:nvCxnSpPr>
        <xdr:spPr>
          <a:xfrm>
            <a:off x="94075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Arrow Connector 188">
            <a:extLst>
              <a:ext uri="{FF2B5EF4-FFF2-40B4-BE49-F238E27FC236}">
                <a16:creationId xmlns:a16="http://schemas.microsoft.com/office/drawing/2014/main" id="{3DEF79A9-5099-2B01-CD44-F494FAF77DA2}"/>
              </a:ext>
            </a:extLst>
          </xdr:cNvPr>
          <xdr:cNvCxnSpPr/>
        </xdr:nvCxnSpPr>
        <xdr:spPr>
          <a:xfrm>
            <a:off x="9572622" y="745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Arrow Connector 189">
            <a:extLst>
              <a:ext uri="{FF2B5EF4-FFF2-40B4-BE49-F238E27FC236}">
                <a16:creationId xmlns:a16="http://schemas.microsoft.com/office/drawing/2014/main" id="{3E8EC2A6-C56C-86C7-FA2D-E8FD6069AEFE}"/>
              </a:ext>
            </a:extLst>
          </xdr:cNvPr>
          <xdr:cNvCxnSpPr/>
        </xdr:nvCxnSpPr>
        <xdr:spPr>
          <a:xfrm>
            <a:off x="97377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Arrow Connector 190">
            <a:extLst>
              <a:ext uri="{FF2B5EF4-FFF2-40B4-BE49-F238E27FC236}">
                <a16:creationId xmlns:a16="http://schemas.microsoft.com/office/drawing/2014/main" id="{CB7FF471-32B5-EED5-5E4B-5B2016276A7D}"/>
              </a:ext>
            </a:extLst>
          </xdr:cNvPr>
          <xdr:cNvCxnSpPr/>
        </xdr:nvCxnSpPr>
        <xdr:spPr>
          <a:xfrm>
            <a:off x="9902821" y="745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Arrow Connector 191">
            <a:extLst>
              <a:ext uri="{FF2B5EF4-FFF2-40B4-BE49-F238E27FC236}">
                <a16:creationId xmlns:a16="http://schemas.microsoft.com/office/drawing/2014/main" id="{DB6B2D12-ECAF-822E-209D-7E4F45844F27}"/>
              </a:ext>
            </a:extLst>
          </xdr:cNvPr>
          <xdr:cNvCxnSpPr/>
        </xdr:nvCxnSpPr>
        <xdr:spPr>
          <a:xfrm>
            <a:off x="10067923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Arrow Connector 192">
            <a:extLst>
              <a:ext uri="{FF2B5EF4-FFF2-40B4-BE49-F238E27FC236}">
                <a16:creationId xmlns:a16="http://schemas.microsoft.com/office/drawing/2014/main" id="{BBA0CBDD-7967-EB5B-ECD3-9F3D939C68DA}"/>
              </a:ext>
            </a:extLst>
          </xdr:cNvPr>
          <xdr:cNvCxnSpPr/>
        </xdr:nvCxnSpPr>
        <xdr:spPr>
          <a:xfrm>
            <a:off x="10233023" y="744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Arrow Connector 193">
            <a:extLst>
              <a:ext uri="{FF2B5EF4-FFF2-40B4-BE49-F238E27FC236}">
                <a16:creationId xmlns:a16="http://schemas.microsoft.com/office/drawing/2014/main" id="{2728AE99-3571-E54E-AC5B-F21E59EA97D9}"/>
              </a:ext>
            </a:extLst>
          </xdr:cNvPr>
          <xdr:cNvCxnSpPr/>
        </xdr:nvCxnSpPr>
        <xdr:spPr>
          <a:xfrm>
            <a:off x="10398122" y="744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Arrow Connector 194">
            <a:extLst>
              <a:ext uri="{FF2B5EF4-FFF2-40B4-BE49-F238E27FC236}">
                <a16:creationId xmlns:a16="http://schemas.microsoft.com/office/drawing/2014/main" id="{2B206250-437D-03DC-84D4-711C5340562D}"/>
              </a:ext>
            </a:extLst>
          </xdr:cNvPr>
          <xdr:cNvCxnSpPr/>
        </xdr:nvCxnSpPr>
        <xdr:spPr>
          <a:xfrm>
            <a:off x="10563222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Arrow Connector 195">
            <a:extLst>
              <a:ext uri="{FF2B5EF4-FFF2-40B4-BE49-F238E27FC236}">
                <a16:creationId xmlns:a16="http://schemas.microsoft.com/office/drawing/2014/main" id="{98AEC39F-84BF-75E7-CB2C-969A2B1B7D5E}"/>
              </a:ext>
            </a:extLst>
          </xdr:cNvPr>
          <xdr:cNvCxnSpPr/>
        </xdr:nvCxnSpPr>
        <xdr:spPr>
          <a:xfrm>
            <a:off x="10728322" y="744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Arrow Connector 196">
            <a:extLst>
              <a:ext uri="{FF2B5EF4-FFF2-40B4-BE49-F238E27FC236}">
                <a16:creationId xmlns:a16="http://schemas.microsoft.com/office/drawing/2014/main" id="{AC75CD4D-58D7-B8B6-94D7-2E39E31EEF9C}"/>
              </a:ext>
            </a:extLst>
          </xdr:cNvPr>
          <xdr:cNvCxnSpPr/>
        </xdr:nvCxnSpPr>
        <xdr:spPr>
          <a:xfrm>
            <a:off x="108934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Arrow Connector 197">
            <a:extLst>
              <a:ext uri="{FF2B5EF4-FFF2-40B4-BE49-F238E27FC236}">
                <a16:creationId xmlns:a16="http://schemas.microsoft.com/office/drawing/2014/main" id="{03094FB7-F46F-B89E-BC74-84C7BA03C93F}"/>
              </a:ext>
            </a:extLst>
          </xdr:cNvPr>
          <xdr:cNvCxnSpPr/>
        </xdr:nvCxnSpPr>
        <xdr:spPr>
          <a:xfrm>
            <a:off x="11058521" y="744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Arrow Connector 198">
            <a:extLst>
              <a:ext uri="{FF2B5EF4-FFF2-40B4-BE49-F238E27FC236}">
                <a16:creationId xmlns:a16="http://schemas.microsoft.com/office/drawing/2014/main" id="{C4B72AA9-4718-CE88-8B14-BDB91B7B0078}"/>
              </a:ext>
            </a:extLst>
          </xdr:cNvPr>
          <xdr:cNvCxnSpPr/>
        </xdr:nvCxnSpPr>
        <xdr:spPr>
          <a:xfrm>
            <a:off x="11223621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Arrow Connector 199">
            <a:extLst>
              <a:ext uri="{FF2B5EF4-FFF2-40B4-BE49-F238E27FC236}">
                <a16:creationId xmlns:a16="http://schemas.microsoft.com/office/drawing/2014/main" id="{8A36C651-A604-783E-0B76-A691810B7297}"/>
              </a:ext>
            </a:extLst>
          </xdr:cNvPr>
          <xdr:cNvCxnSpPr/>
        </xdr:nvCxnSpPr>
        <xdr:spPr>
          <a:xfrm>
            <a:off x="11388723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Arrow Connector 200">
            <a:extLst>
              <a:ext uri="{FF2B5EF4-FFF2-40B4-BE49-F238E27FC236}">
                <a16:creationId xmlns:a16="http://schemas.microsoft.com/office/drawing/2014/main" id="{A8E5EE3A-4ABC-345A-4123-B4B26A028CF0}"/>
              </a:ext>
            </a:extLst>
          </xdr:cNvPr>
          <xdr:cNvCxnSpPr/>
        </xdr:nvCxnSpPr>
        <xdr:spPr>
          <a:xfrm>
            <a:off x="11553823" y="744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C049C6D2-B651-DB3E-0D2F-55C992846B1F}"/>
              </a:ext>
            </a:extLst>
          </xdr:cNvPr>
          <xdr:cNvCxnSpPr/>
        </xdr:nvCxnSpPr>
        <xdr:spPr>
          <a:xfrm>
            <a:off x="2151063" y="7443787"/>
            <a:ext cx="9575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B804C188-3DBB-20AC-CDD5-25EF82419114}"/>
              </a:ext>
            </a:extLst>
          </xdr:cNvPr>
          <xdr:cNvCxnSpPr/>
        </xdr:nvCxnSpPr>
        <xdr:spPr>
          <a:xfrm>
            <a:off x="2146300" y="7943850"/>
            <a:ext cx="0" cy="515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75E2E7FE-F469-0DFA-6E9D-AD5BBFA44A3F}"/>
              </a:ext>
            </a:extLst>
          </xdr:cNvPr>
          <xdr:cNvCxnSpPr/>
        </xdr:nvCxnSpPr>
        <xdr:spPr>
          <a:xfrm>
            <a:off x="2057400" y="8089900"/>
            <a:ext cx="974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BE0D265A-FCD3-368D-4E70-241CD87F8995}"/>
              </a:ext>
            </a:extLst>
          </xdr:cNvPr>
          <xdr:cNvCxnSpPr/>
        </xdr:nvCxnSpPr>
        <xdr:spPr>
          <a:xfrm flipH="1">
            <a:off x="2100262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CA8BBC8B-977B-C04E-EB83-B52C7A57B7A7}"/>
              </a:ext>
            </a:extLst>
          </xdr:cNvPr>
          <xdr:cNvCxnSpPr/>
        </xdr:nvCxnSpPr>
        <xdr:spPr>
          <a:xfrm>
            <a:off x="4949822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89877135-C120-FE3B-E584-DF81A5D12424}"/>
              </a:ext>
            </a:extLst>
          </xdr:cNvPr>
          <xdr:cNvCxnSpPr/>
        </xdr:nvCxnSpPr>
        <xdr:spPr>
          <a:xfrm flipH="1">
            <a:off x="4906959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26489F92-4704-038E-4CFC-353C7D30050D}"/>
              </a:ext>
            </a:extLst>
          </xdr:cNvPr>
          <xdr:cNvCxnSpPr/>
        </xdr:nvCxnSpPr>
        <xdr:spPr>
          <a:xfrm>
            <a:off x="6270624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3AA8B8E3-8AFF-8717-4C05-6C4380D8614D}"/>
              </a:ext>
            </a:extLst>
          </xdr:cNvPr>
          <xdr:cNvCxnSpPr/>
        </xdr:nvCxnSpPr>
        <xdr:spPr>
          <a:xfrm flipH="1">
            <a:off x="6227761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8F956DD8-35E9-5C81-0185-5E7BB7A16AD9}"/>
              </a:ext>
            </a:extLst>
          </xdr:cNvPr>
          <xdr:cNvCxnSpPr/>
        </xdr:nvCxnSpPr>
        <xdr:spPr>
          <a:xfrm>
            <a:off x="7591422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Connector 214">
            <a:extLst>
              <a:ext uri="{FF2B5EF4-FFF2-40B4-BE49-F238E27FC236}">
                <a16:creationId xmlns:a16="http://schemas.microsoft.com/office/drawing/2014/main" id="{6766AED0-39F6-895D-2E6A-33129D74C729}"/>
              </a:ext>
            </a:extLst>
          </xdr:cNvPr>
          <xdr:cNvCxnSpPr/>
        </xdr:nvCxnSpPr>
        <xdr:spPr>
          <a:xfrm flipH="1">
            <a:off x="7548559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71657033-C8DA-2498-384B-C3F8CF5B644E}"/>
              </a:ext>
            </a:extLst>
          </xdr:cNvPr>
          <xdr:cNvCxnSpPr/>
        </xdr:nvCxnSpPr>
        <xdr:spPr>
          <a:xfrm>
            <a:off x="10233024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9DD2DA3C-DF09-131B-7230-B6B22AB94F31}"/>
              </a:ext>
            </a:extLst>
          </xdr:cNvPr>
          <xdr:cNvCxnSpPr/>
        </xdr:nvCxnSpPr>
        <xdr:spPr>
          <a:xfrm flipH="1">
            <a:off x="10190165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7ED4170F-CEF2-2DB9-6DEE-7CF5604512BB}"/>
              </a:ext>
            </a:extLst>
          </xdr:cNvPr>
          <xdr:cNvCxnSpPr/>
        </xdr:nvCxnSpPr>
        <xdr:spPr>
          <a:xfrm>
            <a:off x="11722103" y="7948611"/>
            <a:ext cx="0" cy="4873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BCB9D6D1-BB06-CE7C-6BD1-EC939475BA45}"/>
              </a:ext>
            </a:extLst>
          </xdr:cNvPr>
          <xdr:cNvCxnSpPr/>
        </xdr:nvCxnSpPr>
        <xdr:spPr>
          <a:xfrm flipH="1">
            <a:off x="11676065" y="8050211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AA98A760-5592-FA42-9D9A-4966F0313255}"/>
              </a:ext>
            </a:extLst>
          </xdr:cNvPr>
          <xdr:cNvCxnSpPr/>
        </xdr:nvCxnSpPr>
        <xdr:spPr>
          <a:xfrm>
            <a:off x="2052637" y="8369300"/>
            <a:ext cx="9731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78809524-AED3-FCC4-E561-92DB16118E6F}"/>
              </a:ext>
            </a:extLst>
          </xdr:cNvPr>
          <xdr:cNvCxnSpPr/>
        </xdr:nvCxnSpPr>
        <xdr:spPr>
          <a:xfrm flipH="1">
            <a:off x="2095499" y="83248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DE14C6B2-0DCB-0829-46FA-EAD007787473}"/>
              </a:ext>
            </a:extLst>
          </xdr:cNvPr>
          <xdr:cNvCxnSpPr/>
        </xdr:nvCxnSpPr>
        <xdr:spPr>
          <a:xfrm flipH="1">
            <a:off x="11671306" y="8329614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032D5D8B-F588-3B25-BB51-E8C359C52F4D}"/>
              </a:ext>
            </a:extLst>
          </xdr:cNvPr>
          <xdr:cNvCxnSpPr/>
        </xdr:nvCxnSpPr>
        <xdr:spPr>
          <a:xfrm flipH="1" flipV="1">
            <a:off x="6477000" y="7375525"/>
            <a:ext cx="136525" cy="1555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9" name="Isosceles Triangle 228">
            <a:extLst>
              <a:ext uri="{FF2B5EF4-FFF2-40B4-BE49-F238E27FC236}">
                <a16:creationId xmlns:a16="http://schemas.microsoft.com/office/drawing/2014/main" id="{F5EE7164-729D-9432-1D33-2124DF935DD9}"/>
              </a:ext>
            </a:extLst>
          </xdr:cNvPr>
          <xdr:cNvSpPr/>
        </xdr:nvSpPr>
        <xdr:spPr>
          <a:xfrm>
            <a:off x="6194406" y="76850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37B7D6AB-7608-679C-2576-5DA1FF9FEBBC}"/>
              </a:ext>
            </a:extLst>
          </xdr:cNvPr>
          <xdr:cNvCxnSpPr/>
        </xdr:nvCxnSpPr>
        <xdr:spPr>
          <a:xfrm>
            <a:off x="8912221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AC27E203-B972-0BB7-C144-1A83FB682EE3}"/>
              </a:ext>
            </a:extLst>
          </xdr:cNvPr>
          <xdr:cNvCxnSpPr/>
        </xdr:nvCxnSpPr>
        <xdr:spPr>
          <a:xfrm flipH="1">
            <a:off x="8869358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4" name="Oval 233">
            <a:extLst>
              <a:ext uri="{FF2B5EF4-FFF2-40B4-BE49-F238E27FC236}">
                <a16:creationId xmlns:a16="http://schemas.microsoft.com/office/drawing/2014/main" id="{E384CBB1-8E1E-92E6-C16F-7923BCC4C99C}"/>
              </a:ext>
            </a:extLst>
          </xdr:cNvPr>
          <xdr:cNvSpPr/>
        </xdr:nvSpPr>
        <xdr:spPr>
          <a:xfrm>
            <a:off x="8883650" y="76406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5" name="Isosceles Triangle 234">
            <a:extLst>
              <a:ext uri="{FF2B5EF4-FFF2-40B4-BE49-F238E27FC236}">
                <a16:creationId xmlns:a16="http://schemas.microsoft.com/office/drawing/2014/main" id="{40418B39-5625-778C-9109-B61D827CFCCE}"/>
              </a:ext>
            </a:extLst>
          </xdr:cNvPr>
          <xdr:cNvSpPr/>
        </xdr:nvSpPr>
        <xdr:spPr>
          <a:xfrm>
            <a:off x="10156825" y="7685087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6" name="Straight Arrow Connector 235">
            <a:extLst>
              <a:ext uri="{FF2B5EF4-FFF2-40B4-BE49-F238E27FC236}">
                <a16:creationId xmlns:a16="http://schemas.microsoft.com/office/drawing/2014/main" id="{E3985093-A0C1-3797-6A57-AEB5C8EE0E79}"/>
              </a:ext>
            </a:extLst>
          </xdr:cNvPr>
          <xdr:cNvCxnSpPr/>
        </xdr:nvCxnSpPr>
        <xdr:spPr>
          <a:xfrm>
            <a:off x="11722100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776862B1-6857-C038-B595-211A29179DE6}"/>
              </a:ext>
            </a:extLst>
          </xdr:cNvPr>
          <xdr:cNvCxnSpPr/>
        </xdr:nvCxnSpPr>
        <xdr:spPr>
          <a:xfrm>
            <a:off x="3629023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5F5972F6-8AA6-7708-6C10-A737FAF67024}"/>
              </a:ext>
            </a:extLst>
          </xdr:cNvPr>
          <xdr:cNvCxnSpPr/>
        </xdr:nvCxnSpPr>
        <xdr:spPr>
          <a:xfrm flipH="1">
            <a:off x="3586160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2" name="Oval 141">
            <a:extLst>
              <a:ext uri="{FF2B5EF4-FFF2-40B4-BE49-F238E27FC236}">
                <a16:creationId xmlns:a16="http://schemas.microsoft.com/office/drawing/2014/main" id="{395E24CB-EDBD-053E-F9E1-044E7F30773C}"/>
              </a:ext>
            </a:extLst>
          </xdr:cNvPr>
          <xdr:cNvSpPr/>
        </xdr:nvSpPr>
        <xdr:spPr>
          <a:xfrm>
            <a:off x="7567607" y="764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8" name="Oval 227">
            <a:extLst>
              <a:ext uri="{FF2B5EF4-FFF2-40B4-BE49-F238E27FC236}">
                <a16:creationId xmlns:a16="http://schemas.microsoft.com/office/drawing/2014/main" id="{43C1B7E9-2D91-D41B-BFA8-F0E4F6E3B879}"/>
              </a:ext>
            </a:extLst>
          </xdr:cNvPr>
          <xdr:cNvSpPr/>
        </xdr:nvSpPr>
        <xdr:spPr>
          <a:xfrm>
            <a:off x="6246803" y="764063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1" name="Oval 140">
            <a:extLst>
              <a:ext uri="{FF2B5EF4-FFF2-40B4-BE49-F238E27FC236}">
                <a16:creationId xmlns:a16="http://schemas.microsoft.com/office/drawing/2014/main" id="{EB9D7111-94AB-50C8-3249-72623B8B3252}"/>
              </a:ext>
            </a:extLst>
          </xdr:cNvPr>
          <xdr:cNvSpPr/>
        </xdr:nvSpPr>
        <xdr:spPr>
          <a:xfrm>
            <a:off x="4925992" y="764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0" name="Oval 139">
            <a:extLst>
              <a:ext uri="{FF2B5EF4-FFF2-40B4-BE49-F238E27FC236}">
                <a16:creationId xmlns:a16="http://schemas.microsoft.com/office/drawing/2014/main" id="{BDD3B3C0-2A3B-756B-AFF1-68E38B47BC91}"/>
              </a:ext>
            </a:extLst>
          </xdr:cNvPr>
          <xdr:cNvSpPr/>
        </xdr:nvSpPr>
        <xdr:spPr>
          <a:xfrm>
            <a:off x="3600435" y="764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3" name="Oval 142">
            <a:extLst>
              <a:ext uri="{FF2B5EF4-FFF2-40B4-BE49-F238E27FC236}">
                <a16:creationId xmlns:a16="http://schemas.microsoft.com/office/drawing/2014/main" id="{3AD15C0A-69E6-8C22-0069-51BF31C221E6}"/>
              </a:ext>
            </a:extLst>
          </xdr:cNvPr>
          <xdr:cNvSpPr/>
        </xdr:nvSpPr>
        <xdr:spPr>
          <a:xfrm>
            <a:off x="10204461" y="764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62</xdr:row>
      <xdr:rowOff>1</xdr:rowOff>
    </xdr:from>
    <xdr:to>
      <xdr:col>71</xdr:col>
      <xdr:colOff>85731</xdr:colOff>
      <xdr:row>68</xdr:row>
      <xdr:rowOff>33338</xdr:rowOff>
    </xdr:to>
    <xdr:grpSp>
      <xdr:nvGrpSpPr>
        <xdr:cNvPr id="1427" name="Group 1426">
          <a:extLst>
            <a:ext uri="{FF2B5EF4-FFF2-40B4-BE49-F238E27FC236}">
              <a16:creationId xmlns:a16="http://schemas.microsoft.com/office/drawing/2014/main" id="{0512F55D-9678-F3ED-4615-5B995EA7DA04}"/>
            </a:ext>
          </a:extLst>
        </xdr:cNvPr>
        <xdr:cNvGrpSpPr/>
      </xdr:nvGrpSpPr>
      <xdr:grpSpPr>
        <a:xfrm>
          <a:off x="2028825" y="9391651"/>
          <a:ext cx="9553581" cy="890587"/>
          <a:chOff x="2066925" y="9207501"/>
          <a:chExt cx="9740906" cy="871537"/>
        </a:xfrm>
      </xdr:grpSpPr>
      <xdr:sp macro="" textlink="">
        <xdr:nvSpPr>
          <xdr:cNvPr id="272" name="Freeform: Shape 271">
            <a:extLst>
              <a:ext uri="{FF2B5EF4-FFF2-40B4-BE49-F238E27FC236}">
                <a16:creationId xmlns:a16="http://schemas.microsoft.com/office/drawing/2014/main" id="{ACE53FC8-C300-97C2-DCDF-4B1FD02903F0}"/>
              </a:ext>
            </a:extLst>
          </xdr:cNvPr>
          <xdr:cNvSpPr/>
        </xdr:nvSpPr>
        <xdr:spPr>
          <a:xfrm>
            <a:off x="2138363" y="9217025"/>
            <a:ext cx="1485900" cy="838200"/>
          </a:xfrm>
          <a:custGeom>
            <a:avLst/>
            <a:gdLst>
              <a:gd name="connsiteX0" fmla="*/ 0 w 1457325"/>
              <a:gd name="connsiteY0" fmla="*/ 419100 h 857250"/>
              <a:gd name="connsiteX1" fmla="*/ 0 w 1457325"/>
              <a:gd name="connsiteY1" fmla="*/ 0 h 857250"/>
              <a:gd name="connsiteX2" fmla="*/ 1457325 w 1457325"/>
              <a:gd name="connsiteY2" fmla="*/ 857250 h 857250"/>
              <a:gd name="connsiteX3" fmla="*/ 1457325 w 1457325"/>
              <a:gd name="connsiteY3" fmla="*/ 414338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57250">
                <a:moveTo>
                  <a:pt x="0" y="419100"/>
                </a:moveTo>
                <a:lnTo>
                  <a:pt x="0" y="0"/>
                </a:lnTo>
                <a:lnTo>
                  <a:pt x="1457325" y="857250"/>
                </a:lnTo>
                <a:lnTo>
                  <a:pt x="1457325" y="41433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3" name="Freeform: Shape 272">
            <a:extLst>
              <a:ext uri="{FF2B5EF4-FFF2-40B4-BE49-F238E27FC236}">
                <a16:creationId xmlns:a16="http://schemas.microsoft.com/office/drawing/2014/main" id="{0DDA6FDF-01F3-4DEE-B0B3-38F19EFDE812}"/>
              </a:ext>
            </a:extLst>
          </xdr:cNvPr>
          <xdr:cNvSpPr/>
        </xdr:nvSpPr>
        <xdr:spPr>
          <a:xfrm>
            <a:off x="3632200" y="9207501"/>
            <a:ext cx="1320801" cy="838200"/>
          </a:xfrm>
          <a:custGeom>
            <a:avLst/>
            <a:gdLst>
              <a:gd name="connsiteX0" fmla="*/ 0 w 1457325"/>
              <a:gd name="connsiteY0" fmla="*/ 419100 h 857250"/>
              <a:gd name="connsiteX1" fmla="*/ 0 w 1457325"/>
              <a:gd name="connsiteY1" fmla="*/ 0 h 857250"/>
              <a:gd name="connsiteX2" fmla="*/ 1457325 w 1457325"/>
              <a:gd name="connsiteY2" fmla="*/ 857250 h 857250"/>
              <a:gd name="connsiteX3" fmla="*/ 1457325 w 1457325"/>
              <a:gd name="connsiteY3" fmla="*/ 414338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57250">
                <a:moveTo>
                  <a:pt x="0" y="419100"/>
                </a:moveTo>
                <a:lnTo>
                  <a:pt x="0" y="0"/>
                </a:lnTo>
                <a:lnTo>
                  <a:pt x="1457325" y="857250"/>
                </a:lnTo>
                <a:lnTo>
                  <a:pt x="1457325" y="41433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4" name="Freeform: Shape 273">
            <a:extLst>
              <a:ext uri="{FF2B5EF4-FFF2-40B4-BE49-F238E27FC236}">
                <a16:creationId xmlns:a16="http://schemas.microsoft.com/office/drawing/2014/main" id="{63B45E8C-3F1F-4B34-9D9D-DA8A80BCA9D2}"/>
              </a:ext>
            </a:extLst>
          </xdr:cNvPr>
          <xdr:cNvSpPr/>
        </xdr:nvSpPr>
        <xdr:spPr>
          <a:xfrm>
            <a:off x="4953000" y="9217026"/>
            <a:ext cx="1312864" cy="838200"/>
          </a:xfrm>
          <a:custGeom>
            <a:avLst/>
            <a:gdLst>
              <a:gd name="connsiteX0" fmla="*/ 0 w 1457325"/>
              <a:gd name="connsiteY0" fmla="*/ 419100 h 857250"/>
              <a:gd name="connsiteX1" fmla="*/ 0 w 1457325"/>
              <a:gd name="connsiteY1" fmla="*/ 0 h 857250"/>
              <a:gd name="connsiteX2" fmla="*/ 1457325 w 1457325"/>
              <a:gd name="connsiteY2" fmla="*/ 857250 h 857250"/>
              <a:gd name="connsiteX3" fmla="*/ 1457325 w 1457325"/>
              <a:gd name="connsiteY3" fmla="*/ 414338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57250">
                <a:moveTo>
                  <a:pt x="0" y="419100"/>
                </a:moveTo>
                <a:lnTo>
                  <a:pt x="0" y="0"/>
                </a:lnTo>
                <a:lnTo>
                  <a:pt x="1457325" y="857250"/>
                </a:lnTo>
                <a:lnTo>
                  <a:pt x="1457325" y="41433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5" name="Freeform: Shape 274">
            <a:extLst>
              <a:ext uri="{FF2B5EF4-FFF2-40B4-BE49-F238E27FC236}">
                <a16:creationId xmlns:a16="http://schemas.microsoft.com/office/drawing/2014/main" id="{29F5BF76-D6AB-4577-AD1C-4160843D13F0}"/>
              </a:ext>
            </a:extLst>
          </xdr:cNvPr>
          <xdr:cNvSpPr/>
        </xdr:nvSpPr>
        <xdr:spPr>
          <a:xfrm>
            <a:off x="6273800" y="9231313"/>
            <a:ext cx="1312865" cy="838200"/>
          </a:xfrm>
          <a:custGeom>
            <a:avLst/>
            <a:gdLst>
              <a:gd name="connsiteX0" fmla="*/ 0 w 1457325"/>
              <a:gd name="connsiteY0" fmla="*/ 419100 h 857250"/>
              <a:gd name="connsiteX1" fmla="*/ 0 w 1457325"/>
              <a:gd name="connsiteY1" fmla="*/ 0 h 857250"/>
              <a:gd name="connsiteX2" fmla="*/ 1457325 w 1457325"/>
              <a:gd name="connsiteY2" fmla="*/ 857250 h 857250"/>
              <a:gd name="connsiteX3" fmla="*/ 1457325 w 1457325"/>
              <a:gd name="connsiteY3" fmla="*/ 414338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57250">
                <a:moveTo>
                  <a:pt x="0" y="419100"/>
                </a:moveTo>
                <a:lnTo>
                  <a:pt x="0" y="0"/>
                </a:lnTo>
                <a:lnTo>
                  <a:pt x="1457325" y="857250"/>
                </a:lnTo>
                <a:lnTo>
                  <a:pt x="1457325" y="41433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6" name="Freeform: Shape 275">
            <a:extLst>
              <a:ext uri="{FF2B5EF4-FFF2-40B4-BE49-F238E27FC236}">
                <a16:creationId xmlns:a16="http://schemas.microsoft.com/office/drawing/2014/main" id="{9CA68BF8-2F4A-4AF9-9A8B-A77B06183A6A}"/>
              </a:ext>
            </a:extLst>
          </xdr:cNvPr>
          <xdr:cNvSpPr/>
        </xdr:nvSpPr>
        <xdr:spPr>
          <a:xfrm>
            <a:off x="7586665" y="9240838"/>
            <a:ext cx="1325559" cy="838200"/>
          </a:xfrm>
          <a:custGeom>
            <a:avLst/>
            <a:gdLst>
              <a:gd name="connsiteX0" fmla="*/ 0 w 1457325"/>
              <a:gd name="connsiteY0" fmla="*/ 419100 h 857250"/>
              <a:gd name="connsiteX1" fmla="*/ 0 w 1457325"/>
              <a:gd name="connsiteY1" fmla="*/ 0 h 857250"/>
              <a:gd name="connsiteX2" fmla="*/ 1457325 w 1457325"/>
              <a:gd name="connsiteY2" fmla="*/ 857250 h 857250"/>
              <a:gd name="connsiteX3" fmla="*/ 1457325 w 1457325"/>
              <a:gd name="connsiteY3" fmla="*/ 414338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57250">
                <a:moveTo>
                  <a:pt x="0" y="419100"/>
                </a:moveTo>
                <a:lnTo>
                  <a:pt x="0" y="0"/>
                </a:lnTo>
                <a:lnTo>
                  <a:pt x="1457325" y="857250"/>
                </a:lnTo>
                <a:lnTo>
                  <a:pt x="1457325" y="41433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7" name="Freeform: Shape 276">
            <a:extLst>
              <a:ext uri="{FF2B5EF4-FFF2-40B4-BE49-F238E27FC236}">
                <a16:creationId xmlns:a16="http://schemas.microsoft.com/office/drawing/2014/main" id="{F0D415D1-4B29-4938-B31B-8EC81F0C4596}"/>
              </a:ext>
            </a:extLst>
          </xdr:cNvPr>
          <xdr:cNvSpPr/>
        </xdr:nvSpPr>
        <xdr:spPr>
          <a:xfrm>
            <a:off x="8915402" y="9221788"/>
            <a:ext cx="1325559" cy="838200"/>
          </a:xfrm>
          <a:custGeom>
            <a:avLst/>
            <a:gdLst>
              <a:gd name="connsiteX0" fmla="*/ 0 w 1457325"/>
              <a:gd name="connsiteY0" fmla="*/ 419100 h 857250"/>
              <a:gd name="connsiteX1" fmla="*/ 0 w 1457325"/>
              <a:gd name="connsiteY1" fmla="*/ 0 h 857250"/>
              <a:gd name="connsiteX2" fmla="*/ 1457325 w 1457325"/>
              <a:gd name="connsiteY2" fmla="*/ 857250 h 857250"/>
              <a:gd name="connsiteX3" fmla="*/ 1457325 w 1457325"/>
              <a:gd name="connsiteY3" fmla="*/ 414338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57250">
                <a:moveTo>
                  <a:pt x="0" y="419100"/>
                </a:moveTo>
                <a:lnTo>
                  <a:pt x="0" y="0"/>
                </a:lnTo>
                <a:lnTo>
                  <a:pt x="1457325" y="857250"/>
                </a:lnTo>
                <a:lnTo>
                  <a:pt x="1457325" y="41433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8" name="Freeform: Shape 277">
            <a:extLst>
              <a:ext uri="{FF2B5EF4-FFF2-40B4-BE49-F238E27FC236}">
                <a16:creationId xmlns:a16="http://schemas.microsoft.com/office/drawing/2014/main" id="{97C89CB7-78C0-488A-81A4-1B473378DCE1}"/>
              </a:ext>
            </a:extLst>
          </xdr:cNvPr>
          <xdr:cNvSpPr/>
        </xdr:nvSpPr>
        <xdr:spPr>
          <a:xfrm>
            <a:off x="10247687" y="9217025"/>
            <a:ext cx="1476374" cy="838200"/>
          </a:xfrm>
          <a:custGeom>
            <a:avLst/>
            <a:gdLst>
              <a:gd name="connsiteX0" fmla="*/ 0 w 1457325"/>
              <a:gd name="connsiteY0" fmla="*/ 419100 h 857250"/>
              <a:gd name="connsiteX1" fmla="*/ 0 w 1457325"/>
              <a:gd name="connsiteY1" fmla="*/ 0 h 857250"/>
              <a:gd name="connsiteX2" fmla="*/ 1457325 w 1457325"/>
              <a:gd name="connsiteY2" fmla="*/ 857250 h 857250"/>
              <a:gd name="connsiteX3" fmla="*/ 1457325 w 1457325"/>
              <a:gd name="connsiteY3" fmla="*/ 414338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57250">
                <a:moveTo>
                  <a:pt x="0" y="419100"/>
                </a:moveTo>
                <a:lnTo>
                  <a:pt x="0" y="0"/>
                </a:lnTo>
                <a:lnTo>
                  <a:pt x="1457325" y="857250"/>
                </a:lnTo>
                <a:lnTo>
                  <a:pt x="1457325" y="41433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2" name="Isosceles Triangle 241">
            <a:extLst>
              <a:ext uri="{FF2B5EF4-FFF2-40B4-BE49-F238E27FC236}">
                <a16:creationId xmlns:a16="http://schemas.microsoft.com/office/drawing/2014/main" id="{01009571-FE35-469C-B427-D3F0BC8E7B6C}"/>
              </a:ext>
            </a:extLst>
          </xdr:cNvPr>
          <xdr:cNvSpPr/>
        </xdr:nvSpPr>
        <xdr:spPr>
          <a:xfrm>
            <a:off x="2066925" y="963612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" name="Isosceles Triangle 242">
            <a:extLst>
              <a:ext uri="{FF2B5EF4-FFF2-40B4-BE49-F238E27FC236}">
                <a16:creationId xmlns:a16="http://schemas.microsoft.com/office/drawing/2014/main" id="{B19112B9-6F6F-4771-AC9D-7F66FFBD9827}"/>
              </a:ext>
            </a:extLst>
          </xdr:cNvPr>
          <xdr:cNvSpPr/>
        </xdr:nvSpPr>
        <xdr:spPr>
          <a:xfrm>
            <a:off x="3557576" y="963136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26432AD8-3B4A-4792-BD64-F856AC1956E5}"/>
              </a:ext>
            </a:extLst>
          </xdr:cNvPr>
          <xdr:cNvCxnSpPr/>
        </xdr:nvCxnSpPr>
        <xdr:spPr>
          <a:xfrm>
            <a:off x="2143124" y="9625014"/>
            <a:ext cx="95837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5" name="Isosceles Triangle 244">
            <a:extLst>
              <a:ext uri="{FF2B5EF4-FFF2-40B4-BE49-F238E27FC236}">
                <a16:creationId xmlns:a16="http://schemas.microsoft.com/office/drawing/2014/main" id="{5C8597D4-17CC-46D6-9ECC-0FAAB76BF888}"/>
              </a:ext>
            </a:extLst>
          </xdr:cNvPr>
          <xdr:cNvSpPr/>
        </xdr:nvSpPr>
        <xdr:spPr>
          <a:xfrm>
            <a:off x="4868843" y="963136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6" name="Isosceles Triangle 245">
            <a:extLst>
              <a:ext uri="{FF2B5EF4-FFF2-40B4-BE49-F238E27FC236}">
                <a16:creationId xmlns:a16="http://schemas.microsoft.com/office/drawing/2014/main" id="{9F020BEE-30CD-4BCF-839B-0CB85F4B8D0E}"/>
              </a:ext>
            </a:extLst>
          </xdr:cNvPr>
          <xdr:cNvSpPr/>
        </xdr:nvSpPr>
        <xdr:spPr>
          <a:xfrm>
            <a:off x="7510456" y="962660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" name="Isosceles Triangle 246">
            <a:extLst>
              <a:ext uri="{FF2B5EF4-FFF2-40B4-BE49-F238E27FC236}">
                <a16:creationId xmlns:a16="http://schemas.microsoft.com/office/drawing/2014/main" id="{6E45781F-708E-441E-88AC-EEFF31C7150C}"/>
              </a:ext>
            </a:extLst>
          </xdr:cNvPr>
          <xdr:cNvSpPr/>
        </xdr:nvSpPr>
        <xdr:spPr>
          <a:xfrm>
            <a:off x="8831249" y="963136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8" name="Isosceles Triangle 247">
            <a:extLst>
              <a:ext uri="{FF2B5EF4-FFF2-40B4-BE49-F238E27FC236}">
                <a16:creationId xmlns:a16="http://schemas.microsoft.com/office/drawing/2014/main" id="{16A77B18-D2A8-4348-8426-2AEF23F8A4C3}"/>
              </a:ext>
            </a:extLst>
          </xdr:cNvPr>
          <xdr:cNvSpPr/>
        </xdr:nvSpPr>
        <xdr:spPr>
          <a:xfrm>
            <a:off x="11642731" y="963612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9" name="Isosceles Triangle 248">
            <a:extLst>
              <a:ext uri="{FF2B5EF4-FFF2-40B4-BE49-F238E27FC236}">
                <a16:creationId xmlns:a16="http://schemas.microsoft.com/office/drawing/2014/main" id="{382E90F2-B574-4F79-9B5C-47298B121726}"/>
              </a:ext>
            </a:extLst>
          </xdr:cNvPr>
          <xdr:cNvSpPr/>
        </xdr:nvSpPr>
        <xdr:spPr>
          <a:xfrm>
            <a:off x="6189642" y="963612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" name="Oval 249">
            <a:extLst>
              <a:ext uri="{FF2B5EF4-FFF2-40B4-BE49-F238E27FC236}">
                <a16:creationId xmlns:a16="http://schemas.microsoft.com/office/drawing/2014/main" id="{FE14B47D-7DB7-442B-BCE5-8A07998AF75B}"/>
              </a:ext>
            </a:extLst>
          </xdr:cNvPr>
          <xdr:cNvSpPr/>
        </xdr:nvSpPr>
        <xdr:spPr>
          <a:xfrm>
            <a:off x="8878886" y="959167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1" name="Isosceles Triangle 250">
            <a:extLst>
              <a:ext uri="{FF2B5EF4-FFF2-40B4-BE49-F238E27FC236}">
                <a16:creationId xmlns:a16="http://schemas.microsoft.com/office/drawing/2014/main" id="{2A0FB701-27FB-4FAC-AC54-C3F453328F62}"/>
              </a:ext>
            </a:extLst>
          </xdr:cNvPr>
          <xdr:cNvSpPr/>
        </xdr:nvSpPr>
        <xdr:spPr>
          <a:xfrm>
            <a:off x="10152061" y="9636127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2" name="Oval 251">
            <a:extLst>
              <a:ext uri="{FF2B5EF4-FFF2-40B4-BE49-F238E27FC236}">
                <a16:creationId xmlns:a16="http://schemas.microsoft.com/office/drawing/2014/main" id="{41F92161-231C-4EAD-9E33-00288B8D6DFB}"/>
              </a:ext>
            </a:extLst>
          </xdr:cNvPr>
          <xdr:cNvSpPr/>
        </xdr:nvSpPr>
        <xdr:spPr>
          <a:xfrm>
            <a:off x="7562843" y="95916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3" name="Oval 252">
            <a:extLst>
              <a:ext uri="{FF2B5EF4-FFF2-40B4-BE49-F238E27FC236}">
                <a16:creationId xmlns:a16="http://schemas.microsoft.com/office/drawing/2014/main" id="{A600318D-A013-45E9-8013-7EB0CE22E887}"/>
              </a:ext>
            </a:extLst>
          </xdr:cNvPr>
          <xdr:cNvSpPr/>
        </xdr:nvSpPr>
        <xdr:spPr>
          <a:xfrm>
            <a:off x="6242039" y="95916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4" name="Oval 253">
            <a:extLst>
              <a:ext uri="{FF2B5EF4-FFF2-40B4-BE49-F238E27FC236}">
                <a16:creationId xmlns:a16="http://schemas.microsoft.com/office/drawing/2014/main" id="{0DE096D4-01F0-487D-A3D8-BCD27D801E19}"/>
              </a:ext>
            </a:extLst>
          </xdr:cNvPr>
          <xdr:cNvSpPr/>
        </xdr:nvSpPr>
        <xdr:spPr>
          <a:xfrm>
            <a:off x="4921228" y="95916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5" name="Oval 254">
            <a:extLst>
              <a:ext uri="{FF2B5EF4-FFF2-40B4-BE49-F238E27FC236}">
                <a16:creationId xmlns:a16="http://schemas.microsoft.com/office/drawing/2014/main" id="{21E72AE2-5D0B-42EE-8609-8A3D1FCECB2E}"/>
              </a:ext>
            </a:extLst>
          </xdr:cNvPr>
          <xdr:cNvSpPr/>
        </xdr:nvSpPr>
        <xdr:spPr>
          <a:xfrm>
            <a:off x="3605197" y="95916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6" name="Oval 255">
            <a:extLst>
              <a:ext uri="{FF2B5EF4-FFF2-40B4-BE49-F238E27FC236}">
                <a16:creationId xmlns:a16="http://schemas.microsoft.com/office/drawing/2014/main" id="{EBB38474-3B47-42E4-9689-862066BB48AF}"/>
              </a:ext>
            </a:extLst>
          </xdr:cNvPr>
          <xdr:cNvSpPr/>
        </xdr:nvSpPr>
        <xdr:spPr>
          <a:xfrm>
            <a:off x="10199697" y="95916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72</xdr:row>
      <xdr:rowOff>104775</xdr:rowOff>
    </xdr:from>
    <xdr:to>
      <xdr:col>71</xdr:col>
      <xdr:colOff>85731</xdr:colOff>
      <xdr:row>75</xdr:row>
      <xdr:rowOff>14287</xdr:rowOff>
    </xdr:to>
    <xdr:grpSp>
      <xdr:nvGrpSpPr>
        <xdr:cNvPr id="1428" name="Group 1427">
          <a:extLst>
            <a:ext uri="{FF2B5EF4-FFF2-40B4-BE49-F238E27FC236}">
              <a16:creationId xmlns:a16="http://schemas.microsoft.com/office/drawing/2014/main" id="{2D7A35F5-DF5A-ECD9-9FE8-E81EB615DA49}"/>
            </a:ext>
          </a:extLst>
        </xdr:cNvPr>
        <xdr:cNvGrpSpPr/>
      </xdr:nvGrpSpPr>
      <xdr:grpSpPr>
        <a:xfrm>
          <a:off x="2028825" y="10925175"/>
          <a:ext cx="9553581" cy="338137"/>
          <a:chOff x="2066925" y="10709275"/>
          <a:chExt cx="9740906" cy="328612"/>
        </a:xfrm>
      </xdr:grpSpPr>
      <xdr:sp macro="" textlink="">
        <xdr:nvSpPr>
          <xdr:cNvPr id="284" name="Freeform: Shape 283">
            <a:extLst>
              <a:ext uri="{FF2B5EF4-FFF2-40B4-BE49-F238E27FC236}">
                <a16:creationId xmlns:a16="http://schemas.microsoft.com/office/drawing/2014/main" id="{55612123-4E35-4402-B031-F6ADC90FE9F8}"/>
              </a:ext>
            </a:extLst>
          </xdr:cNvPr>
          <xdr:cNvSpPr/>
        </xdr:nvSpPr>
        <xdr:spPr>
          <a:xfrm>
            <a:off x="8929688" y="10742613"/>
            <a:ext cx="1320800" cy="290525"/>
          </a:xfrm>
          <a:custGeom>
            <a:avLst/>
            <a:gdLst>
              <a:gd name="connsiteX0" fmla="*/ 0 w 1295400"/>
              <a:gd name="connsiteY0" fmla="*/ 9525 h 300050"/>
              <a:gd name="connsiteX1" fmla="*/ 638175 w 1295400"/>
              <a:gd name="connsiteY1" fmla="*/ 300038 h 300050"/>
              <a:gd name="connsiteX2" fmla="*/ 1295400 w 1295400"/>
              <a:gd name="connsiteY2" fmla="*/ 0 h 300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95400" h="300050">
                <a:moveTo>
                  <a:pt x="0" y="9525"/>
                </a:moveTo>
                <a:cubicBezTo>
                  <a:pt x="211137" y="155575"/>
                  <a:pt x="422275" y="301625"/>
                  <a:pt x="638175" y="300038"/>
                </a:cubicBezTo>
                <a:cubicBezTo>
                  <a:pt x="854075" y="298451"/>
                  <a:pt x="1074737" y="149225"/>
                  <a:pt x="12954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7" name="Freeform: Shape 286">
            <a:extLst>
              <a:ext uri="{FF2B5EF4-FFF2-40B4-BE49-F238E27FC236}">
                <a16:creationId xmlns:a16="http://schemas.microsoft.com/office/drawing/2014/main" id="{A2FEBC5E-264E-48B6-A5A1-443D123ED1C6}"/>
              </a:ext>
            </a:extLst>
          </xdr:cNvPr>
          <xdr:cNvSpPr/>
        </xdr:nvSpPr>
        <xdr:spPr>
          <a:xfrm>
            <a:off x="10250490" y="10744200"/>
            <a:ext cx="1476373" cy="293687"/>
          </a:xfrm>
          <a:custGeom>
            <a:avLst/>
            <a:gdLst>
              <a:gd name="connsiteX0" fmla="*/ 0 w 1466850"/>
              <a:gd name="connsiteY0" fmla="*/ 0 h 300037"/>
              <a:gd name="connsiteX1" fmla="*/ 719137 w 1466850"/>
              <a:gd name="connsiteY1" fmla="*/ 300037 h 300037"/>
              <a:gd name="connsiteX2" fmla="*/ 1466850 w 1466850"/>
              <a:gd name="connsiteY2" fmla="*/ 0 h 300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66850" h="300037">
                <a:moveTo>
                  <a:pt x="0" y="0"/>
                </a:moveTo>
                <a:cubicBezTo>
                  <a:pt x="237331" y="150018"/>
                  <a:pt x="474662" y="300037"/>
                  <a:pt x="719137" y="300037"/>
                </a:cubicBezTo>
                <a:cubicBezTo>
                  <a:pt x="963612" y="300037"/>
                  <a:pt x="1215231" y="150018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9" name="Freeform: Shape 278">
            <a:extLst>
              <a:ext uri="{FF2B5EF4-FFF2-40B4-BE49-F238E27FC236}">
                <a16:creationId xmlns:a16="http://schemas.microsoft.com/office/drawing/2014/main" id="{5AA5DB85-E14D-26DE-B729-2FB194883B00}"/>
              </a:ext>
            </a:extLst>
          </xdr:cNvPr>
          <xdr:cNvSpPr/>
        </xdr:nvSpPr>
        <xdr:spPr>
          <a:xfrm>
            <a:off x="2151063" y="10742613"/>
            <a:ext cx="1495425" cy="290512"/>
          </a:xfrm>
          <a:custGeom>
            <a:avLst/>
            <a:gdLst>
              <a:gd name="connsiteX0" fmla="*/ 0 w 1466850"/>
              <a:gd name="connsiteY0" fmla="*/ 0 h 300037"/>
              <a:gd name="connsiteX1" fmla="*/ 719137 w 1466850"/>
              <a:gd name="connsiteY1" fmla="*/ 300037 h 300037"/>
              <a:gd name="connsiteX2" fmla="*/ 1466850 w 1466850"/>
              <a:gd name="connsiteY2" fmla="*/ 0 h 300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66850" h="300037">
                <a:moveTo>
                  <a:pt x="0" y="0"/>
                </a:moveTo>
                <a:cubicBezTo>
                  <a:pt x="237331" y="150018"/>
                  <a:pt x="474662" y="300037"/>
                  <a:pt x="719137" y="300037"/>
                </a:cubicBezTo>
                <a:cubicBezTo>
                  <a:pt x="963612" y="300037"/>
                  <a:pt x="1215231" y="150018"/>
                  <a:pt x="14668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0" name="Freeform: Shape 279">
            <a:extLst>
              <a:ext uri="{FF2B5EF4-FFF2-40B4-BE49-F238E27FC236}">
                <a16:creationId xmlns:a16="http://schemas.microsoft.com/office/drawing/2014/main" id="{D90827C7-EA04-456F-2239-95EA93B30BE3}"/>
              </a:ext>
            </a:extLst>
          </xdr:cNvPr>
          <xdr:cNvSpPr/>
        </xdr:nvSpPr>
        <xdr:spPr>
          <a:xfrm>
            <a:off x="3641725" y="10737850"/>
            <a:ext cx="1320800" cy="290525"/>
          </a:xfrm>
          <a:custGeom>
            <a:avLst/>
            <a:gdLst>
              <a:gd name="connsiteX0" fmla="*/ 0 w 1295400"/>
              <a:gd name="connsiteY0" fmla="*/ 9525 h 300050"/>
              <a:gd name="connsiteX1" fmla="*/ 638175 w 1295400"/>
              <a:gd name="connsiteY1" fmla="*/ 300038 h 300050"/>
              <a:gd name="connsiteX2" fmla="*/ 1295400 w 1295400"/>
              <a:gd name="connsiteY2" fmla="*/ 0 h 300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95400" h="300050">
                <a:moveTo>
                  <a:pt x="0" y="9525"/>
                </a:moveTo>
                <a:cubicBezTo>
                  <a:pt x="211137" y="155575"/>
                  <a:pt x="422275" y="301625"/>
                  <a:pt x="638175" y="300038"/>
                </a:cubicBezTo>
                <a:cubicBezTo>
                  <a:pt x="854075" y="298451"/>
                  <a:pt x="1074737" y="149225"/>
                  <a:pt x="12954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1" name="Freeform: Shape 280">
            <a:extLst>
              <a:ext uri="{FF2B5EF4-FFF2-40B4-BE49-F238E27FC236}">
                <a16:creationId xmlns:a16="http://schemas.microsoft.com/office/drawing/2014/main" id="{C6F422CE-E3A0-457A-8323-F2AD3C1DDCD9}"/>
              </a:ext>
            </a:extLst>
          </xdr:cNvPr>
          <xdr:cNvSpPr/>
        </xdr:nvSpPr>
        <xdr:spPr>
          <a:xfrm>
            <a:off x="4967288" y="10742613"/>
            <a:ext cx="1320800" cy="290525"/>
          </a:xfrm>
          <a:custGeom>
            <a:avLst/>
            <a:gdLst>
              <a:gd name="connsiteX0" fmla="*/ 0 w 1295400"/>
              <a:gd name="connsiteY0" fmla="*/ 9525 h 300050"/>
              <a:gd name="connsiteX1" fmla="*/ 638175 w 1295400"/>
              <a:gd name="connsiteY1" fmla="*/ 300038 h 300050"/>
              <a:gd name="connsiteX2" fmla="*/ 1295400 w 1295400"/>
              <a:gd name="connsiteY2" fmla="*/ 0 h 300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95400" h="300050">
                <a:moveTo>
                  <a:pt x="0" y="9525"/>
                </a:moveTo>
                <a:cubicBezTo>
                  <a:pt x="211137" y="155575"/>
                  <a:pt x="422275" y="301625"/>
                  <a:pt x="638175" y="300038"/>
                </a:cubicBezTo>
                <a:cubicBezTo>
                  <a:pt x="854075" y="298451"/>
                  <a:pt x="1074737" y="149225"/>
                  <a:pt x="12954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2" name="Freeform: Shape 281">
            <a:extLst>
              <a:ext uri="{FF2B5EF4-FFF2-40B4-BE49-F238E27FC236}">
                <a16:creationId xmlns:a16="http://schemas.microsoft.com/office/drawing/2014/main" id="{6DD8D874-40A9-42C2-9A0E-70BDE9CC6C46}"/>
              </a:ext>
            </a:extLst>
          </xdr:cNvPr>
          <xdr:cNvSpPr/>
        </xdr:nvSpPr>
        <xdr:spPr>
          <a:xfrm>
            <a:off x="6278563" y="10742613"/>
            <a:ext cx="1320800" cy="290525"/>
          </a:xfrm>
          <a:custGeom>
            <a:avLst/>
            <a:gdLst>
              <a:gd name="connsiteX0" fmla="*/ 0 w 1295400"/>
              <a:gd name="connsiteY0" fmla="*/ 9525 h 300050"/>
              <a:gd name="connsiteX1" fmla="*/ 638175 w 1295400"/>
              <a:gd name="connsiteY1" fmla="*/ 300038 h 300050"/>
              <a:gd name="connsiteX2" fmla="*/ 1295400 w 1295400"/>
              <a:gd name="connsiteY2" fmla="*/ 0 h 300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95400" h="300050">
                <a:moveTo>
                  <a:pt x="0" y="9525"/>
                </a:moveTo>
                <a:cubicBezTo>
                  <a:pt x="211137" y="155575"/>
                  <a:pt x="422275" y="301625"/>
                  <a:pt x="638175" y="300038"/>
                </a:cubicBezTo>
                <a:cubicBezTo>
                  <a:pt x="854075" y="298451"/>
                  <a:pt x="1074737" y="149225"/>
                  <a:pt x="12954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" name="Freeform: Shape 282">
            <a:extLst>
              <a:ext uri="{FF2B5EF4-FFF2-40B4-BE49-F238E27FC236}">
                <a16:creationId xmlns:a16="http://schemas.microsoft.com/office/drawing/2014/main" id="{F2F45735-D386-49A9-B913-8FBB5F7597CC}"/>
              </a:ext>
            </a:extLst>
          </xdr:cNvPr>
          <xdr:cNvSpPr/>
        </xdr:nvSpPr>
        <xdr:spPr>
          <a:xfrm>
            <a:off x="7608887" y="10742613"/>
            <a:ext cx="1320800" cy="290525"/>
          </a:xfrm>
          <a:custGeom>
            <a:avLst/>
            <a:gdLst>
              <a:gd name="connsiteX0" fmla="*/ 0 w 1295400"/>
              <a:gd name="connsiteY0" fmla="*/ 9525 h 300050"/>
              <a:gd name="connsiteX1" fmla="*/ 638175 w 1295400"/>
              <a:gd name="connsiteY1" fmla="*/ 300038 h 300050"/>
              <a:gd name="connsiteX2" fmla="*/ 1295400 w 1295400"/>
              <a:gd name="connsiteY2" fmla="*/ 0 h 3000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95400" h="300050">
                <a:moveTo>
                  <a:pt x="0" y="9525"/>
                </a:moveTo>
                <a:cubicBezTo>
                  <a:pt x="211137" y="155575"/>
                  <a:pt x="422275" y="301625"/>
                  <a:pt x="638175" y="300038"/>
                </a:cubicBezTo>
                <a:cubicBezTo>
                  <a:pt x="854075" y="298451"/>
                  <a:pt x="1074737" y="149225"/>
                  <a:pt x="12954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7" name="Isosceles Triangle 256">
            <a:extLst>
              <a:ext uri="{FF2B5EF4-FFF2-40B4-BE49-F238E27FC236}">
                <a16:creationId xmlns:a16="http://schemas.microsoft.com/office/drawing/2014/main" id="{983DD6A4-F097-4302-8E02-231AE313C28E}"/>
              </a:ext>
            </a:extLst>
          </xdr:cNvPr>
          <xdr:cNvSpPr/>
        </xdr:nvSpPr>
        <xdr:spPr>
          <a:xfrm>
            <a:off x="2066925" y="1075372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8" name="Isosceles Triangle 257">
            <a:extLst>
              <a:ext uri="{FF2B5EF4-FFF2-40B4-BE49-F238E27FC236}">
                <a16:creationId xmlns:a16="http://schemas.microsoft.com/office/drawing/2014/main" id="{7361512E-B919-4C29-BFBE-40B2B89C0906}"/>
              </a:ext>
            </a:extLst>
          </xdr:cNvPr>
          <xdr:cNvSpPr/>
        </xdr:nvSpPr>
        <xdr:spPr>
          <a:xfrm>
            <a:off x="3557576" y="1074896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3DF0422C-3B5F-4F6C-BA63-5F783F308C67}"/>
              </a:ext>
            </a:extLst>
          </xdr:cNvPr>
          <xdr:cNvCxnSpPr/>
        </xdr:nvCxnSpPr>
        <xdr:spPr>
          <a:xfrm>
            <a:off x="2143124" y="10742614"/>
            <a:ext cx="95837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0" name="Isosceles Triangle 259">
            <a:extLst>
              <a:ext uri="{FF2B5EF4-FFF2-40B4-BE49-F238E27FC236}">
                <a16:creationId xmlns:a16="http://schemas.microsoft.com/office/drawing/2014/main" id="{CA7B1464-5BBB-4444-92E2-E6F660A10B97}"/>
              </a:ext>
            </a:extLst>
          </xdr:cNvPr>
          <xdr:cNvSpPr/>
        </xdr:nvSpPr>
        <xdr:spPr>
          <a:xfrm>
            <a:off x="4878369" y="1074896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1" name="Isosceles Triangle 260">
            <a:extLst>
              <a:ext uri="{FF2B5EF4-FFF2-40B4-BE49-F238E27FC236}">
                <a16:creationId xmlns:a16="http://schemas.microsoft.com/office/drawing/2014/main" id="{ADD9445D-62CD-4BEC-AA80-86637B18CFCA}"/>
              </a:ext>
            </a:extLst>
          </xdr:cNvPr>
          <xdr:cNvSpPr/>
        </xdr:nvSpPr>
        <xdr:spPr>
          <a:xfrm>
            <a:off x="7519982" y="1074420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2" name="Isosceles Triangle 261">
            <a:extLst>
              <a:ext uri="{FF2B5EF4-FFF2-40B4-BE49-F238E27FC236}">
                <a16:creationId xmlns:a16="http://schemas.microsoft.com/office/drawing/2014/main" id="{484AA2B5-E1A2-4379-8853-B6453DF58F23}"/>
              </a:ext>
            </a:extLst>
          </xdr:cNvPr>
          <xdr:cNvSpPr/>
        </xdr:nvSpPr>
        <xdr:spPr>
          <a:xfrm>
            <a:off x="8840775" y="1074896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3" name="Isosceles Triangle 262">
            <a:extLst>
              <a:ext uri="{FF2B5EF4-FFF2-40B4-BE49-F238E27FC236}">
                <a16:creationId xmlns:a16="http://schemas.microsoft.com/office/drawing/2014/main" id="{6588D94D-3D7A-46ED-B7D4-6B65E2A6621C}"/>
              </a:ext>
            </a:extLst>
          </xdr:cNvPr>
          <xdr:cNvSpPr/>
        </xdr:nvSpPr>
        <xdr:spPr>
          <a:xfrm>
            <a:off x="11642731" y="1075372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4" name="Isosceles Triangle 263">
            <a:extLst>
              <a:ext uri="{FF2B5EF4-FFF2-40B4-BE49-F238E27FC236}">
                <a16:creationId xmlns:a16="http://schemas.microsoft.com/office/drawing/2014/main" id="{0AE89A56-C1A1-48D3-B1B2-1913BE1BB38B}"/>
              </a:ext>
            </a:extLst>
          </xdr:cNvPr>
          <xdr:cNvSpPr/>
        </xdr:nvSpPr>
        <xdr:spPr>
          <a:xfrm>
            <a:off x="6199168" y="1075372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5" name="Oval 264">
            <a:extLst>
              <a:ext uri="{FF2B5EF4-FFF2-40B4-BE49-F238E27FC236}">
                <a16:creationId xmlns:a16="http://schemas.microsoft.com/office/drawing/2014/main" id="{9A50A324-6D42-47A3-9F5C-820E5AB5FDAB}"/>
              </a:ext>
            </a:extLst>
          </xdr:cNvPr>
          <xdr:cNvSpPr/>
        </xdr:nvSpPr>
        <xdr:spPr>
          <a:xfrm>
            <a:off x="8888412" y="1070927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6" name="Isosceles Triangle 265">
            <a:extLst>
              <a:ext uri="{FF2B5EF4-FFF2-40B4-BE49-F238E27FC236}">
                <a16:creationId xmlns:a16="http://schemas.microsoft.com/office/drawing/2014/main" id="{04B43F92-90BC-4C5E-A3B6-90DD42AD83A8}"/>
              </a:ext>
            </a:extLst>
          </xdr:cNvPr>
          <xdr:cNvSpPr/>
        </xdr:nvSpPr>
        <xdr:spPr>
          <a:xfrm>
            <a:off x="10161587" y="10753727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7" name="Oval 266">
            <a:extLst>
              <a:ext uri="{FF2B5EF4-FFF2-40B4-BE49-F238E27FC236}">
                <a16:creationId xmlns:a16="http://schemas.microsoft.com/office/drawing/2014/main" id="{9B107144-0CDD-48F2-A864-F762228C6C9B}"/>
              </a:ext>
            </a:extLst>
          </xdr:cNvPr>
          <xdr:cNvSpPr/>
        </xdr:nvSpPr>
        <xdr:spPr>
          <a:xfrm>
            <a:off x="7572369" y="107092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8" name="Oval 267">
            <a:extLst>
              <a:ext uri="{FF2B5EF4-FFF2-40B4-BE49-F238E27FC236}">
                <a16:creationId xmlns:a16="http://schemas.microsoft.com/office/drawing/2014/main" id="{B6EF6BE1-2050-4AAF-999B-84DEF0BD6BB6}"/>
              </a:ext>
            </a:extLst>
          </xdr:cNvPr>
          <xdr:cNvSpPr/>
        </xdr:nvSpPr>
        <xdr:spPr>
          <a:xfrm>
            <a:off x="6251565" y="107092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9" name="Oval 268">
            <a:extLst>
              <a:ext uri="{FF2B5EF4-FFF2-40B4-BE49-F238E27FC236}">
                <a16:creationId xmlns:a16="http://schemas.microsoft.com/office/drawing/2014/main" id="{82D138D0-AC4A-47C2-A028-D7C326E9EE85}"/>
              </a:ext>
            </a:extLst>
          </xdr:cNvPr>
          <xdr:cNvSpPr/>
        </xdr:nvSpPr>
        <xdr:spPr>
          <a:xfrm>
            <a:off x="4930754" y="107092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0" name="Oval 269">
            <a:extLst>
              <a:ext uri="{FF2B5EF4-FFF2-40B4-BE49-F238E27FC236}">
                <a16:creationId xmlns:a16="http://schemas.microsoft.com/office/drawing/2014/main" id="{6B9BC71E-CA44-4CAE-AFF4-A68FC30C7C76}"/>
              </a:ext>
            </a:extLst>
          </xdr:cNvPr>
          <xdr:cNvSpPr/>
        </xdr:nvSpPr>
        <xdr:spPr>
          <a:xfrm>
            <a:off x="3605197" y="107092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71" name="Oval 270">
            <a:extLst>
              <a:ext uri="{FF2B5EF4-FFF2-40B4-BE49-F238E27FC236}">
                <a16:creationId xmlns:a16="http://schemas.microsoft.com/office/drawing/2014/main" id="{8BA5F224-EB0C-4265-BE9D-E8E8A91C6A10}"/>
              </a:ext>
            </a:extLst>
          </xdr:cNvPr>
          <xdr:cNvSpPr/>
        </xdr:nvSpPr>
        <xdr:spPr>
          <a:xfrm>
            <a:off x="10209223" y="107092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70</xdr:col>
      <xdr:colOff>0</xdr:colOff>
      <xdr:row>133</xdr:row>
      <xdr:rowOff>114300</xdr:rowOff>
    </xdr:from>
    <xdr:to>
      <xdr:col>70</xdr:col>
      <xdr:colOff>0</xdr:colOff>
      <xdr:row>136</xdr:row>
      <xdr:rowOff>0</xdr:rowOff>
    </xdr:to>
    <xdr:cxnSp macro="">
      <xdr:nvCxnSpPr>
        <xdr:cNvPr id="512" name="Straight Connector 511">
          <a:extLst>
            <a:ext uri="{FF2B5EF4-FFF2-40B4-BE49-F238E27FC236}">
              <a16:creationId xmlns:a16="http://schemas.microsoft.com/office/drawing/2014/main" id="{FC284286-206C-48D8-A8F3-EE79ACC639F7}"/>
            </a:ext>
          </a:extLst>
        </xdr:cNvPr>
        <xdr:cNvCxnSpPr/>
      </xdr:nvCxnSpPr>
      <xdr:spPr>
        <a:xfrm>
          <a:off x="11334750" y="37052250"/>
          <a:ext cx="0" cy="3143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87850</xdr:colOff>
      <xdr:row>81</xdr:row>
      <xdr:rowOff>9523</xdr:rowOff>
    </xdr:from>
    <xdr:to>
      <xdr:col>72</xdr:col>
      <xdr:colOff>19050</xdr:colOff>
      <xdr:row>124</xdr:row>
      <xdr:rowOff>80963</xdr:rowOff>
    </xdr:to>
    <xdr:grpSp>
      <xdr:nvGrpSpPr>
        <xdr:cNvPr id="1429" name="Group 1428">
          <a:extLst>
            <a:ext uri="{FF2B5EF4-FFF2-40B4-BE49-F238E27FC236}">
              <a16:creationId xmlns:a16="http://schemas.microsoft.com/office/drawing/2014/main" id="{38E1B8FE-5CF1-0101-D33A-10E8866C65A0}"/>
            </a:ext>
          </a:extLst>
        </xdr:cNvPr>
        <xdr:cNvGrpSpPr/>
      </xdr:nvGrpSpPr>
      <xdr:grpSpPr>
        <a:xfrm>
          <a:off x="411700" y="12773023"/>
          <a:ext cx="11265950" cy="6215065"/>
          <a:chOff x="418050" y="12544423"/>
          <a:chExt cx="11488200" cy="6078540"/>
        </a:xfrm>
      </xdr:grpSpPr>
      <xdr:grpSp>
        <xdr:nvGrpSpPr>
          <xdr:cNvPr id="290" name="Group 289">
            <a:extLst>
              <a:ext uri="{FF2B5EF4-FFF2-40B4-BE49-F238E27FC236}">
                <a16:creationId xmlns:a16="http://schemas.microsoft.com/office/drawing/2014/main" id="{4EA23FD3-72D6-6A67-4D66-54826F6B125E}"/>
              </a:ext>
            </a:extLst>
          </xdr:cNvPr>
          <xdr:cNvGrpSpPr/>
        </xdr:nvGrpSpPr>
        <xdr:grpSpPr>
          <a:xfrm>
            <a:off x="418050" y="12659303"/>
            <a:ext cx="1469435" cy="5237780"/>
            <a:chOff x="2678650" y="4696403"/>
            <a:chExt cx="1440860" cy="5358430"/>
          </a:xfrm>
        </xdr:grpSpPr>
        <xdr:sp macro="" textlink="">
          <xdr:nvSpPr>
            <xdr:cNvPr id="392" name="Isosceles Triangle 391">
              <a:extLst>
                <a:ext uri="{FF2B5EF4-FFF2-40B4-BE49-F238E27FC236}">
                  <a16:creationId xmlns:a16="http://schemas.microsoft.com/office/drawing/2014/main" id="{42C50F1A-A9F6-CF86-35BC-B4375B64AF4C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93" name="Straight Connector 392">
              <a:extLst>
                <a:ext uri="{FF2B5EF4-FFF2-40B4-BE49-F238E27FC236}">
                  <a16:creationId xmlns:a16="http://schemas.microsoft.com/office/drawing/2014/main" id="{DAED08FE-78E5-F791-6D58-3A317C3D080F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94" name="Straight Connector 393">
              <a:extLst>
                <a:ext uri="{FF2B5EF4-FFF2-40B4-BE49-F238E27FC236}">
                  <a16:creationId xmlns:a16="http://schemas.microsoft.com/office/drawing/2014/main" id="{73B47777-5D86-89BC-B0CC-56992E52659D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95" name="Straight Connector 394">
              <a:extLst>
                <a:ext uri="{FF2B5EF4-FFF2-40B4-BE49-F238E27FC236}">
                  <a16:creationId xmlns:a16="http://schemas.microsoft.com/office/drawing/2014/main" id="{2E3D1193-E8F3-97A6-10B3-C2DE0779D8B5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96" name="Straight Connector 395">
              <a:extLst>
                <a:ext uri="{FF2B5EF4-FFF2-40B4-BE49-F238E27FC236}">
                  <a16:creationId xmlns:a16="http://schemas.microsoft.com/office/drawing/2014/main" id="{53BF5C2A-F4E1-EB06-2F01-80BF2D0D341C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97" name="Straight Connector 396">
              <a:extLst>
                <a:ext uri="{FF2B5EF4-FFF2-40B4-BE49-F238E27FC236}">
                  <a16:creationId xmlns:a16="http://schemas.microsoft.com/office/drawing/2014/main" id="{48ED00B7-3A52-9B8F-2602-8F33616F3520}"/>
                </a:ext>
              </a:extLst>
            </xdr:cNvPr>
            <xdr:cNvCxnSpPr>
              <a:endCxn id="392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98" name="Straight Connector 397">
              <a:extLst>
                <a:ext uri="{FF2B5EF4-FFF2-40B4-BE49-F238E27FC236}">
                  <a16:creationId xmlns:a16="http://schemas.microsoft.com/office/drawing/2014/main" id="{267D2690-D62C-695D-3918-2BF08694C4F2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99" name="Straight Connector 398">
              <a:extLst>
                <a:ext uri="{FF2B5EF4-FFF2-40B4-BE49-F238E27FC236}">
                  <a16:creationId xmlns:a16="http://schemas.microsoft.com/office/drawing/2014/main" id="{F99EB998-3A47-C6B7-7877-F720028D3564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0" name="Straight Connector 399">
              <a:extLst>
                <a:ext uri="{FF2B5EF4-FFF2-40B4-BE49-F238E27FC236}">
                  <a16:creationId xmlns:a16="http://schemas.microsoft.com/office/drawing/2014/main" id="{173E6169-1474-A4D4-C62D-7BD5A19C335A}"/>
                </a:ext>
              </a:extLst>
            </xdr:cNvPr>
            <xdr:cNvCxnSpPr>
              <a:endCxn id="392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01" name="Straight Connector 400">
              <a:extLst>
                <a:ext uri="{FF2B5EF4-FFF2-40B4-BE49-F238E27FC236}">
                  <a16:creationId xmlns:a16="http://schemas.microsoft.com/office/drawing/2014/main" id="{6F7D0EBF-A6A6-CF78-C58A-84C07306813E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402" name="Freeform: Shape 401">
              <a:extLst>
                <a:ext uri="{FF2B5EF4-FFF2-40B4-BE49-F238E27FC236}">
                  <a16:creationId xmlns:a16="http://schemas.microsoft.com/office/drawing/2014/main" id="{9FA5D057-4FF8-1567-9A13-C16A5972AEC3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3" name="Freeform: Shape 402">
              <a:extLst>
                <a:ext uri="{FF2B5EF4-FFF2-40B4-BE49-F238E27FC236}">
                  <a16:creationId xmlns:a16="http://schemas.microsoft.com/office/drawing/2014/main" id="{E1805916-5A14-70EF-68E7-713D58251FEC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4" name="Freeform: Shape 403">
              <a:extLst>
                <a:ext uri="{FF2B5EF4-FFF2-40B4-BE49-F238E27FC236}">
                  <a16:creationId xmlns:a16="http://schemas.microsoft.com/office/drawing/2014/main" id="{939C283F-B1F9-2734-28E1-4933D9572C1A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5" name="Freeform: Shape 404">
              <a:extLst>
                <a:ext uri="{FF2B5EF4-FFF2-40B4-BE49-F238E27FC236}">
                  <a16:creationId xmlns:a16="http://schemas.microsoft.com/office/drawing/2014/main" id="{91642629-FEDE-33CF-D874-865DF65EA131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6" name="Freeform: Shape 405">
              <a:extLst>
                <a:ext uri="{FF2B5EF4-FFF2-40B4-BE49-F238E27FC236}">
                  <a16:creationId xmlns:a16="http://schemas.microsoft.com/office/drawing/2014/main" id="{E2CF8D10-1506-F69F-D147-020812D0BC73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7" name="Freeform: Shape 406">
              <a:extLst>
                <a:ext uri="{FF2B5EF4-FFF2-40B4-BE49-F238E27FC236}">
                  <a16:creationId xmlns:a16="http://schemas.microsoft.com/office/drawing/2014/main" id="{1AE62B03-9DB9-8BB9-24C1-C73935C97B32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8" name="Freeform: Shape 407">
              <a:extLst>
                <a:ext uri="{FF2B5EF4-FFF2-40B4-BE49-F238E27FC236}">
                  <a16:creationId xmlns:a16="http://schemas.microsoft.com/office/drawing/2014/main" id="{774F4242-F5A7-A986-4DA3-91C8301AADA3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09" name="Freeform: Shape 408">
              <a:extLst>
                <a:ext uri="{FF2B5EF4-FFF2-40B4-BE49-F238E27FC236}">
                  <a16:creationId xmlns:a16="http://schemas.microsoft.com/office/drawing/2014/main" id="{5C014EA0-B624-D84A-A630-C628B806B4A0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914B3CCD-1156-9C45-6A0E-01519037AB5E}"/>
              </a:ext>
            </a:extLst>
          </xdr:cNvPr>
          <xdr:cNvSpPr/>
        </xdr:nvSpPr>
        <xdr:spPr>
          <a:xfrm rot="16200000">
            <a:off x="4155554" y="10410302"/>
            <a:ext cx="5432428" cy="970067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CCAF3C7B-AA2F-FF39-D5F9-826B5FA8E5CE}"/>
              </a:ext>
            </a:extLst>
          </xdr:cNvPr>
          <xdr:cNvSpPr/>
        </xdr:nvSpPr>
        <xdr:spPr>
          <a:xfrm rot="16200000">
            <a:off x="4396660" y="10724433"/>
            <a:ext cx="4889500" cy="907558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93" name="Straight Connector 292">
            <a:extLst>
              <a:ext uri="{FF2B5EF4-FFF2-40B4-BE49-F238E27FC236}">
                <a16:creationId xmlns:a16="http://schemas.microsoft.com/office/drawing/2014/main" id="{ED9B06BA-2455-F199-4CBA-125E1884639A}"/>
              </a:ext>
            </a:extLst>
          </xdr:cNvPr>
          <xdr:cNvCxnSpPr/>
        </xdr:nvCxnSpPr>
        <xdr:spPr>
          <a:xfrm flipV="1">
            <a:off x="2303619" y="16868289"/>
            <a:ext cx="9066059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5BE16273-D3C9-3125-9CE5-1768127D1CBD}"/>
              </a:ext>
            </a:extLst>
          </xdr:cNvPr>
          <xdr:cNvCxnSpPr/>
        </xdr:nvCxnSpPr>
        <xdr:spPr>
          <a:xfrm>
            <a:off x="2303619" y="16026611"/>
            <a:ext cx="90755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139892DA-F604-5CF9-8973-CC4F1BF602CA}"/>
              </a:ext>
            </a:extLst>
          </xdr:cNvPr>
          <xdr:cNvCxnSpPr/>
        </xdr:nvCxnSpPr>
        <xdr:spPr>
          <a:xfrm flipV="1">
            <a:off x="2308118" y="15316594"/>
            <a:ext cx="907108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C1FDFAFF-5612-056F-FC05-A885EFEBF32B}"/>
              </a:ext>
            </a:extLst>
          </xdr:cNvPr>
          <xdr:cNvCxnSpPr/>
        </xdr:nvCxnSpPr>
        <xdr:spPr>
          <a:xfrm>
            <a:off x="2308119" y="14491883"/>
            <a:ext cx="90710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" name="Straight Connector 296">
            <a:extLst>
              <a:ext uri="{FF2B5EF4-FFF2-40B4-BE49-F238E27FC236}">
                <a16:creationId xmlns:a16="http://schemas.microsoft.com/office/drawing/2014/main" id="{8DE0E2DE-5411-36D9-2EAB-8D150A4FCBBC}"/>
              </a:ext>
            </a:extLst>
          </xdr:cNvPr>
          <xdr:cNvCxnSpPr/>
        </xdr:nvCxnSpPr>
        <xdr:spPr>
          <a:xfrm flipV="1">
            <a:off x="2303618" y="13656554"/>
            <a:ext cx="90660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FE81E1B2-227E-BEEB-4E76-070401AFF81C}"/>
              </a:ext>
            </a:extLst>
          </xdr:cNvPr>
          <xdr:cNvCxnSpPr/>
        </xdr:nvCxnSpPr>
        <xdr:spPr>
          <a:xfrm flipV="1">
            <a:off x="3801259" y="128143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697886BD-C452-E48A-FB78-5015A42C3EBB}"/>
              </a:ext>
            </a:extLst>
          </xdr:cNvPr>
          <xdr:cNvCxnSpPr/>
        </xdr:nvCxnSpPr>
        <xdr:spPr>
          <a:xfrm flipV="1">
            <a:off x="5277476" y="1281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926F1DC0-90AA-4122-8DC0-143C5A3294B8}"/>
              </a:ext>
            </a:extLst>
          </xdr:cNvPr>
          <xdr:cNvCxnSpPr/>
        </xdr:nvCxnSpPr>
        <xdr:spPr>
          <a:xfrm flipV="1">
            <a:off x="2303463" y="16865600"/>
            <a:ext cx="14986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1" name="Straight Connector 300">
            <a:extLst>
              <a:ext uri="{FF2B5EF4-FFF2-40B4-BE49-F238E27FC236}">
                <a16:creationId xmlns:a16="http://schemas.microsoft.com/office/drawing/2014/main" id="{A7D35D8F-FF77-1393-5609-4AF8A6C62016}"/>
              </a:ext>
            </a:extLst>
          </xdr:cNvPr>
          <xdr:cNvCxnSpPr/>
        </xdr:nvCxnSpPr>
        <xdr:spPr>
          <a:xfrm>
            <a:off x="2303463" y="16865601"/>
            <a:ext cx="1503362" cy="83819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62BB1F9B-BD94-CC97-76C6-CD5B449E36EE}"/>
              </a:ext>
            </a:extLst>
          </xdr:cNvPr>
          <xdr:cNvCxnSpPr/>
        </xdr:nvCxnSpPr>
        <xdr:spPr>
          <a:xfrm flipV="1">
            <a:off x="2311400" y="16027400"/>
            <a:ext cx="1495425" cy="831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5F88F5A9-4C61-6AFF-D481-3B0C012CFA2E}"/>
              </a:ext>
            </a:extLst>
          </xdr:cNvPr>
          <xdr:cNvCxnSpPr/>
        </xdr:nvCxnSpPr>
        <xdr:spPr>
          <a:xfrm>
            <a:off x="2311401" y="16027400"/>
            <a:ext cx="1490662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4" name="Straight Connector 303">
            <a:extLst>
              <a:ext uri="{FF2B5EF4-FFF2-40B4-BE49-F238E27FC236}">
                <a16:creationId xmlns:a16="http://schemas.microsoft.com/office/drawing/2014/main" id="{F590B402-BB8A-9D2C-FA2B-4968AF593415}"/>
              </a:ext>
            </a:extLst>
          </xdr:cNvPr>
          <xdr:cNvCxnSpPr/>
        </xdr:nvCxnSpPr>
        <xdr:spPr>
          <a:xfrm flipV="1">
            <a:off x="2303466" y="15322550"/>
            <a:ext cx="1498597" cy="703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5" name="Straight Connector 304">
            <a:extLst>
              <a:ext uri="{FF2B5EF4-FFF2-40B4-BE49-F238E27FC236}">
                <a16:creationId xmlns:a16="http://schemas.microsoft.com/office/drawing/2014/main" id="{6A892E67-2EC4-C0E7-D535-46321AB8A915}"/>
              </a:ext>
            </a:extLst>
          </xdr:cNvPr>
          <xdr:cNvCxnSpPr/>
        </xdr:nvCxnSpPr>
        <xdr:spPr>
          <a:xfrm>
            <a:off x="2303466" y="15317790"/>
            <a:ext cx="1498597" cy="70961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6" name="Straight Connector 305">
            <a:extLst>
              <a:ext uri="{FF2B5EF4-FFF2-40B4-BE49-F238E27FC236}">
                <a16:creationId xmlns:a16="http://schemas.microsoft.com/office/drawing/2014/main" id="{19C8DFA1-65BF-A15C-B0A8-39A5FFCE745A}"/>
              </a:ext>
            </a:extLst>
          </xdr:cNvPr>
          <xdr:cNvCxnSpPr/>
        </xdr:nvCxnSpPr>
        <xdr:spPr>
          <a:xfrm flipV="1">
            <a:off x="2311400" y="14489113"/>
            <a:ext cx="1495425" cy="73342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7" name="Straight Connector 306">
            <a:extLst>
              <a:ext uri="{FF2B5EF4-FFF2-40B4-BE49-F238E27FC236}">
                <a16:creationId xmlns:a16="http://schemas.microsoft.com/office/drawing/2014/main" id="{C344E119-AF6A-BA99-BB28-AC0FDF1C6A80}"/>
              </a:ext>
            </a:extLst>
          </xdr:cNvPr>
          <xdr:cNvCxnSpPr/>
        </xdr:nvCxnSpPr>
        <xdr:spPr>
          <a:xfrm>
            <a:off x="2311404" y="14495466"/>
            <a:ext cx="1490659" cy="7318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8" name="Straight Connector 307">
            <a:extLst>
              <a:ext uri="{FF2B5EF4-FFF2-40B4-BE49-F238E27FC236}">
                <a16:creationId xmlns:a16="http://schemas.microsoft.com/office/drawing/2014/main" id="{1F410455-3723-A874-7863-7634818A066E}"/>
              </a:ext>
            </a:extLst>
          </xdr:cNvPr>
          <xdr:cNvCxnSpPr/>
        </xdr:nvCxnSpPr>
        <xdr:spPr>
          <a:xfrm flipV="1">
            <a:off x="2316162" y="13657263"/>
            <a:ext cx="1485901" cy="831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9" name="Straight Connector 308">
            <a:extLst>
              <a:ext uri="{FF2B5EF4-FFF2-40B4-BE49-F238E27FC236}">
                <a16:creationId xmlns:a16="http://schemas.microsoft.com/office/drawing/2014/main" id="{14942D75-99E8-3490-A4BB-5E0D154CAC20}"/>
              </a:ext>
            </a:extLst>
          </xdr:cNvPr>
          <xdr:cNvCxnSpPr/>
        </xdr:nvCxnSpPr>
        <xdr:spPr>
          <a:xfrm>
            <a:off x="2298703" y="13657266"/>
            <a:ext cx="1503360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10" name="Straight Connector 309">
            <a:extLst>
              <a:ext uri="{FF2B5EF4-FFF2-40B4-BE49-F238E27FC236}">
                <a16:creationId xmlns:a16="http://schemas.microsoft.com/office/drawing/2014/main" id="{89ACF245-1F80-54A3-E280-D6AB1C6D67B8}"/>
              </a:ext>
            </a:extLst>
          </xdr:cNvPr>
          <xdr:cNvCxnSpPr/>
        </xdr:nvCxnSpPr>
        <xdr:spPr>
          <a:xfrm flipV="1">
            <a:off x="2303463" y="12814300"/>
            <a:ext cx="149860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11" name="Straight Connector 310">
            <a:extLst>
              <a:ext uri="{FF2B5EF4-FFF2-40B4-BE49-F238E27FC236}">
                <a16:creationId xmlns:a16="http://schemas.microsoft.com/office/drawing/2014/main" id="{8A57E2F9-28BC-2FF5-A215-BFF87B3D06CE}"/>
              </a:ext>
            </a:extLst>
          </xdr:cNvPr>
          <xdr:cNvCxnSpPr/>
        </xdr:nvCxnSpPr>
        <xdr:spPr>
          <a:xfrm>
            <a:off x="2303456" y="12814300"/>
            <a:ext cx="1503369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12" name="Straight Connector 311">
            <a:extLst>
              <a:ext uri="{FF2B5EF4-FFF2-40B4-BE49-F238E27FC236}">
                <a16:creationId xmlns:a16="http://schemas.microsoft.com/office/drawing/2014/main" id="{781C510B-073D-C5A3-655E-365B88C50F8A}"/>
              </a:ext>
            </a:extLst>
          </xdr:cNvPr>
          <xdr:cNvCxnSpPr/>
        </xdr:nvCxnSpPr>
        <xdr:spPr>
          <a:xfrm flipV="1">
            <a:off x="2303618" y="15227307"/>
            <a:ext cx="907558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13" name="Straight Connector 312">
            <a:extLst>
              <a:ext uri="{FF2B5EF4-FFF2-40B4-BE49-F238E27FC236}">
                <a16:creationId xmlns:a16="http://schemas.microsoft.com/office/drawing/2014/main" id="{E91E57BE-B5B1-320E-1A7F-CE416B5C5B35}"/>
              </a:ext>
            </a:extLst>
          </xdr:cNvPr>
          <xdr:cNvCxnSpPr/>
        </xdr:nvCxnSpPr>
        <xdr:spPr>
          <a:xfrm>
            <a:off x="2146300" y="181165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Connector 313">
            <a:extLst>
              <a:ext uri="{FF2B5EF4-FFF2-40B4-BE49-F238E27FC236}">
                <a16:creationId xmlns:a16="http://schemas.microsoft.com/office/drawing/2014/main" id="{2B77BA68-5A5C-2E2E-9E18-3C3768CF73AD}"/>
              </a:ext>
            </a:extLst>
          </xdr:cNvPr>
          <xdr:cNvCxnSpPr/>
        </xdr:nvCxnSpPr>
        <xdr:spPr>
          <a:xfrm>
            <a:off x="2057400" y="18262600"/>
            <a:ext cx="9556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5" name="Oval 314">
            <a:extLst>
              <a:ext uri="{FF2B5EF4-FFF2-40B4-BE49-F238E27FC236}">
                <a16:creationId xmlns:a16="http://schemas.microsoft.com/office/drawing/2014/main" id="{776D0264-BFA7-9D13-9746-81562589C847}"/>
              </a:ext>
            </a:extLst>
          </xdr:cNvPr>
          <xdr:cNvSpPr/>
        </xdr:nvSpPr>
        <xdr:spPr>
          <a:xfrm>
            <a:off x="3760787" y="136223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6" name="Oval 315">
            <a:extLst>
              <a:ext uri="{FF2B5EF4-FFF2-40B4-BE49-F238E27FC236}">
                <a16:creationId xmlns:a16="http://schemas.microsoft.com/office/drawing/2014/main" id="{AC5854E3-29F4-D025-0D12-6C24F51ADE5D}"/>
              </a:ext>
            </a:extLst>
          </xdr:cNvPr>
          <xdr:cNvSpPr/>
        </xdr:nvSpPr>
        <xdr:spPr>
          <a:xfrm>
            <a:off x="3775074" y="14460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7" name="Oval 316">
            <a:extLst>
              <a:ext uri="{FF2B5EF4-FFF2-40B4-BE49-F238E27FC236}">
                <a16:creationId xmlns:a16="http://schemas.microsoft.com/office/drawing/2014/main" id="{4A6089EE-4706-B7BB-415C-6AA709B6E27D}"/>
              </a:ext>
            </a:extLst>
          </xdr:cNvPr>
          <xdr:cNvSpPr/>
        </xdr:nvSpPr>
        <xdr:spPr>
          <a:xfrm>
            <a:off x="3765550" y="152796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8" name="Oval 317">
            <a:extLst>
              <a:ext uri="{FF2B5EF4-FFF2-40B4-BE49-F238E27FC236}">
                <a16:creationId xmlns:a16="http://schemas.microsoft.com/office/drawing/2014/main" id="{8C286494-1C25-674B-71F4-32572E45A294}"/>
              </a:ext>
            </a:extLst>
          </xdr:cNvPr>
          <xdr:cNvSpPr/>
        </xdr:nvSpPr>
        <xdr:spPr>
          <a:xfrm>
            <a:off x="3765550" y="151892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9" name="Oval 318">
            <a:extLst>
              <a:ext uri="{FF2B5EF4-FFF2-40B4-BE49-F238E27FC236}">
                <a16:creationId xmlns:a16="http://schemas.microsoft.com/office/drawing/2014/main" id="{BBF9E8BA-2F6E-0A70-2428-F17A56AB4788}"/>
              </a:ext>
            </a:extLst>
          </xdr:cNvPr>
          <xdr:cNvSpPr/>
        </xdr:nvSpPr>
        <xdr:spPr>
          <a:xfrm>
            <a:off x="3765550" y="159924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0" name="Oval 319">
            <a:extLst>
              <a:ext uri="{FF2B5EF4-FFF2-40B4-BE49-F238E27FC236}">
                <a16:creationId xmlns:a16="http://schemas.microsoft.com/office/drawing/2014/main" id="{3DF0D858-1B57-780A-F81C-FCAFC55CE85A}"/>
              </a:ext>
            </a:extLst>
          </xdr:cNvPr>
          <xdr:cNvSpPr/>
        </xdr:nvSpPr>
        <xdr:spPr>
          <a:xfrm>
            <a:off x="3770312" y="168354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27" name="Straight Connector 326">
            <a:extLst>
              <a:ext uri="{FF2B5EF4-FFF2-40B4-BE49-F238E27FC236}">
                <a16:creationId xmlns:a16="http://schemas.microsoft.com/office/drawing/2014/main" id="{F1D6B964-D955-E39E-E70B-843B73F91261}"/>
              </a:ext>
            </a:extLst>
          </xdr:cNvPr>
          <xdr:cNvCxnSpPr/>
        </xdr:nvCxnSpPr>
        <xdr:spPr>
          <a:xfrm flipV="1">
            <a:off x="6773059" y="128143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28" name="Straight Connector 327">
            <a:extLst>
              <a:ext uri="{FF2B5EF4-FFF2-40B4-BE49-F238E27FC236}">
                <a16:creationId xmlns:a16="http://schemas.microsoft.com/office/drawing/2014/main" id="{EE0FE905-9B41-D8FA-2E47-6B0B503DEA2B}"/>
              </a:ext>
            </a:extLst>
          </xdr:cNvPr>
          <xdr:cNvCxnSpPr/>
        </xdr:nvCxnSpPr>
        <xdr:spPr>
          <a:xfrm flipV="1">
            <a:off x="8249276" y="1281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56A57885-7960-F70C-F41A-3EFBF6E859B8}"/>
              </a:ext>
            </a:extLst>
          </xdr:cNvPr>
          <xdr:cNvCxnSpPr/>
        </xdr:nvCxnSpPr>
        <xdr:spPr>
          <a:xfrm flipH="1">
            <a:off x="2100262" y="1821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2571ADB1-F5E3-D27D-71ED-4562F10394A1}"/>
              </a:ext>
            </a:extLst>
          </xdr:cNvPr>
          <xdr:cNvCxnSpPr/>
        </xdr:nvCxnSpPr>
        <xdr:spPr>
          <a:xfrm>
            <a:off x="3797301" y="1811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671C6BEF-9FC2-6DB7-1094-2C3663221F43}"/>
              </a:ext>
            </a:extLst>
          </xdr:cNvPr>
          <xdr:cNvCxnSpPr/>
        </xdr:nvCxnSpPr>
        <xdr:spPr>
          <a:xfrm flipH="1">
            <a:off x="3751263" y="1821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7262CADC-5E81-B2B0-0350-90533FD31146}"/>
              </a:ext>
            </a:extLst>
          </xdr:cNvPr>
          <xdr:cNvCxnSpPr/>
        </xdr:nvCxnSpPr>
        <xdr:spPr>
          <a:xfrm>
            <a:off x="5280013" y="1811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AEDDFB77-B281-73BA-7920-7FC318D699BE}"/>
              </a:ext>
            </a:extLst>
          </xdr:cNvPr>
          <xdr:cNvCxnSpPr/>
        </xdr:nvCxnSpPr>
        <xdr:spPr>
          <a:xfrm flipH="1">
            <a:off x="5237150" y="1821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Connector 345">
            <a:extLst>
              <a:ext uri="{FF2B5EF4-FFF2-40B4-BE49-F238E27FC236}">
                <a16:creationId xmlns:a16="http://schemas.microsoft.com/office/drawing/2014/main" id="{89D7A66B-0C7F-4E9D-8BBA-029B04E69973}"/>
              </a:ext>
            </a:extLst>
          </xdr:cNvPr>
          <xdr:cNvCxnSpPr/>
        </xdr:nvCxnSpPr>
        <xdr:spPr>
          <a:xfrm>
            <a:off x="6765914" y="1811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Connector 346">
            <a:extLst>
              <a:ext uri="{FF2B5EF4-FFF2-40B4-BE49-F238E27FC236}">
                <a16:creationId xmlns:a16="http://schemas.microsoft.com/office/drawing/2014/main" id="{15CCAAED-E13E-11AC-FC0D-70C4D93376E1}"/>
              </a:ext>
            </a:extLst>
          </xdr:cNvPr>
          <xdr:cNvCxnSpPr/>
        </xdr:nvCxnSpPr>
        <xdr:spPr>
          <a:xfrm flipH="1">
            <a:off x="6723051" y="1821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Straight Connector 347">
            <a:extLst>
              <a:ext uri="{FF2B5EF4-FFF2-40B4-BE49-F238E27FC236}">
                <a16:creationId xmlns:a16="http://schemas.microsoft.com/office/drawing/2014/main" id="{CE94989C-C494-1A2D-FF52-AC5F08C88ABF}"/>
              </a:ext>
            </a:extLst>
          </xdr:cNvPr>
          <xdr:cNvCxnSpPr/>
        </xdr:nvCxnSpPr>
        <xdr:spPr>
          <a:xfrm>
            <a:off x="9740900" y="1811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9" name="Straight Connector 348">
            <a:extLst>
              <a:ext uri="{FF2B5EF4-FFF2-40B4-BE49-F238E27FC236}">
                <a16:creationId xmlns:a16="http://schemas.microsoft.com/office/drawing/2014/main" id="{172DD395-004C-FF87-F335-16B734742CBE}"/>
              </a:ext>
            </a:extLst>
          </xdr:cNvPr>
          <xdr:cNvCxnSpPr/>
        </xdr:nvCxnSpPr>
        <xdr:spPr>
          <a:xfrm flipH="1">
            <a:off x="9694862" y="1821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3A28C802-D138-CF69-ACE4-62F925ED5D9C}"/>
              </a:ext>
            </a:extLst>
          </xdr:cNvPr>
          <xdr:cNvCxnSpPr/>
        </xdr:nvCxnSpPr>
        <xdr:spPr>
          <a:xfrm>
            <a:off x="11557000" y="181165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1" name="Straight Connector 350">
            <a:extLst>
              <a:ext uri="{FF2B5EF4-FFF2-40B4-BE49-F238E27FC236}">
                <a16:creationId xmlns:a16="http://schemas.microsoft.com/office/drawing/2014/main" id="{940D1620-CB62-594C-43AA-992426792056}"/>
              </a:ext>
            </a:extLst>
          </xdr:cNvPr>
          <xdr:cNvCxnSpPr/>
        </xdr:nvCxnSpPr>
        <xdr:spPr>
          <a:xfrm flipH="1">
            <a:off x="11510962" y="1821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Straight Connector 351">
            <a:extLst>
              <a:ext uri="{FF2B5EF4-FFF2-40B4-BE49-F238E27FC236}">
                <a16:creationId xmlns:a16="http://schemas.microsoft.com/office/drawing/2014/main" id="{9D102A1B-71A4-544F-801E-B59504FABBD0}"/>
              </a:ext>
            </a:extLst>
          </xdr:cNvPr>
          <xdr:cNvCxnSpPr/>
        </xdr:nvCxnSpPr>
        <xdr:spPr>
          <a:xfrm>
            <a:off x="2057400" y="18545174"/>
            <a:ext cx="9556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29DCF6D2-D49E-48D5-D33C-68B9F7ED9779}"/>
              </a:ext>
            </a:extLst>
          </xdr:cNvPr>
          <xdr:cNvCxnSpPr/>
        </xdr:nvCxnSpPr>
        <xdr:spPr>
          <a:xfrm flipH="1">
            <a:off x="2100262" y="184975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017AAC38-570B-887C-49C9-71AE64068DD1}"/>
              </a:ext>
            </a:extLst>
          </xdr:cNvPr>
          <xdr:cNvCxnSpPr/>
        </xdr:nvCxnSpPr>
        <xdr:spPr>
          <a:xfrm flipH="1">
            <a:off x="11506200" y="18502312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5" name="Straight Connector 354">
            <a:extLst>
              <a:ext uri="{FF2B5EF4-FFF2-40B4-BE49-F238E27FC236}">
                <a16:creationId xmlns:a16="http://schemas.microsoft.com/office/drawing/2014/main" id="{6A594AD8-015A-BDF9-7ADD-8FCE6E011EE0}"/>
              </a:ext>
            </a:extLst>
          </xdr:cNvPr>
          <xdr:cNvCxnSpPr/>
        </xdr:nvCxnSpPr>
        <xdr:spPr>
          <a:xfrm>
            <a:off x="495300" y="14817725"/>
            <a:ext cx="114109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6" name="Straight Connector 355">
            <a:extLst>
              <a:ext uri="{FF2B5EF4-FFF2-40B4-BE49-F238E27FC236}">
                <a16:creationId xmlns:a16="http://schemas.microsoft.com/office/drawing/2014/main" id="{8DFD8F9B-A81D-4314-9D95-3480AAF36C7A}"/>
              </a:ext>
            </a:extLst>
          </xdr:cNvPr>
          <xdr:cNvCxnSpPr/>
        </xdr:nvCxnSpPr>
        <xdr:spPr>
          <a:xfrm>
            <a:off x="495300" y="14855825"/>
            <a:ext cx="114109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7" name="Straight Connector 356">
            <a:extLst>
              <a:ext uri="{FF2B5EF4-FFF2-40B4-BE49-F238E27FC236}">
                <a16:creationId xmlns:a16="http://schemas.microsoft.com/office/drawing/2014/main" id="{82C4D5DA-0414-AB5D-CF66-11428D80A444}"/>
              </a:ext>
            </a:extLst>
          </xdr:cNvPr>
          <xdr:cNvCxnSpPr/>
        </xdr:nvCxnSpPr>
        <xdr:spPr>
          <a:xfrm>
            <a:off x="495300" y="15646400"/>
            <a:ext cx="114109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Straight Connector 357">
            <a:extLst>
              <a:ext uri="{FF2B5EF4-FFF2-40B4-BE49-F238E27FC236}">
                <a16:creationId xmlns:a16="http://schemas.microsoft.com/office/drawing/2014/main" id="{F042C6E7-9F7C-5231-6B8D-B0508612E05E}"/>
              </a:ext>
            </a:extLst>
          </xdr:cNvPr>
          <xdr:cNvCxnSpPr/>
        </xdr:nvCxnSpPr>
        <xdr:spPr>
          <a:xfrm>
            <a:off x="495300" y="15684500"/>
            <a:ext cx="114109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C6E40602-1456-A6AA-C924-7CACA0725146}"/>
              </a:ext>
            </a:extLst>
          </xdr:cNvPr>
          <xdr:cNvCxnSpPr/>
        </xdr:nvCxnSpPr>
        <xdr:spPr>
          <a:xfrm flipV="1">
            <a:off x="9735176" y="12807950"/>
            <a:ext cx="0" cy="4895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5F23DD42-4913-E845-EF33-9DF163CE1D4A}"/>
              </a:ext>
            </a:extLst>
          </xdr:cNvPr>
          <xdr:cNvCxnSpPr/>
        </xdr:nvCxnSpPr>
        <xdr:spPr>
          <a:xfrm flipV="1">
            <a:off x="5275260" y="16865600"/>
            <a:ext cx="14986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C5ED5D3B-514A-B2A4-6F2E-19C1F4150376}"/>
              </a:ext>
            </a:extLst>
          </xdr:cNvPr>
          <xdr:cNvCxnSpPr/>
        </xdr:nvCxnSpPr>
        <xdr:spPr>
          <a:xfrm>
            <a:off x="5275260" y="16865601"/>
            <a:ext cx="1503362" cy="83819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34924050-076F-67DB-534D-97E98F0CF2DF}"/>
              </a:ext>
            </a:extLst>
          </xdr:cNvPr>
          <xdr:cNvCxnSpPr/>
        </xdr:nvCxnSpPr>
        <xdr:spPr>
          <a:xfrm flipV="1">
            <a:off x="5280022" y="16027400"/>
            <a:ext cx="1498600" cy="831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725E6429-79F7-01DB-2FF2-7D8325D3CA09}"/>
              </a:ext>
            </a:extLst>
          </xdr:cNvPr>
          <xdr:cNvCxnSpPr/>
        </xdr:nvCxnSpPr>
        <xdr:spPr>
          <a:xfrm>
            <a:off x="5280023" y="16027400"/>
            <a:ext cx="1493837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4" name="Straight Connector 363">
            <a:extLst>
              <a:ext uri="{FF2B5EF4-FFF2-40B4-BE49-F238E27FC236}">
                <a16:creationId xmlns:a16="http://schemas.microsoft.com/office/drawing/2014/main" id="{A7016ED6-4DA4-CAB2-90CC-0769E0341F51}"/>
              </a:ext>
            </a:extLst>
          </xdr:cNvPr>
          <xdr:cNvCxnSpPr/>
        </xdr:nvCxnSpPr>
        <xdr:spPr>
          <a:xfrm flipV="1">
            <a:off x="5275263" y="15322550"/>
            <a:ext cx="1498597" cy="703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6BDF908C-81D9-0CE1-1844-C152C0D571FF}"/>
              </a:ext>
            </a:extLst>
          </xdr:cNvPr>
          <xdr:cNvCxnSpPr/>
        </xdr:nvCxnSpPr>
        <xdr:spPr>
          <a:xfrm>
            <a:off x="5275263" y="15317790"/>
            <a:ext cx="1498597" cy="70961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BFE5427B-06C4-10A0-D1B1-A333CAD76B6C}"/>
              </a:ext>
            </a:extLst>
          </xdr:cNvPr>
          <xdr:cNvCxnSpPr/>
        </xdr:nvCxnSpPr>
        <xdr:spPr>
          <a:xfrm flipV="1">
            <a:off x="5280022" y="14489113"/>
            <a:ext cx="1498600" cy="73342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7" name="Straight Connector 366">
            <a:extLst>
              <a:ext uri="{FF2B5EF4-FFF2-40B4-BE49-F238E27FC236}">
                <a16:creationId xmlns:a16="http://schemas.microsoft.com/office/drawing/2014/main" id="{043B186C-AB92-EF00-D918-83326DE08FF9}"/>
              </a:ext>
            </a:extLst>
          </xdr:cNvPr>
          <xdr:cNvCxnSpPr/>
        </xdr:nvCxnSpPr>
        <xdr:spPr>
          <a:xfrm>
            <a:off x="5283201" y="14495466"/>
            <a:ext cx="1490659" cy="7318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FBBB3BE6-8F29-B24D-309F-324654E2BA64}"/>
              </a:ext>
            </a:extLst>
          </xdr:cNvPr>
          <xdr:cNvCxnSpPr/>
        </xdr:nvCxnSpPr>
        <xdr:spPr>
          <a:xfrm flipV="1">
            <a:off x="5287959" y="13657263"/>
            <a:ext cx="1485901" cy="831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9" name="Straight Connector 368">
            <a:extLst>
              <a:ext uri="{FF2B5EF4-FFF2-40B4-BE49-F238E27FC236}">
                <a16:creationId xmlns:a16="http://schemas.microsoft.com/office/drawing/2014/main" id="{305CA50E-799F-C39A-B6DB-1E2C301466A8}"/>
              </a:ext>
            </a:extLst>
          </xdr:cNvPr>
          <xdr:cNvCxnSpPr/>
        </xdr:nvCxnSpPr>
        <xdr:spPr>
          <a:xfrm>
            <a:off x="5270500" y="13657266"/>
            <a:ext cx="1503360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0" name="Straight Connector 369">
            <a:extLst>
              <a:ext uri="{FF2B5EF4-FFF2-40B4-BE49-F238E27FC236}">
                <a16:creationId xmlns:a16="http://schemas.microsoft.com/office/drawing/2014/main" id="{8BF1200E-E875-046C-EA15-23E7AB706088}"/>
              </a:ext>
            </a:extLst>
          </xdr:cNvPr>
          <xdr:cNvCxnSpPr/>
        </xdr:nvCxnSpPr>
        <xdr:spPr>
          <a:xfrm flipV="1">
            <a:off x="5275260" y="12814300"/>
            <a:ext cx="149860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1" name="Straight Connector 370">
            <a:extLst>
              <a:ext uri="{FF2B5EF4-FFF2-40B4-BE49-F238E27FC236}">
                <a16:creationId xmlns:a16="http://schemas.microsoft.com/office/drawing/2014/main" id="{7C8CD8CC-71DE-230E-8322-245B172B4744}"/>
              </a:ext>
            </a:extLst>
          </xdr:cNvPr>
          <xdr:cNvCxnSpPr/>
        </xdr:nvCxnSpPr>
        <xdr:spPr>
          <a:xfrm>
            <a:off x="5275253" y="12814300"/>
            <a:ext cx="1503369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2" name="Straight Connector 371">
            <a:extLst>
              <a:ext uri="{FF2B5EF4-FFF2-40B4-BE49-F238E27FC236}">
                <a16:creationId xmlns:a16="http://schemas.microsoft.com/office/drawing/2014/main" id="{9C9C2810-9562-86E8-64C3-F23BCFC72610}"/>
              </a:ext>
            </a:extLst>
          </xdr:cNvPr>
          <xdr:cNvCxnSpPr/>
        </xdr:nvCxnSpPr>
        <xdr:spPr>
          <a:xfrm flipV="1">
            <a:off x="8247060" y="16865600"/>
            <a:ext cx="14986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3" name="Straight Connector 372">
            <a:extLst>
              <a:ext uri="{FF2B5EF4-FFF2-40B4-BE49-F238E27FC236}">
                <a16:creationId xmlns:a16="http://schemas.microsoft.com/office/drawing/2014/main" id="{4F10D1B8-EEAC-6728-D5EE-5D5F7F2D2B61}"/>
              </a:ext>
            </a:extLst>
          </xdr:cNvPr>
          <xdr:cNvCxnSpPr/>
        </xdr:nvCxnSpPr>
        <xdr:spPr>
          <a:xfrm>
            <a:off x="8247060" y="16865601"/>
            <a:ext cx="1503362" cy="83819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3B11D4A7-E42C-4967-B8AB-ECE940B7DA56}"/>
              </a:ext>
            </a:extLst>
          </xdr:cNvPr>
          <xdr:cNvCxnSpPr/>
        </xdr:nvCxnSpPr>
        <xdr:spPr>
          <a:xfrm flipV="1">
            <a:off x="8251822" y="16027400"/>
            <a:ext cx="1498600" cy="831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5" name="Straight Connector 374">
            <a:extLst>
              <a:ext uri="{FF2B5EF4-FFF2-40B4-BE49-F238E27FC236}">
                <a16:creationId xmlns:a16="http://schemas.microsoft.com/office/drawing/2014/main" id="{E3E71158-7843-BA44-2E3B-B95D70A72416}"/>
              </a:ext>
            </a:extLst>
          </xdr:cNvPr>
          <xdr:cNvCxnSpPr/>
        </xdr:nvCxnSpPr>
        <xdr:spPr>
          <a:xfrm>
            <a:off x="8251823" y="16027400"/>
            <a:ext cx="1493837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A65CBD8E-9D1D-BCAA-BA7B-CBA4E84BD35C}"/>
              </a:ext>
            </a:extLst>
          </xdr:cNvPr>
          <xdr:cNvCxnSpPr/>
        </xdr:nvCxnSpPr>
        <xdr:spPr>
          <a:xfrm flipV="1">
            <a:off x="8247063" y="15322550"/>
            <a:ext cx="1498597" cy="703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3450D47E-B205-29CB-44F2-BC8E96A2D39B}"/>
              </a:ext>
            </a:extLst>
          </xdr:cNvPr>
          <xdr:cNvCxnSpPr/>
        </xdr:nvCxnSpPr>
        <xdr:spPr>
          <a:xfrm>
            <a:off x="8247063" y="15317790"/>
            <a:ext cx="1498597" cy="70961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97EB5569-482A-B325-08D5-8EFCD5B9E935}"/>
              </a:ext>
            </a:extLst>
          </xdr:cNvPr>
          <xdr:cNvCxnSpPr/>
        </xdr:nvCxnSpPr>
        <xdr:spPr>
          <a:xfrm flipV="1">
            <a:off x="8251822" y="14489113"/>
            <a:ext cx="1498600" cy="73342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65B335AE-1977-8BB1-3131-582A5A96D1B2}"/>
              </a:ext>
            </a:extLst>
          </xdr:cNvPr>
          <xdr:cNvCxnSpPr/>
        </xdr:nvCxnSpPr>
        <xdr:spPr>
          <a:xfrm>
            <a:off x="8255001" y="14495466"/>
            <a:ext cx="1490659" cy="7318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EA7EEAE7-8930-AA2F-3E9C-30F1912A3C78}"/>
              </a:ext>
            </a:extLst>
          </xdr:cNvPr>
          <xdr:cNvCxnSpPr/>
        </xdr:nvCxnSpPr>
        <xdr:spPr>
          <a:xfrm flipV="1">
            <a:off x="8259759" y="13657263"/>
            <a:ext cx="1485901" cy="831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F1015FC7-9335-5BE7-E0B5-F06D627FAAD5}"/>
              </a:ext>
            </a:extLst>
          </xdr:cNvPr>
          <xdr:cNvCxnSpPr/>
        </xdr:nvCxnSpPr>
        <xdr:spPr>
          <a:xfrm>
            <a:off x="8242300" y="13657266"/>
            <a:ext cx="1503360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5545EE6C-B5C3-52C2-B9A2-16F917FDE828}"/>
              </a:ext>
            </a:extLst>
          </xdr:cNvPr>
          <xdr:cNvCxnSpPr/>
        </xdr:nvCxnSpPr>
        <xdr:spPr>
          <a:xfrm flipV="1">
            <a:off x="8247060" y="12814300"/>
            <a:ext cx="1498600" cy="8477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3544AB0B-1B9B-59F4-CACB-E10F4D4A4441}"/>
              </a:ext>
            </a:extLst>
          </xdr:cNvPr>
          <xdr:cNvCxnSpPr/>
        </xdr:nvCxnSpPr>
        <xdr:spPr>
          <a:xfrm>
            <a:off x="8247053" y="12814300"/>
            <a:ext cx="1503369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97038E8A-9751-B126-F4E7-FF2E789DF04A}"/>
              </a:ext>
            </a:extLst>
          </xdr:cNvPr>
          <xdr:cNvCxnSpPr/>
        </xdr:nvCxnSpPr>
        <xdr:spPr>
          <a:xfrm>
            <a:off x="8251814" y="1811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BA24E057-5267-97F7-5D54-AAF8D2C737A3}"/>
              </a:ext>
            </a:extLst>
          </xdr:cNvPr>
          <xdr:cNvCxnSpPr/>
        </xdr:nvCxnSpPr>
        <xdr:spPr>
          <a:xfrm flipH="1">
            <a:off x="8208951" y="1821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1" name="Oval 320">
            <a:extLst>
              <a:ext uri="{FF2B5EF4-FFF2-40B4-BE49-F238E27FC236}">
                <a16:creationId xmlns:a16="http://schemas.microsoft.com/office/drawing/2014/main" id="{34C295AF-2C8F-F503-FB69-DD2B3677A7E9}"/>
              </a:ext>
            </a:extLst>
          </xdr:cNvPr>
          <xdr:cNvSpPr/>
        </xdr:nvSpPr>
        <xdr:spPr>
          <a:xfrm>
            <a:off x="5256202" y="136223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2" name="Oval 321">
            <a:extLst>
              <a:ext uri="{FF2B5EF4-FFF2-40B4-BE49-F238E27FC236}">
                <a16:creationId xmlns:a16="http://schemas.microsoft.com/office/drawing/2014/main" id="{FDB23C39-D17C-2967-2F50-E0DF9D8E19F4}"/>
              </a:ext>
            </a:extLst>
          </xdr:cNvPr>
          <xdr:cNvSpPr/>
        </xdr:nvSpPr>
        <xdr:spPr>
          <a:xfrm>
            <a:off x="5270489" y="14460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3" name="Oval 322">
            <a:extLst>
              <a:ext uri="{FF2B5EF4-FFF2-40B4-BE49-F238E27FC236}">
                <a16:creationId xmlns:a16="http://schemas.microsoft.com/office/drawing/2014/main" id="{C689C24F-54FC-4B0E-859C-09CE30EF05B6}"/>
              </a:ext>
            </a:extLst>
          </xdr:cNvPr>
          <xdr:cNvSpPr/>
        </xdr:nvSpPr>
        <xdr:spPr>
          <a:xfrm>
            <a:off x="5260965" y="152796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4" name="Oval 323">
            <a:extLst>
              <a:ext uri="{FF2B5EF4-FFF2-40B4-BE49-F238E27FC236}">
                <a16:creationId xmlns:a16="http://schemas.microsoft.com/office/drawing/2014/main" id="{CE184E2C-4FF2-23BA-8488-850238B213C1}"/>
              </a:ext>
            </a:extLst>
          </xdr:cNvPr>
          <xdr:cNvSpPr/>
        </xdr:nvSpPr>
        <xdr:spPr>
          <a:xfrm>
            <a:off x="5260965" y="151892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5" name="Oval 324">
            <a:extLst>
              <a:ext uri="{FF2B5EF4-FFF2-40B4-BE49-F238E27FC236}">
                <a16:creationId xmlns:a16="http://schemas.microsoft.com/office/drawing/2014/main" id="{B1A45CA8-8B52-137D-5A92-03E25EA6411C}"/>
              </a:ext>
            </a:extLst>
          </xdr:cNvPr>
          <xdr:cNvSpPr/>
        </xdr:nvSpPr>
        <xdr:spPr>
          <a:xfrm>
            <a:off x="5260965" y="159924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6" name="Oval 325">
            <a:extLst>
              <a:ext uri="{FF2B5EF4-FFF2-40B4-BE49-F238E27FC236}">
                <a16:creationId xmlns:a16="http://schemas.microsoft.com/office/drawing/2014/main" id="{7190B24B-2769-65E6-3727-BFFEA2E12107}"/>
              </a:ext>
            </a:extLst>
          </xdr:cNvPr>
          <xdr:cNvSpPr/>
        </xdr:nvSpPr>
        <xdr:spPr>
          <a:xfrm>
            <a:off x="5265727" y="168354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9" name="Oval 328">
            <a:extLst>
              <a:ext uri="{FF2B5EF4-FFF2-40B4-BE49-F238E27FC236}">
                <a16:creationId xmlns:a16="http://schemas.microsoft.com/office/drawing/2014/main" id="{4FAAC421-AB85-17A4-B009-18466E49C552}"/>
              </a:ext>
            </a:extLst>
          </xdr:cNvPr>
          <xdr:cNvSpPr/>
        </xdr:nvSpPr>
        <xdr:spPr>
          <a:xfrm>
            <a:off x="6723062" y="136223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0" name="Oval 329">
            <a:extLst>
              <a:ext uri="{FF2B5EF4-FFF2-40B4-BE49-F238E27FC236}">
                <a16:creationId xmlns:a16="http://schemas.microsoft.com/office/drawing/2014/main" id="{51BCBDC1-45BB-545B-A077-0D5580ECDEFD}"/>
              </a:ext>
            </a:extLst>
          </xdr:cNvPr>
          <xdr:cNvSpPr/>
        </xdr:nvSpPr>
        <xdr:spPr>
          <a:xfrm>
            <a:off x="6737349" y="14460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1" name="Oval 330">
            <a:extLst>
              <a:ext uri="{FF2B5EF4-FFF2-40B4-BE49-F238E27FC236}">
                <a16:creationId xmlns:a16="http://schemas.microsoft.com/office/drawing/2014/main" id="{27E9292A-7695-3758-5D18-6E01912AD71E}"/>
              </a:ext>
            </a:extLst>
          </xdr:cNvPr>
          <xdr:cNvSpPr/>
        </xdr:nvSpPr>
        <xdr:spPr>
          <a:xfrm>
            <a:off x="6727825" y="152796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" name="Oval 331">
            <a:extLst>
              <a:ext uri="{FF2B5EF4-FFF2-40B4-BE49-F238E27FC236}">
                <a16:creationId xmlns:a16="http://schemas.microsoft.com/office/drawing/2014/main" id="{EE289368-F377-834D-6CB9-57AB88931C7C}"/>
              </a:ext>
            </a:extLst>
          </xdr:cNvPr>
          <xdr:cNvSpPr/>
        </xdr:nvSpPr>
        <xdr:spPr>
          <a:xfrm>
            <a:off x="6727825" y="151892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" name="Oval 332">
            <a:extLst>
              <a:ext uri="{FF2B5EF4-FFF2-40B4-BE49-F238E27FC236}">
                <a16:creationId xmlns:a16="http://schemas.microsoft.com/office/drawing/2014/main" id="{8292AE7A-DDE4-3460-26D8-0000D394A39C}"/>
              </a:ext>
            </a:extLst>
          </xdr:cNvPr>
          <xdr:cNvSpPr/>
        </xdr:nvSpPr>
        <xdr:spPr>
          <a:xfrm>
            <a:off x="6727825" y="159924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" name="Oval 333">
            <a:extLst>
              <a:ext uri="{FF2B5EF4-FFF2-40B4-BE49-F238E27FC236}">
                <a16:creationId xmlns:a16="http://schemas.microsoft.com/office/drawing/2014/main" id="{1C3C119D-3D2F-24C5-0D85-4E106C1B8B3A}"/>
              </a:ext>
            </a:extLst>
          </xdr:cNvPr>
          <xdr:cNvSpPr/>
        </xdr:nvSpPr>
        <xdr:spPr>
          <a:xfrm>
            <a:off x="6732587" y="168354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5" name="Oval 334">
            <a:extLst>
              <a:ext uri="{FF2B5EF4-FFF2-40B4-BE49-F238E27FC236}">
                <a16:creationId xmlns:a16="http://schemas.microsoft.com/office/drawing/2014/main" id="{4E77D41D-CDD2-31E5-DFB1-AB6D8BF56D16}"/>
              </a:ext>
            </a:extLst>
          </xdr:cNvPr>
          <xdr:cNvSpPr/>
        </xdr:nvSpPr>
        <xdr:spPr>
          <a:xfrm>
            <a:off x="8208962" y="136223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6" name="Oval 335">
            <a:extLst>
              <a:ext uri="{FF2B5EF4-FFF2-40B4-BE49-F238E27FC236}">
                <a16:creationId xmlns:a16="http://schemas.microsoft.com/office/drawing/2014/main" id="{450E5356-0614-6410-6DEE-9B8967668F54}"/>
              </a:ext>
            </a:extLst>
          </xdr:cNvPr>
          <xdr:cNvSpPr/>
        </xdr:nvSpPr>
        <xdr:spPr>
          <a:xfrm>
            <a:off x="8223249" y="14460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7" name="Oval 336">
            <a:extLst>
              <a:ext uri="{FF2B5EF4-FFF2-40B4-BE49-F238E27FC236}">
                <a16:creationId xmlns:a16="http://schemas.microsoft.com/office/drawing/2014/main" id="{43704AC7-110F-009B-F6CF-6504CBF5321C}"/>
              </a:ext>
            </a:extLst>
          </xdr:cNvPr>
          <xdr:cNvSpPr/>
        </xdr:nvSpPr>
        <xdr:spPr>
          <a:xfrm>
            <a:off x="8213725" y="152796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" name="Oval 337">
            <a:extLst>
              <a:ext uri="{FF2B5EF4-FFF2-40B4-BE49-F238E27FC236}">
                <a16:creationId xmlns:a16="http://schemas.microsoft.com/office/drawing/2014/main" id="{E285FD56-B7D6-85B8-360F-9194FBFE5818}"/>
              </a:ext>
            </a:extLst>
          </xdr:cNvPr>
          <xdr:cNvSpPr/>
        </xdr:nvSpPr>
        <xdr:spPr>
          <a:xfrm>
            <a:off x="8213725" y="151892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9" name="Oval 338">
            <a:extLst>
              <a:ext uri="{FF2B5EF4-FFF2-40B4-BE49-F238E27FC236}">
                <a16:creationId xmlns:a16="http://schemas.microsoft.com/office/drawing/2014/main" id="{588E6E30-BC6E-F71F-F65B-EFC28C0EAB57}"/>
              </a:ext>
            </a:extLst>
          </xdr:cNvPr>
          <xdr:cNvSpPr/>
        </xdr:nvSpPr>
        <xdr:spPr>
          <a:xfrm>
            <a:off x="8213725" y="159924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0" name="Oval 339">
            <a:extLst>
              <a:ext uri="{FF2B5EF4-FFF2-40B4-BE49-F238E27FC236}">
                <a16:creationId xmlns:a16="http://schemas.microsoft.com/office/drawing/2014/main" id="{3CFB20F9-654B-E1E9-5FB4-5D4DF01C0834}"/>
              </a:ext>
            </a:extLst>
          </xdr:cNvPr>
          <xdr:cNvSpPr/>
        </xdr:nvSpPr>
        <xdr:spPr>
          <a:xfrm>
            <a:off x="8218487" y="168354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4" name="Oval 383">
            <a:extLst>
              <a:ext uri="{FF2B5EF4-FFF2-40B4-BE49-F238E27FC236}">
                <a16:creationId xmlns:a16="http://schemas.microsoft.com/office/drawing/2014/main" id="{F4B725D6-024C-E7EE-87EA-85A4D4BEA76F}"/>
              </a:ext>
            </a:extLst>
          </xdr:cNvPr>
          <xdr:cNvSpPr/>
        </xdr:nvSpPr>
        <xdr:spPr>
          <a:xfrm>
            <a:off x="9699625" y="136175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5" name="Oval 384">
            <a:extLst>
              <a:ext uri="{FF2B5EF4-FFF2-40B4-BE49-F238E27FC236}">
                <a16:creationId xmlns:a16="http://schemas.microsoft.com/office/drawing/2014/main" id="{422FBB04-D52F-8C87-B78E-047A8B5CC22B}"/>
              </a:ext>
            </a:extLst>
          </xdr:cNvPr>
          <xdr:cNvSpPr/>
        </xdr:nvSpPr>
        <xdr:spPr>
          <a:xfrm>
            <a:off x="9704387" y="144557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6" name="Oval 385">
            <a:extLst>
              <a:ext uri="{FF2B5EF4-FFF2-40B4-BE49-F238E27FC236}">
                <a16:creationId xmlns:a16="http://schemas.microsoft.com/office/drawing/2014/main" id="{C71AA48E-A06B-2178-7DDF-63C3FC68A5D5}"/>
              </a:ext>
            </a:extLst>
          </xdr:cNvPr>
          <xdr:cNvSpPr/>
        </xdr:nvSpPr>
        <xdr:spPr>
          <a:xfrm>
            <a:off x="9694863" y="1527492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7" name="Oval 386">
            <a:extLst>
              <a:ext uri="{FF2B5EF4-FFF2-40B4-BE49-F238E27FC236}">
                <a16:creationId xmlns:a16="http://schemas.microsoft.com/office/drawing/2014/main" id="{70ABB680-24B0-7871-D53B-7092F0FC7E57}"/>
              </a:ext>
            </a:extLst>
          </xdr:cNvPr>
          <xdr:cNvSpPr/>
        </xdr:nvSpPr>
        <xdr:spPr>
          <a:xfrm>
            <a:off x="9694863" y="15187613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8" name="Oval 387">
            <a:extLst>
              <a:ext uri="{FF2B5EF4-FFF2-40B4-BE49-F238E27FC236}">
                <a16:creationId xmlns:a16="http://schemas.microsoft.com/office/drawing/2014/main" id="{C7EA610E-5D97-CD4B-2AE1-9171FFCABCE8}"/>
              </a:ext>
            </a:extLst>
          </xdr:cNvPr>
          <xdr:cNvSpPr/>
        </xdr:nvSpPr>
        <xdr:spPr>
          <a:xfrm>
            <a:off x="9694863" y="15987713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9" name="Oval 388">
            <a:extLst>
              <a:ext uri="{FF2B5EF4-FFF2-40B4-BE49-F238E27FC236}">
                <a16:creationId xmlns:a16="http://schemas.microsoft.com/office/drawing/2014/main" id="{4C586202-7B83-8212-E893-F23561D1E8AD}"/>
              </a:ext>
            </a:extLst>
          </xdr:cNvPr>
          <xdr:cNvSpPr/>
        </xdr:nvSpPr>
        <xdr:spPr>
          <a:xfrm>
            <a:off x="9699625" y="168306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71437</xdr:colOff>
      <xdr:row>125</xdr:row>
      <xdr:rowOff>123825</xdr:rowOff>
    </xdr:from>
    <xdr:to>
      <xdr:col>70</xdr:col>
      <xdr:colOff>80963</xdr:colOff>
      <xdr:row>133</xdr:row>
      <xdr:rowOff>90488</xdr:rowOff>
    </xdr:to>
    <xdr:grpSp>
      <xdr:nvGrpSpPr>
        <xdr:cNvPr id="1430" name="Group 1429">
          <a:extLst>
            <a:ext uri="{FF2B5EF4-FFF2-40B4-BE49-F238E27FC236}">
              <a16:creationId xmlns:a16="http://schemas.microsoft.com/office/drawing/2014/main" id="{BB1EB2F1-A06E-2401-0E56-5F7FEAC8B095}"/>
            </a:ext>
          </a:extLst>
        </xdr:cNvPr>
        <xdr:cNvGrpSpPr/>
      </xdr:nvGrpSpPr>
      <xdr:grpSpPr>
        <a:xfrm>
          <a:off x="2014537" y="19173825"/>
          <a:ext cx="9401176" cy="1109663"/>
          <a:chOff x="2052637" y="18805525"/>
          <a:chExt cx="9585326" cy="1084263"/>
        </a:xfrm>
      </xdr:grpSpPr>
      <xdr:sp macro="" textlink="">
        <xdr:nvSpPr>
          <xdr:cNvPr id="411" name="Isosceles Triangle 410">
            <a:extLst>
              <a:ext uri="{FF2B5EF4-FFF2-40B4-BE49-F238E27FC236}">
                <a16:creationId xmlns:a16="http://schemas.microsoft.com/office/drawing/2014/main" id="{335B26E4-4B41-6378-A071-E495C63A1E01}"/>
              </a:ext>
            </a:extLst>
          </xdr:cNvPr>
          <xdr:cNvSpPr/>
        </xdr:nvSpPr>
        <xdr:spPr>
          <a:xfrm>
            <a:off x="2062163" y="191150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2" name="Isosceles Triangle 411">
            <a:extLst>
              <a:ext uri="{FF2B5EF4-FFF2-40B4-BE49-F238E27FC236}">
                <a16:creationId xmlns:a16="http://schemas.microsoft.com/office/drawing/2014/main" id="{A23C5720-764D-2F3A-CB9C-0361D78E88B9}"/>
              </a:ext>
            </a:extLst>
          </xdr:cNvPr>
          <xdr:cNvSpPr/>
        </xdr:nvSpPr>
        <xdr:spPr>
          <a:xfrm>
            <a:off x="3717919" y="1911032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13" name="Straight Connector 412">
            <a:extLst>
              <a:ext uri="{FF2B5EF4-FFF2-40B4-BE49-F238E27FC236}">
                <a16:creationId xmlns:a16="http://schemas.microsoft.com/office/drawing/2014/main" id="{17D41AFB-5EB2-21A6-F67C-52461B989400}"/>
              </a:ext>
            </a:extLst>
          </xdr:cNvPr>
          <xdr:cNvCxnSpPr/>
        </xdr:nvCxnSpPr>
        <xdr:spPr>
          <a:xfrm>
            <a:off x="2138362" y="19103974"/>
            <a:ext cx="94186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4" name="Isosceles Triangle 413">
            <a:extLst>
              <a:ext uri="{FF2B5EF4-FFF2-40B4-BE49-F238E27FC236}">
                <a16:creationId xmlns:a16="http://schemas.microsoft.com/office/drawing/2014/main" id="{1D771C5D-378D-4F4E-2C1B-3D567A3CC4E6}"/>
              </a:ext>
            </a:extLst>
          </xdr:cNvPr>
          <xdr:cNvSpPr/>
        </xdr:nvSpPr>
        <xdr:spPr>
          <a:xfrm>
            <a:off x="5203816" y="191103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5" name="Isosceles Triangle 414">
            <a:extLst>
              <a:ext uri="{FF2B5EF4-FFF2-40B4-BE49-F238E27FC236}">
                <a16:creationId xmlns:a16="http://schemas.microsoft.com/office/drawing/2014/main" id="{001AA64B-93D8-13A0-C61F-2964686B7C26}"/>
              </a:ext>
            </a:extLst>
          </xdr:cNvPr>
          <xdr:cNvSpPr/>
        </xdr:nvSpPr>
        <xdr:spPr>
          <a:xfrm>
            <a:off x="8170867" y="191055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6" name="Isosceles Triangle 415">
            <a:extLst>
              <a:ext uri="{FF2B5EF4-FFF2-40B4-BE49-F238E27FC236}">
                <a16:creationId xmlns:a16="http://schemas.microsoft.com/office/drawing/2014/main" id="{F995F0A4-2B6B-CDD8-A12D-D14A8ADBA402}"/>
              </a:ext>
            </a:extLst>
          </xdr:cNvPr>
          <xdr:cNvSpPr/>
        </xdr:nvSpPr>
        <xdr:spPr>
          <a:xfrm>
            <a:off x="9656764" y="191103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7" name="Isosceles Triangle 416">
            <a:extLst>
              <a:ext uri="{FF2B5EF4-FFF2-40B4-BE49-F238E27FC236}">
                <a16:creationId xmlns:a16="http://schemas.microsoft.com/office/drawing/2014/main" id="{F06877A1-C689-173A-F010-BBD527860289}"/>
              </a:ext>
            </a:extLst>
          </xdr:cNvPr>
          <xdr:cNvSpPr/>
        </xdr:nvSpPr>
        <xdr:spPr>
          <a:xfrm>
            <a:off x="11472863" y="191055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22" name="Straight Arrow Connector 421">
            <a:extLst>
              <a:ext uri="{FF2B5EF4-FFF2-40B4-BE49-F238E27FC236}">
                <a16:creationId xmlns:a16="http://schemas.microsoft.com/office/drawing/2014/main" id="{CC37BF97-7690-6852-606D-A0B7B96317E8}"/>
              </a:ext>
            </a:extLst>
          </xdr:cNvPr>
          <xdr:cNvCxnSpPr/>
        </xdr:nvCxnSpPr>
        <xdr:spPr>
          <a:xfrm>
            <a:off x="2143124" y="1887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3" name="Straight Arrow Connector 422">
            <a:extLst>
              <a:ext uri="{FF2B5EF4-FFF2-40B4-BE49-F238E27FC236}">
                <a16:creationId xmlns:a16="http://schemas.microsoft.com/office/drawing/2014/main" id="{D33BDC45-0D3E-393B-030C-F009C980FF7E}"/>
              </a:ext>
            </a:extLst>
          </xdr:cNvPr>
          <xdr:cNvCxnSpPr/>
        </xdr:nvCxnSpPr>
        <xdr:spPr>
          <a:xfrm>
            <a:off x="2308224" y="1887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4" name="Straight Arrow Connector 423">
            <a:extLst>
              <a:ext uri="{FF2B5EF4-FFF2-40B4-BE49-F238E27FC236}">
                <a16:creationId xmlns:a16="http://schemas.microsoft.com/office/drawing/2014/main" id="{EE49EABA-8330-7758-29DC-52CCF5144740}"/>
              </a:ext>
            </a:extLst>
          </xdr:cNvPr>
          <xdr:cNvCxnSpPr/>
        </xdr:nvCxnSpPr>
        <xdr:spPr>
          <a:xfrm>
            <a:off x="2473323" y="1887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5" name="Straight Arrow Connector 424">
            <a:extLst>
              <a:ext uri="{FF2B5EF4-FFF2-40B4-BE49-F238E27FC236}">
                <a16:creationId xmlns:a16="http://schemas.microsoft.com/office/drawing/2014/main" id="{CF22D023-AF17-E288-B98F-56D278FCE718}"/>
              </a:ext>
            </a:extLst>
          </xdr:cNvPr>
          <xdr:cNvCxnSpPr/>
        </xdr:nvCxnSpPr>
        <xdr:spPr>
          <a:xfrm>
            <a:off x="2638423" y="1887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6" name="Straight Arrow Connector 425">
            <a:extLst>
              <a:ext uri="{FF2B5EF4-FFF2-40B4-BE49-F238E27FC236}">
                <a16:creationId xmlns:a16="http://schemas.microsoft.com/office/drawing/2014/main" id="{19DCE88A-8A17-0D4F-FC57-A702EB0C841D}"/>
              </a:ext>
            </a:extLst>
          </xdr:cNvPr>
          <xdr:cNvCxnSpPr/>
        </xdr:nvCxnSpPr>
        <xdr:spPr>
          <a:xfrm>
            <a:off x="2803523" y="1887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7" name="Straight Arrow Connector 426">
            <a:extLst>
              <a:ext uri="{FF2B5EF4-FFF2-40B4-BE49-F238E27FC236}">
                <a16:creationId xmlns:a16="http://schemas.microsoft.com/office/drawing/2014/main" id="{B4AB3C6B-C303-CA86-9565-9EAF94BF6823}"/>
              </a:ext>
            </a:extLst>
          </xdr:cNvPr>
          <xdr:cNvCxnSpPr/>
        </xdr:nvCxnSpPr>
        <xdr:spPr>
          <a:xfrm>
            <a:off x="2968623" y="1887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Straight Arrow Connector 427">
            <a:extLst>
              <a:ext uri="{FF2B5EF4-FFF2-40B4-BE49-F238E27FC236}">
                <a16:creationId xmlns:a16="http://schemas.microsoft.com/office/drawing/2014/main" id="{733BA2DA-627E-D3D9-1136-7B7636C22AA1}"/>
              </a:ext>
            </a:extLst>
          </xdr:cNvPr>
          <xdr:cNvCxnSpPr/>
        </xdr:nvCxnSpPr>
        <xdr:spPr>
          <a:xfrm>
            <a:off x="3133722" y="1887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9" name="Straight Arrow Connector 428">
            <a:extLst>
              <a:ext uri="{FF2B5EF4-FFF2-40B4-BE49-F238E27FC236}">
                <a16:creationId xmlns:a16="http://schemas.microsoft.com/office/drawing/2014/main" id="{3402ECEE-384E-1C3A-6061-01DD5E57254E}"/>
              </a:ext>
            </a:extLst>
          </xdr:cNvPr>
          <xdr:cNvCxnSpPr/>
        </xdr:nvCxnSpPr>
        <xdr:spPr>
          <a:xfrm>
            <a:off x="3298822" y="1887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Straight Arrow Connector 429">
            <a:extLst>
              <a:ext uri="{FF2B5EF4-FFF2-40B4-BE49-F238E27FC236}">
                <a16:creationId xmlns:a16="http://schemas.microsoft.com/office/drawing/2014/main" id="{201B5B22-5887-54EF-DCBE-E964B79F490C}"/>
              </a:ext>
            </a:extLst>
          </xdr:cNvPr>
          <xdr:cNvCxnSpPr/>
        </xdr:nvCxnSpPr>
        <xdr:spPr>
          <a:xfrm>
            <a:off x="3463924" y="1887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1" name="Straight Arrow Connector 430">
            <a:extLst>
              <a:ext uri="{FF2B5EF4-FFF2-40B4-BE49-F238E27FC236}">
                <a16:creationId xmlns:a16="http://schemas.microsoft.com/office/drawing/2014/main" id="{048A1D76-EB98-EB23-68CA-3BFA9C702644}"/>
              </a:ext>
            </a:extLst>
          </xdr:cNvPr>
          <xdr:cNvCxnSpPr/>
        </xdr:nvCxnSpPr>
        <xdr:spPr>
          <a:xfrm>
            <a:off x="3629024" y="1887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Straight Arrow Connector 431">
            <a:extLst>
              <a:ext uri="{FF2B5EF4-FFF2-40B4-BE49-F238E27FC236}">
                <a16:creationId xmlns:a16="http://schemas.microsoft.com/office/drawing/2014/main" id="{98278A83-1961-23AE-2E76-50C212C3A698}"/>
              </a:ext>
            </a:extLst>
          </xdr:cNvPr>
          <xdr:cNvCxnSpPr/>
        </xdr:nvCxnSpPr>
        <xdr:spPr>
          <a:xfrm>
            <a:off x="3794123" y="1887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Straight Arrow Connector 432">
            <a:extLst>
              <a:ext uri="{FF2B5EF4-FFF2-40B4-BE49-F238E27FC236}">
                <a16:creationId xmlns:a16="http://schemas.microsoft.com/office/drawing/2014/main" id="{D50175FB-8890-E37B-2C95-CE120B993C6A}"/>
              </a:ext>
            </a:extLst>
          </xdr:cNvPr>
          <xdr:cNvCxnSpPr/>
        </xdr:nvCxnSpPr>
        <xdr:spPr>
          <a:xfrm>
            <a:off x="3959223" y="1887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Arrow Connector 433">
            <a:extLst>
              <a:ext uri="{FF2B5EF4-FFF2-40B4-BE49-F238E27FC236}">
                <a16:creationId xmlns:a16="http://schemas.microsoft.com/office/drawing/2014/main" id="{47B47895-E015-EDE1-9835-F01E9F245897}"/>
              </a:ext>
            </a:extLst>
          </xdr:cNvPr>
          <xdr:cNvCxnSpPr/>
        </xdr:nvCxnSpPr>
        <xdr:spPr>
          <a:xfrm>
            <a:off x="4124323" y="1887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" name="Straight Arrow Connector 434">
            <a:extLst>
              <a:ext uri="{FF2B5EF4-FFF2-40B4-BE49-F238E27FC236}">
                <a16:creationId xmlns:a16="http://schemas.microsoft.com/office/drawing/2014/main" id="{E65970D3-F4EF-E698-AEEC-E2FC69172D61}"/>
              </a:ext>
            </a:extLst>
          </xdr:cNvPr>
          <xdr:cNvCxnSpPr/>
        </xdr:nvCxnSpPr>
        <xdr:spPr>
          <a:xfrm>
            <a:off x="4289423" y="1887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Straight Arrow Connector 435">
            <a:extLst>
              <a:ext uri="{FF2B5EF4-FFF2-40B4-BE49-F238E27FC236}">
                <a16:creationId xmlns:a16="http://schemas.microsoft.com/office/drawing/2014/main" id="{352BC08A-FE2A-01F7-CD0C-3F899924595E}"/>
              </a:ext>
            </a:extLst>
          </xdr:cNvPr>
          <xdr:cNvCxnSpPr/>
        </xdr:nvCxnSpPr>
        <xdr:spPr>
          <a:xfrm>
            <a:off x="4454522" y="1887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Straight Arrow Connector 436">
            <a:extLst>
              <a:ext uri="{FF2B5EF4-FFF2-40B4-BE49-F238E27FC236}">
                <a16:creationId xmlns:a16="http://schemas.microsoft.com/office/drawing/2014/main" id="{8F10C911-02FE-D956-7D40-4A97C5A541F8}"/>
              </a:ext>
            </a:extLst>
          </xdr:cNvPr>
          <xdr:cNvCxnSpPr/>
        </xdr:nvCxnSpPr>
        <xdr:spPr>
          <a:xfrm>
            <a:off x="4619622" y="1887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Straight Arrow Connector 437">
            <a:extLst>
              <a:ext uri="{FF2B5EF4-FFF2-40B4-BE49-F238E27FC236}">
                <a16:creationId xmlns:a16="http://schemas.microsoft.com/office/drawing/2014/main" id="{A70AD867-124D-6955-95B0-AB7508F555BC}"/>
              </a:ext>
            </a:extLst>
          </xdr:cNvPr>
          <xdr:cNvCxnSpPr/>
        </xdr:nvCxnSpPr>
        <xdr:spPr>
          <a:xfrm>
            <a:off x="4784723" y="1887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Arrow Connector 438">
            <a:extLst>
              <a:ext uri="{FF2B5EF4-FFF2-40B4-BE49-F238E27FC236}">
                <a16:creationId xmlns:a16="http://schemas.microsoft.com/office/drawing/2014/main" id="{A366B05C-8065-A2DA-537A-3E48899F905F}"/>
              </a:ext>
            </a:extLst>
          </xdr:cNvPr>
          <xdr:cNvCxnSpPr/>
        </xdr:nvCxnSpPr>
        <xdr:spPr>
          <a:xfrm>
            <a:off x="4949823" y="1888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Arrow Connector 439">
            <a:extLst>
              <a:ext uri="{FF2B5EF4-FFF2-40B4-BE49-F238E27FC236}">
                <a16:creationId xmlns:a16="http://schemas.microsoft.com/office/drawing/2014/main" id="{D09079C9-35A9-C5A7-63DE-34C192761CEF}"/>
              </a:ext>
            </a:extLst>
          </xdr:cNvPr>
          <xdr:cNvCxnSpPr/>
        </xdr:nvCxnSpPr>
        <xdr:spPr>
          <a:xfrm>
            <a:off x="5114922" y="1887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Straight Arrow Connector 440">
            <a:extLst>
              <a:ext uri="{FF2B5EF4-FFF2-40B4-BE49-F238E27FC236}">
                <a16:creationId xmlns:a16="http://schemas.microsoft.com/office/drawing/2014/main" id="{F08CA6AC-C441-7746-7E5B-039A47A55F50}"/>
              </a:ext>
            </a:extLst>
          </xdr:cNvPr>
          <xdr:cNvCxnSpPr/>
        </xdr:nvCxnSpPr>
        <xdr:spPr>
          <a:xfrm>
            <a:off x="5280022" y="1888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Arrow Connector 441">
            <a:extLst>
              <a:ext uri="{FF2B5EF4-FFF2-40B4-BE49-F238E27FC236}">
                <a16:creationId xmlns:a16="http://schemas.microsoft.com/office/drawing/2014/main" id="{2EDE9E94-3DFD-2DA8-60D7-F8AF6CB1E920}"/>
              </a:ext>
            </a:extLst>
          </xdr:cNvPr>
          <xdr:cNvCxnSpPr/>
        </xdr:nvCxnSpPr>
        <xdr:spPr>
          <a:xfrm>
            <a:off x="5445122" y="1887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Arrow Connector 442">
            <a:extLst>
              <a:ext uri="{FF2B5EF4-FFF2-40B4-BE49-F238E27FC236}">
                <a16:creationId xmlns:a16="http://schemas.microsoft.com/office/drawing/2014/main" id="{17327D72-7C62-10F9-4549-B8421107C5F9}"/>
              </a:ext>
            </a:extLst>
          </xdr:cNvPr>
          <xdr:cNvCxnSpPr/>
        </xdr:nvCxnSpPr>
        <xdr:spPr>
          <a:xfrm>
            <a:off x="5610222" y="1888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Straight Arrow Connector 443">
            <a:extLst>
              <a:ext uri="{FF2B5EF4-FFF2-40B4-BE49-F238E27FC236}">
                <a16:creationId xmlns:a16="http://schemas.microsoft.com/office/drawing/2014/main" id="{F82C45AD-EBCA-A059-61E4-60E2F4E36081}"/>
              </a:ext>
            </a:extLst>
          </xdr:cNvPr>
          <xdr:cNvCxnSpPr/>
        </xdr:nvCxnSpPr>
        <xdr:spPr>
          <a:xfrm>
            <a:off x="5775321" y="1887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Straight Arrow Connector 444">
            <a:extLst>
              <a:ext uri="{FF2B5EF4-FFF2-40B4-BE49-F238E27FC236}">
                <a16:creationId xmlns:a16="http://schemas.microsoft.com/office/drawing/2014/main" id="{D6DBE2B9-3AFD-4BC4-9A5C-2353919B6F55}"/>
              </a:ext>
            </a:extLst>
          </xdr:cNvPr>
          <xdr:cNvCxnSpPr/>
        </xdr:nvCxnSpPr>
        <xdr:spPr>
          <a:xfrm>
            <a:off x="5940421" y="1888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Straight Arrow Connector 445">
            <a:extLst>
              <a:ext uri="{FF2B5EF4-FFF2-40B4-BE49-F238E27FC236}">
                <a16:creationId xmlns:a16="http://schemas.microsoft.com/office/drawing/2014/main" id="{DDB4D012-B096-F1E5-332E-0A6C1A390942}"/>
              </a:ext>
            </a:extLst>
          </xdr:cNvPr>
          <xdr:cNvCxnSpPr/>
        </xdr:nvCxnSpPr>
        <xdr:spPr>
          <a:xfrm>
            <a:off x="6105523" y="1887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Straight Arrow Connector 446">
            <a:extLst>
              <a:ext uri="{FF2B5EF4-FFF2-40B4-BE49-F238E27FC236}">
                <a16:creationId xmlns:a16="http://schemas.microsoft.com/office/drawing/2014/main" id="{374B2745-A8A8-3312-2EB3-4B9574BE8067}"/>
              </a:ext>
            </a:extLst>
          </xdr:cNvPr>
          <xdr:cNvCxnSpPr/>
        </xdr:nvCxnSpPr>
        <xdr:spPr>
          <a:xfrm>
            <a:off x="6270623" y="1888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Straight Arrow Connector 447">
            <a:extLst>
              <a:ext uri="{FF2B5EF4-FFF2-40B4-BE49-F238E27FC236}">
                <a16:creationId xmlns:a16="http://schemas.microsoft.com/office/drawing/2014/main" id="{0CD02C0E-11C3-1A4F-B137-E9E5D4518965}"/>
              </a:ext>
            </a:extLst>
          </xdr:cNvPr>
          <xdr:cNvCxnSpPr/>
        </xdr:nvCxnSpPr>
        <xdr:spPr>
          <a:xfrm>
            <a:off x="6435722" y="1887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9" name="Straight Arrow Connector 448">
            <a:extLst>
              <a:ext uri="{FF2B5EF4-FFF2-40B4-BE49-F238E27FC236}">
                <a16:creationId xmlns:a16="http://schemas.microsoft.com/office/drawing/2014/main" id="{79FD114F-E51A-418E-C926-F50F7028F828}"/>
              </a:ext>
            </a:extLst>
          </xdr:cNvPr>
          <xdr:cNvCxnSpPr/>
        </xdr:nvCxnSpPr>
        <xdr:spPr>
          <a:xfrm>
            <a:off x="6600822" y="1888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Straight Arrow Connector 449">
            <a:extLst>
              <a:ext uri="{FF2B5EF4-FFF2-40B4-BE49-F238E27FC236}">
                <a16:creationId xmlns:a16="http://schemas.microsoft.com/office/drawing/2014/main" id="{3483DF3E-8473-54DC-92EE-3BCBE334A2E4}"/>
              </a:ext>
            </a:extLst>
          </xdr:cNvPr>
          <xdr:cNvCxnSpPr/>
        </xdr:nvCxnSpPr>
        <xdr:spPr>
          <a:xfrm>
            <a:off x="6765922" y="1887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Arrow Connector 450">
            <a:extLst>
              <a:ext uri="{FF2B5EF4-FFF2-40B4-BE49-F238E27FC236}">
                <a16:creationId xmlns:a16="http://schemas.microsoft.com/office/drawing/2014/main" id="{F8C11B7D-50B2-1BAB-350B-FF563772F269}"/>
              </a:ext>
            </a:extLst>
          </xdr:cNvPr>
          <xdr:cNvCxnSpPr/>
        </xdr:nvCxnSpPr>
        <xdr:spPr>
          <a:xfrm>
            <a:off x="6931022" y="1888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Arrow Connector 451">
            <a:extLst>
              <a:ext uri="{FF2B5EF4-FFF2-40B4-BE49-F238E27FC236}">
                <a16:creationId xmlns:a16="http://schemas.microsoft.com/office/drawing/2014/main" id="{0F19525F-0720-67AD-50BD-6994A88FB086}"/>
              </a:ext>
            </a:extLst>
          </xdr:cNvPr>
          <xdr:cNvCxnSpPr/>
        </xdr:nvCxnSpPr>
        <xdr:spPr>
          <a:xfrm>
            <a:off x="7096121" y="1887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Arrow Connector 452">
            <a:extLst>
              <a:ext uri="{FF2B5EF4-FFF2-40B4-BE49-F238E27FC236}">
                <a16:creationId xmlns:a16="http://schemas.microsoft.com/office/drawing/2014/main" id="{818292CE-1F13-8FC4-F700-A508FBD78EED}"/>
              </a:ext>
            </a:extLst>
          </xdr:cNvPr>
          <xdr:cNvCxnSpPr/>
        </xdr:nvCxnSpPr>
        <xdr:spPr>
          <a:xfrm>
            <a:off x="7261221" y="1887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Arrow Connector 453">
            <a:extLst>
              <a:ext uri="{FF2B5EF4-FFF2-40B4-BE49-F238E27FC236}">
                <a16:creationId xmlns:a16="http://schemas.microsoft.com/office/drawing/2014/main" id="{61AF214E-9506-6701-6D39-A1F08A6006F4}"/>
              </a:ext>
            </a:extLst>
          </xdr:cNvPr>
          <xdr:cNvCxnSpPr/>
        </xdr:nvCxnSpPr>
        <xdr:spPr>
          <a:xfrm>
            <a:off x="7426323" y="1887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Arrow Connector 454">
            <a:extLst>
              <a:ext uri="{FF2B5EF4-FFF2-40B4-BE49-F238E27FC236}">
                <a16:creationId xmlns:a16="http://schemas.microsoft.com/office/drawing/2014/main" id="{7326CEFD-00E7-3663-69D5-94D94C03B925}"/>
              </a:ext>
            </a:extLst>
          </xdr:cNvPr>
          <xdr:cNvCxnSpPr/>
        </xdr:nvCxnSpPr>
        <xdr:spPr>
          <a:xfrm>
            <a:off x="7591423" y="1888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Straight Arrow Connector 455">
            <a:extLst>
              <a:ext uri="{FF2B5EF4-FFF2-40B4-BE49-F238E27FC236}">
                <a16:creationId xmlns:a16="http://schemas.microsoft.com/office/drawing/2014/main" id="{3639A6CD-B3DA-4CE3-C947-A1C55D3F45DF}"/>
              </a:ext>
            </a:extLst>
          </xdr:cNvPr>
          <xdr:cNvCxnSpPr/>
        </xdr:nvCxnSpPr>
        <xdr:spPr>
          <a:xfrm>
            <a:off x="7756522" y="1887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Arrow Connector 456">
            <a:extLst>
              <a:ext uri="{FF2B5EF4-FFF2-40B4-BE49-F238E27FC236}">
                <a16:creationId xmlns:a16="http://schemas.microsoft.com/office/drawing/2014/main" id="{9588F86D-B220-C945-372D-8A380ECCBC76}"/>
              </a:ext>
            </a:extLst>
          </xdr:cNvPr>
          <xdr:cNvCxnSpPr/>
        </xdr:nvCxnSpPr>
        <xdr:spPr>
          <a:xfrm>
            <a:off x="7921622" y="1888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Arrow Connector 457">
            <a:extLst>
              <a:ext uri="{FF2B5EF4-FFF2-40B4-BE49-F238E27FC236}">
                <a16:creationId xmlns:a16="http://schemas.microsoft.com/office/drawing/2014/main" id="{9A421249-FDED-8B79-FC37-0FB7FA2E0D24}"/>
              </a:ext>
            </a:extLst>
          </xdr:cNvPr>
          <xdr:cNvCxnSpPr/>
        </xdr:nvCxnSpPr>
        <xdr:spPr>
          <a:xfrm>
            <a:off x="8086722" y="1887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Arrow Connector 458">
            <a:extLst>
              <a:ext uri="{FF2B5EF4-FFF2-40B4-BE49-F238E27FC236}">
                <a16:creationId xmlns:a16="http://schemas.microsoft.com/office/drawing/2014/main" id="{303239D1-8F36-25F5-F218-F60F16512F5B}"/>
              </a:ext>
            </a:extLst>
          </xdr:cNvPr>
          <xdr:cNvCxnSpPr/>
        </xdr:nvCxnSpPr>
        <xdr:spPr>
          <a:xfrm>
            <a:off x="8251822" y="1888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Arrow Connector 459">
            <a:extLst>
              <a:ext uri="{FF2B5EF4-FFF2-40B4-BE49-F238E27FC236}">
                <a16:creationId xmlns:a16="http://schemas.microsoft.com/office/drawing/2014/main" id="{F10B503D-85EA-91A6-5B85-46D907420B77}"/>
              </a:ext>
            </a:extLst>
          </xdr:cNvPr>
          <xdr:cNvCxnSpPr/>
        </xdr:nvCxnSpPr>
        <xdr:spPr>
          <a:xfrm>
            <a:off x="8416921" y="1887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Arrow Connector 460">
            <a:extLst>
              <a:ext uri="{FF2B5EF4-FFF2-40B4-BE49-F238E27FC236}">
                <a16:creationId xmlns:a16="http://schemas.microsoft.com/office/drawing/2014/main" id="{694AF0A5-C7DF-D34B-3F55-E20C727F2A4F}"/>
              </a:ext>
            </a:extLst>
          </xdr:cNvPr>
          <xdr:cNvCxnSpPr/>
        </xdr:nvCxnSpPr>
        <xdr:spPr>
          <a:xfrm>
            <a:off x="8582021" y="1888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Arrow Connector 461">
            <a:extLst>
              <a:ext uri="{FF2B5EF4-FFF2-40B4-BE49-F238E27FC236}">
                <a16:creationId xmlns:a16="http://schemas.microsoft.com/office/drawing/2014/main" id="{A79C3ADE-2EB5-DDE1-F4EA-965588532BDD}"/>
              </a:ext>
            </a:extLst>
          </xdr:cNvPr>
          <xdr:cNvCxnSpPr/>
        </xdr:nvCxnSpPr>
        <xdr:spPr>
          <a:xfrm>
            <a:off x="8747123" y="1887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Arrow Connector 462">
            <a:extLst>
              <a:ext uri="{FF2B5EF4-FFF2-40B4-BE49-F238E27FC236}">
                <a16:creationId xmlns:a16="http://schemas.microsoft.com/office/drawing/2014/main" id="{0702FD5F-4ECE-336F-4251-9D105370B687}"/>
              </a:ext>
            </a:extLst>
          </xdr:cNvPr>
          <xdr:cNvCxnSpPr/>
        </xdr:nvCxnSpPr>
        <xdr:spPr>
          <a:xfrm>
            <a:off x="8912223" y="1888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Arrow Connector 463">
            <a:extLst>
              <a:ext uri="{FF2B5EF4-FFF2-40B4-BE49-F238E27FC236}">
                <a16:creationId xmlns:a16="http://schemas.microsoft.com/office/drawing/2014/main" id="{176E4131-A821-8685-FC2F-5B39DC8BA99F}"/>
              </a:ext>
            </a:extLst>
          </xdr:cNvPr>
          <xdr:cNvCxnSpPr/>
        </xdr:nvCxnSpPr>
        <xdr:spPr>
          <a:xfrm>
            <a:off x="9077322" y="1887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Arrow Connector 464">
            <a:extLst>
              <a:ext uri="{FF2B5EF4-FFF2-40B4-BE49-F238E27FC236}">
                <a16:creationId xmlns:a16="http://schemas.microsoft.com/office/drawing/2014/main" id="{FF2066E0-EABD-9AD3-A314-99BCADE59B1F}"/>
              </a:ext>
            </a:extLst>
          </xdr:cNvPr>
          <xdr:cNvCxnSpPr/>
        </xdr:nvCxnSpPr>
        <xdr:spPr>
          <a:xfrm>
            <a:off x="9242422" y="1888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Arrow Connector 465">
            <a:extLst>
              <a:ext uri="{FF2B5EF4-FFF2-40B4-BE49-F238E27FC236}">
                <a16:creationId xmlns:a16="http://schemas.microsoft.com/office/drawing/2014/main" id="{5B5987C0-20C5-9A10-7054-0187091B49FE}"/>
              </a:ext>
            </a:extLst>
          </xdr:cNvPr>
          <xdr:cNvCxnSpPr/>
        </xdr:nvCxnSpPr>
        <xdr:spPr>
          <a:xfrm>
            <a:off x="9407522" y="1887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Arrow Connector 466">
            <a:extLst>
              <a:ext uri="{FF2B5EF4-FFF2-40B4-BE49-F238E27FC236}">
                <a16:creationId xmlns:a16="http://schemas.microsoft.com/office/drawing/2014/main" id="{E0F02552-CFD6-9318-3395-185BC5352C02}"/>
              </a:ext>
            </a:extLst>
          </xdr:cNvPr>
          <xdr:cNvCxnSpPr/>
        </xdr:nvCxnSpPr>
        <xdr:spPr>
          <a:xfrm>
            <a:off x="9572622" y="1888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Arrow Connector 467">
            <a:extLst>
              <a:ext uri="{FF2B5EF4-FFF2-40B4-BE49-F238E27FC236}">
                <a16:creationId xmlns:a16="http://schemas.microsoft.com/office/drawing/2014/main" id="{360AD645-0EA3-7113-ED13-F51C43156657}"/>
              </a:ext>
            </a:extLst>
          </xdr:cNvPr>
          <xdr:cNvCxnSpPr/>
        </xdr:nvCxnSpPr>
        <xdr:spPr>
          <a:xfrm>
            <a:off x="9737721" y="1887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Arrow Connector 468">
            <a:extLst>
              <a:ext uri="{FF2B5EF4-FFF2-40B4-BE49-F238E27FC236}">
                <a16:creationId xmlns:a16="http://schemas.microsoft.com/office/drawing/2014/main" id="{F7E8811C-6951-F380-5F43-664D52A821ED}"/>
              </a:ext>
            </a:extLst>
          </xdr:cNvPr>
          <xdr:cNvCxnSpPr/>
        </xdr:nvCxnSpPr>
        <xdr:spPr>
          <a:xfrm>
            <a:off x="9902821" y="1888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Arrow Connector 469">
            <a:extLst>
              <a:ext uri="{FF2B5EF4-FFF2-40B4-BE49-F238E27FC236}">
                <a16:creationId xmlns:a16="http://schemas.microsoft.com/office/drawing/2014/main" id="{5AFD7CD9-7D97-5481-5CCC-F3B55C84C947}"/>
              </a:ext>
            </a:extLst>
          </xdr:cNvPr>
          <xdr:cNvCxnSpPr/>
        </xdr:nvCxnSpPr>
        <xdr:spPr>
          <a:xfrm>
            <a:off x="10067923" y="1887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Arrow Connector 470">
            <a:extLst>
              <a:ext uri="{FF2B5EF4-FFF2-40B4-BE49-F238E27FC236}">
                <a16:creationId xmlns:a16="http://schemas.microsoft.com/office/drawing/2014/main" id="{216A5F32-20B1-645E-449B-F1BF0124AF14}"/>
              </a:ext>
            </a:extLst>
          </xdr:cNvPr>
          <xdr:cNvCxnSpPr/>
        </xdr:nvCxnSpPr>
        <xdr:spPr>
          <a:xfrm>
            <a:off x="10233023" y="1887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Arrow Connector 471">
            <a:extLst>
              <a:ext uri="{FF2B5EF4-FFF2-40B4-BE49-F238E27FC236}">
                <a16:creationId xmlns:a16="http://schemas.microsoft.com/office/drawing/2014/main" id="{1A498B8A-1060-06A6-84FD-E4999AD1322F}"/>
              </a:ext>
            </a:extLst>
          </xdr:cNvPr>
          <xdr:cNvCxnSpPr/>
        </xdr:nvCxnSpPr>
        <xdr:spPr>
          <a:xfrm>
            <a:off x="10398122" y="1887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Arrow Connector 472">
            <a:extLst>
              <a:ext uri="{FF2B5EF4-FFF2-40B4-BE49-F238E27FC236}">
                <a16:creationId xmlns:a16="http://schemas.microsoft.com/office/drawing/2014/main" id="{D45CF6A0-F7FE-DA10-7461-9CC212381588}"/>
              </a:ext>
            </a:extLst>
          </xdr:cNvPr>
          <xdr:cNvCxnSpPr/>
        </xdr:nvCxnSpPr>
        <xdr:spPr>
          <a:xfrm>
            <a:off x="10563222" y="1887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Arrow Connector 473">
            <a:extLst>
              <a:ext uri="{FF2B5EF4-FFF2-40B4-BE49-F238E27FC236}">
                <a16:creationId xmlns:a16="http://schemas.microsoft.com/office/drawing/2014/main" id="{60A83362-E5BC-2FCE-90AD-C86FF530794D}"/>
              </a:ext>
            </a:extLst>
          </xdr:cNvPr>
          <xdr:cNvCxnSpPr/>
        </xdr:nvCxnSpPr>
        <xdr:spPr>
          <a:xfrm>
            <a:off x="10728322" y="1887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Arrow Connector 474">
            <a:extLst>
              <a:ext uri="{FF2B5EF4-FFF2-40B4-BE49-F238E27FC236}">
                <a16:creationId xmlns:a16="http://schemas.microsoft.com/office/drawing/2014/main" id="{B4F58883-B5A0-8949-517E-3EF9177A59DF}"/>
              </a:ext>
            </a:extLst>
          </xdr:cNvPr>
          <xdr:cNvCxnSpPr/>
        </xdr:nvCxnSpPr>
        <xdr:spPr>
          <a:xfrm>
            <a:off x="10893422" y="1887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Arrow Connector 475">
            <a:extLst>
              <a:ext uri="{FF2B5EF4-FFF2-40B4-BE49-F238E27FC236}">
                <a16:creationId xmlns:a16="http://schemas.microsoft.com/office/drawing/2014/main" id="{93F27012-B49D-FE5A-36B5-1DBD65661D6E}"/>
              </a:ext>
            </a:extLst>
          </xdr:cNvPr>
          <xdr:cNvCxnSpPr/>
        </xdr:nvCxnSpPr>
        <xdr:spPr>
          <a:xfrm>
            <a:off x="11058521" y="1887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Arrow Connector 476">
            <a:extLst>
              <a:ext uri="{FF2B5EF4-FFF2-40B4-BE49-F238E27FC236}">
                <a16:creationId xmlns:a16="http://schemas.microsoft.com/office/drawing/2014/main" id="{3D4A9174-571D-DC0C-D6BF-8FFECD35CF1A}"/>
              </a:ext>
            </a:extLst>
          </xdr:cNvPr>
          <xdr:cNvCxnSpPr/>
        </xdr:nvCxnSpPr>
        <xdr:spPr>
          <a:xfrm>
            <a:off x="11223621" y="1887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Arrow Connector 477">
            <a:extLst>
              <a:ext uri="{FF2B5EF4-FFF2-40B4-BE49-F238E27FC236}">
                <a16:creationId xmlns:a16="http://schemas.microsoft.com/office/drawing/2014/main" id="{1E209EFA-6596-F576-3184-E25AC08EB4ED}"/>
              </a:ext>
            </a:extLst>
          </xdr:cNvPr>
          <xdr:cNvCxnSpPr/>
        </xdr:nvCxnSpPr>
        <xdr:spPr>
          <a:xfrm>
            <a:off x="11388723" y="1887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Straight Arrow Connector 478">
            <a:extLst>
              <a:ext uri="{FF2B5EF4-FFF2-40B4-BE49-F238E27FC236}">
                <a16:creationId xmlns:a16="http://schemas.microsoft.com/office/drawing/2014/main" id="{128300EB-C98D-F3A1-44A1-64A64E0F048E}"/>
              </a:ext>
            </a:extLst>
          </xdr:cNvPr>
          <xdr:cNvCxnSpPr/>
        </xdr:nvCxnSpPr>
        <xdr:spPr>
          <a:xfrm>
            <a:off x="11553823" y="1887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Connector 479">
            <a:extLst>
              <a:ext uri="{FF2B5EF4-FFF2-40B4-BE49-F238E27FC236}">
                <a16:creationId xmlns:a16="http://schemas.microsoft.com/office/drawing/2014/main" id="{F63A46F0-33B0-8E49-0687-8EF355F650BA}"/>
              </a:ext>
            </a:extLst>
          </xdr:cNvPr>
          <xdr:cNvCxnSpPr/>
        </xdr:nvCxnSpPr>
        <xdr:spPr>
          <a:xfrm>
            <a:off x="2151063" y="18873787"/>
            <a:ext cx="94059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1" name="Straight Connector 480">
            <a:extLst>
              <a:ext uri="{FF2B5EF4-FFF2-40B4-BE49-F238E27FC236}">
                <a16:creationId xmlns:a16="http://schemas.microsoft.com/office/drawing/2014/main" id="{9E0B1E91-E489-CC97-6E03-39203D69209E}"/>
              </a:ext>
            </a:extLst>
          </xdr:cNvPr>
          <xdr:cNvCxnSpPr/>
        </xdr:nvCxnSpPr>
        <xdr:spPr>
          <a:xfrm>
            <a:off x="2146300" y="19373850"/>
            <a:ext cx="0" cy="515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Straight Connector 481">
            <a:extLst>
              <a:ext uri="{FF2B5EF4-FFF2-40B4-BE49-F238E27FC236}">
                <a16:creationId xmlns:a16="http://schemas.microsoft.com/office/drawing/2014/main" id="{8FB27CD0-7388-17B0-038F-24439A04AAA7}"/>
              </a:ext>
            </a:extLst>
          </xdr:cNvPr>
          <xdr:cNvCxnSpPr/>
        </xdr:nvCxnSpPr>
        <xdr:spPr>
          <a:xfrm>
            <a:off x="2057400" y="19519900"/>
            <a:ext cx="9556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3" name="Straight Connector 482">
            <a:extLst>
              <a:ext uri="{FF2B5EF4-FFF2-40B4-BE49-F238E27FC236}">
                <a16:creationId xmlns:a16="http://schemas.microsoft.com/office/drawing/2014/main" id="{A4250B1C-15BB-2399-5401-08CC7FBBB84A}"/>
              </a:ext>
            </a:extLst>
          </xdr:cNvPr>
          <xdr:cNvCxnSpPr/>
        </xdr:nvCxnSpPr>
        <xdr:spPr>
          <a:xfrm flipH="1">
            <a:off x="2100262" y="1947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Straight Connector 485">
            <a:extLst>
              <a:ext uri="{FF2B5EF4-FFF2-40B4-BE49-F238E27FC236}">
                <a16:creationId xmlns:a16="http://schemas.microsoft.com/office/drawing/2014/main" id="{42F7B7A7-E876-015B-7388-FF1F84DCCF00}"/>
              </a:ext>
            </a:extLst>
          </xdr:cNvPr>
          <xdr:cNvCxnSpPr/>
        </xdr:nvCxnSpPr>
        <xdr:spPr>
          <a:xfrm>
            <a:off x="3794122" y="1937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7" name="Straight Connector 486">
            <a:extLst>
              <a:ext uri="{FF2B5EF4-FFF2-40B4-BE49-F238E27FC236}">
                <a16:creationId xmlns:a16="http://schemas.microsoft.com/office/drawing/2014/main" id="{646FD82D-CD12-6FC9-39CA-D1278DAD7661}"/>
              </a:ext>
            </a:extLst>
          </xdr:cNvPr>
          <xdr:cNvCxnSpPr/>
        </xdr:nvCxnSpPr>
        <xdr:spPr>
          <a:xfrm flipH="1">
            <a:off x="3751259" y="1947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Straight Connector 487">
            <a:extLst>
              <a:ext uri="{FF2B5EF4-FFF2-40B4-BE49-F238E27FC236}">
                <a16:creationId xmlns:a16="http://schemas.microsoft.com/office/drawing/2014/main" id="{223B76EE-A4E6-CA9A-D06F-5C1BAD137FEF}"/>
              </a:ext>
            </a:extLst>
          </xdr:cNvPr>
          <xdr:cNvCxnSpPr/>
        </xdr:nvCxnSpPr>
        <xdr:spPr>
          <a:xfrm>
            <a:off x="5280023" y="1937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Connector 488">
            <a:extLst>
              <a:ext uri="{FF2B5EF4-FFF2-40B4-BE49-F238E27FC236}">
                <a16:creationId xmlns:a16="http://schemas.microsoft.com/office/drawing/2014/main" id="{6D2C7D25-2D7F-C7C5-D75C-6FA8FF11ADBF}"/>
              </a:ext>
            </a:extLst>
          </xdr:cNvPr>
          <xdr:cNvCxnSpPr/>
        </xdr:nvCxnSpPr>
        <xdr:spPr>
          <a:xfrm flipH="1">
            <a:off x="5237160" y="1947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Connector 491">
            <a:extLst>
              <a:ext uri="{FF2B5EF4-FFF2-40B4-BE49-F238E27FC236}">
                <a16:creationId xmlns:a16="http://schemas.microsoft.com/office/drawing/2014/main" id="{CA2ED5D1-D2CC-5F22-CED7-C4AB405724F3}"/>
              </a:ext>
            </a:extLst>
          </xdr:cNvPr>
          <xdr:cNvCxnSpPr/>
        </xdr:nvCxnSpPr>
        <xdr:spPr>
          <a:xfrm>
            <a:off x="6765922" y="1937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Connector 492">
            <a:extLst>
              <a:ext uri="{FF2B5EF4-FFF2-40B4-BE49-F238E27FC236}">
                <a16:creationId xmlns:a16="http://schemas.microsoft.com/office/drawing/2014/main" id="{C6B910AB-BB51-FBED-2CED-DE0A8A6AE38E}"/>
              </a:ext>
            </a:extLst>
          </xdr:cNvPr>
          <xdr:cNvCxnSpPr/>
        </xdr:nvCxnSpPr>
        <xdr:spPr>
          <a:xfrm flipH="1">
            <a:off x="6723059" y="1947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Straight Connector 495">
            <a:extLst>
              <a:ext uri="{FF2B5EF4-FFF2-40B4-BE49-F238E27FC236}">
                <a16:creationId xmlns:a16="http://schemas.microsoft.com/office/drawing/2014/main" id="{25FD9722-CEFE-7727-3626-48D16A3D2FC2}"/>
              </a:ext>
            </a:extLst>
          </xdr:cNvPr>
          <xdr:cNvCxnSpPr/>
        </xdr:nvCxnSpPr>
        <xdr:spPr>
          <a:xfrm>
            <a:off x="9737717" y="1937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Connector 496">
            <a:extLst>
              <a:ext uri="{FF2B5EF4-FFF2-40B4-BE49-F238E27FC236}">
                <a16:creationId xmlns:a16="http://schemas.microsoft.com/office/drawing/2014/main" id="{54747C49-D3B3-B45A-92C3-D08F6307180F}"/>
              </a:ext>
            </a:extLst>
          </xdr:cNvPr>
          <xdr:cNvCxnSpPr/>
        </xdr:nvCxnSpPr>
        <xdr:spPr>
          <a:xfrm flipH="1">
            <a:off x="9694858" y="1947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Connector 499">
            <a:extLst>
              <a:ext uri="{FF2B5EF4-FFF2-40B4-BE49-F238E27FC236}">
                <a16:creationId xmlns:a16="http://schemas.microsoft.com/office/drawing/2014/main" id="{95E522D1-8094-0ADC-EB9A-3FFEEBFC3FF4}"/>
              </a:ext>
            </a:extLst>
          </xdr:cNvPr>
          <xdr:cNvCxnSpPr/>
        </xdr:nvCxnSpPr>
        <xdr:spPr>
          <a:xfrm>
            <a:off x="11553821" y="19378611"/>
            <a:ext cx="0" cy="4873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AFD3383E-9EFD-5913-D668-0DD160EA9554}"/>
              </a:ext>
            </a:extLst>
          </xdr:cNvPr>
          <xdr:cNvCxnSpPr/>
        </xdr:nvCxnSpPr>
        <xdr:spPr>
          <a:xfrm flipH="1">
            <a:off x="11510958" y="19480211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25DA171B-B0EC-00A7-3957-E98420629141}"/>
              </a:ext>
            </a:extLst>
          </xdr:cNvPr>
          <xdr:cNvCxnSpPr/>
        </xdr:nvCxnSpPr>
        <xdr:spPr>
          <a:xfrm>
            <a:off x="2052637" y="19799300"/>
            <a:ext cx="9556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Straight Connector 502">
            <a:extLst>
              <a:ext uri="{FF2B5EF4-FFF2-40B4-BE49-F238E27FC236}">
                <a16:creationId xmlns:a16="http://schemas.microsoft.com/office/drawing/2014/main" id="{6BC43A51-5011-19FA-9660-0839DE780062}"/>
              </a:ext>
            </a:extLst>
          </xdr:cNvPr>
          <xdr:cNvCxnSpPr/>
        </xdr:nvCxnSpPr>
        <xdr:spPr>
          <a:xfrm flipH="1">
            <a:off x="2095499" y="197548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125ED8B5-96A6-E96E-DF53-E8FC1568B397}"/>
              </a:ext>
            </a:extLst>
          </xdr:cNvPr>
          <xdr:cNvCxnSpPr/>
        </xdr:nvCxnSpPr>
        <xdr:spPr>
          <a:xfrm flipH="1">
            <a:off x="11506199" y="19759614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5846956F-0214-5FD4-EABA-C871B705A07D}"/>
              </a:ext>
            </a:extLst>
          </xdr:cNvPr>
          <xdr:cNvCxnSpPr/>
        </xdr:nvCxnSpPr>
        <xdr:spPr>
          <a:xfrm flipH="1" flipV="1">
            <a:off x="6477000" y="18805525"/>
            <a:ext cx="136525" cy="1555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7" name="Isosceles Triangle 506">
            <a:extLst>
              <a:ext uri="{FF2B5EF4-FFF2-40B4-BE49-F238E27FC236}">
                <a16:creationId xmlns:a16="http://schemas.microsoft.com/office/drawing/2014/main" id="{39832963-B39B-32A2-E404-1270EB237132}"/>
              </a:ext>
            </a:extLst>
          </xdr:cNvPr>
          <xdr:cNvSpPr/>
        </xdr:nvSpPr>
        <xdr:spPr>
          <a:xfrm>
            <a:off x="6689716" y="191150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F5460419-8C5F-2199-E7E0-4B313625B791}"/>
              </a:ext>
            </a:extLst>
          </xdr:cNvPr>
          <xdr:cNvCxnSpPr/>
        </xdr:nvCxnSpPr>
        <xdr:spPr>
          <a:xfrm>
            <a:off x="8251821" y="1937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Straight Connector 508">
            <a:extLst>
              <a:ext uri="{FF2B5EF4-FFF2-40B4-BE49-F238E27FC236}">
                <a16:creationId xmlns:a16="http://schemas.microsoft.com/office/drawing/2014/main" id="{0E0B7E43-03FF-5C00-4731-7415881D7C28}"/>
              </a:ext>
            </a:extLst>
          </xdr:cNvPr>
          <xdr:cNvCxnSpPr/>
        </xdr:nvCxnSpPr>
        <xdr:spPr>
          <a:xfrm flipH="1">
            <a:off x="8208958" y="1947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8" name="Oval 417">
            <a:extLst>
              <a:ext uri="{FF2B5EF4-FFF2-40B4-BE49-F238E27FC236}">
                <a16:creationId xmlns:a16="http://schemas.microsoft.com/office/drawing/2014/main" id="{BD8013EF-7827-DFF8-85FD-A25C92FB166B}"/>
              </a:ext>
            </a:extLst>
          </xdr:cNvPr>
          <xdr:cNvSpPr/>
        </xdr:nvSpPr>
        <xdr:spPr>
          <a:xfrm>
            <a:off x="3770303" y="1907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9" name="Oval 418">
            <a:extLst>
              <a:ext uri="{FF2B5EF4-FFF2-40B4-BE49-F238E27FC236}">
                <a16:creationId xmlns:a16="http://schemas.microsoft.com/office/drawing/2014/main" id="{97D34A3A-245C-9510-7A69-089A78CCA53E}"/>
              </a:ext>
            </a:extLst>
          </xdr:cNvPr>
          <xdr:cNvSpPr/>
        </xdr:nvSpPr>
        <xdr:spPr>
          <a:xfrm>
            <a:off x="5251444" y="1907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06" name="Oval 505">
            <a:extLst>
              <a:ext uri="{FF2B5EF4-FFF2-40B4-BE49-F238E27FC236}">
                <a16:creationId xmlns:a16="http://schemas.microsoft.com/office/drawing/2014/main" id="{CC278734-1473-7EA6-1416-1C0E18C6E1AB}"/>
              </a:ext>
            </a:extLst>
          </xdr:cNvPr>
          <xdr:cNvSpPr/>
        </xdr:nvSpPr>
        <xdr:spPr>
          <a:xfrm>
            <a:off x="6737339" y="1907063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0" name="Oval 419">
            <a:extLst>
              <a:ext uri="{FF2B5EF4-FFF2-40B4-BE49-F238E27FC236}">
                <a16:creationId xmlns:a16="http://schemas.microsoft.com/office/drawing/2014/main" id="{A6BC60AF-345B-FD05-4BFC-0AF866CDF3AD}"/>
              </a:ext>
            </a:extLst>
          </xdr:cNvPr>
          <xdr:cNvSpPr/>
        </xdr:nvSpPr>
        <xdr:spPr>
          <a:xfrm>
            <a:off x="8223259" y="1907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1" name="Oval 420">
            <a:extLst>
              <a:ext uri="{FF2B5EF4-FFF2-40B4-BE49-F238E27FC236}">
                <a16:creationId xmlns:a16="http://schemas.microsoft.com/office/drawing/2014/main" id="{B07FA342-1189-E304-CB92-A1D08BFE48E7}"/>
              </a:ext>
            </a:extLst>
          </xdr:cNvPr>
          <xdr:cNvSpPr/>
        </xdr:nvSpPr>
        <xdr:spPr>
          <a:xfrm>
            <a:off x="9704392" y="1907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139</xdr:row>
      <xdr:rowOff>9525</xdr:rowOff>
    </xdr:from>
    <xdr:to>
      <xdr:col>70</xdr:col>
      <xdr:colOff>85725</xdr:colOff>
      <xdr:row>145</xdr:row>
      <xdr:rowOff>28575</xdr:rowOff>
    </xdr:to>
    <xdr:grpSp>
      <xdr:nvGrpSpPr>
        <xdr:cNvPr id="1431" name="Group 1430">
          <a:extLst>
            <a:ext uri="{FF2B5EF4-FFF2-40B4-BE49-F238E27FC236}">
              <a16:creationId xmlns:a16="http://schemas.microsoft.com/office/drawing/2014/main" id="{E75C4AE7-C14D-F614-D0F3-89999DAA50B3}"/>
            </a:ext>
          </a:extLst>
        </xdr:cNvPr>
        <xdr:cNvGrpSpPr/>
      </xdr:nvGrpSpPr>
      <xdr:grpSpPr>
        <a:xfrm>
          <a:off x="2028825" y="21059775"/>
          <a:ext cx="9391650" cy="876300"/>
          <a:chOff x="2066925" y="20647025"/>
          <a:chExt cx="9575800" cy="857250"/>
        </a:xfrm>
      </xdr:grpSpPr>
      <xdr:sp macro="" textlink="">
        <xdr:nvSpPr>
          <xdr:cNvPr id="551" name="Freeform: Shape 550">
            <a:extLst>
              <a:ext uri="{FF2B5EF4-FFF2-40B4-BE49-F238E27FC236}">
                <a16:creationId xmlns:a16="http://schemas.microsoft.com/office/drawing/2014/main" id="{A6A10C96-C108-9C82-14D1-A7E42A03BAA5}"/>
              </a:ext>
            </a:extLst>
          </xdr:cNvPr>
          <xdr:cNvSpPr/>
        </xdr:nvSpPr>
        <xdr:spPr>
          <a:xfrm>
            <a:off x="2151063" y="20647025"/>
            <a:ext cx="1651000" cy="833438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2" name="Freeform: Shape 551">
            <a:extLst>
              <a:ext uri="{FF2B5EF4-FFF2-40B4-BE49-F238E27FC236}">
                <a16:creationId xmlns:a16="http://schemas.microsoft.com/office/drawing/2014/main" id="{CFB3BDFC-00AF-474E-B7E7-864C25BEF563}"/>
              </a:ext>
            </a:extLst>
          </xdr:cNvPr>
          <xdr:cNvSpPr/>
        </xdr:nvSpPr>
        <xdr:spPr>
          <a:xfrm>
            <a:off x="3802063" y="20647025"/>
            <a:ext cx="1481137" cy="833438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3" name="Freeform: Shape 552">
            <a:extLst>
              <a:ext uri="{FF2B5EF4-FFF2-40B4-BE49-F238E27FC236}">
                <a16:creationId xmlns:a16="http://schemas.microsoft.com/office/drawing/2014/main" id="{0246755B-D573-4237-B221-9B6FA4DB26A7}"/>
              </a:ext>
            </a:extLst>
          </xdr:cNvPr>
          <xdr:cNvSpPr/>
        </xdr:nvSpPr>
        <xdr:spPr>
          <a:xfrm>
            <a:off x="5280024" y="20651788"/>
            <a:ext cx="1485900" cy="833438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4" name="Freeform: Shape 553">
            <a:extLst>
              <a:ext uri="{FF2B5EF4-FFF2-40B4-BE49-F238E27FC236}">
                <a16:creationId xmlns:a16="http://schemas.microsoft.com/office/drawing/2014/main" id="{3B040317-89AD-4115-9B62-0973BE10CFEA}"/>
              </a:ext>
            </a:extLst>
          </xdr:cNvPr>
          <xdr:cNvSpPr/>
        </xdr:nvSpPr>
        <xdr:spPr>
          <a:xfrm>
            <a:off x="6765924" y="20656550"/>
            <a:ext cx="1485900" cy="833438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5" name="Freeform: Shape 554">
            <a:extLst>
              <a:ext uri="{FF2B5EF4-FFF2-40B4-BE49-F238E27FC236}">
                <a16:creationId xmlns:a16="http://schemas.microsoft.com/office/drawing/2014/main" id="{514EFA08-04A8-4008-958E-9E998BA06317}"/>
              </a:ext>
            </a:extLst>
          </xdr:cNvPr>
          <xdr:cNvSpPr/>
        </xdr:nvSpPr>
        <xdr:spPr>
          <a:xfrm>
            <a:off x="8251824" y="20670837"/>
            <a:ext cx="1485900" cy="833438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6" name="Freeform: Shape 555">
            <a:extLst>
              <a:ext uri="{FF2B5EF4-FFF2-40B4-BE49-F238E27FC236}">
                <a16:creationId xmlns:a16="http://schemas.microsoft.com/office/drawing/2014/main" id="{792657B7-88D4-491D-ADA4-96B579D66965}"/>
              </a:ext>
            </a:extLst>
          </xdr:cNvPr>
          <xdr:cNvSpPr/>
        </xdr:nvSpPr>
        <xdr:spPr>
          <a:xfrm>
            <a:off x="9737724" y="20666075"/>
            <a:ext cx="1819276" cy="833438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3" name="Isosceles Triangle 512">
            <a:extLst>
              <a:ext uri="{FF2B5EF4-FFF2-40B4-BE49-F238E27FC236}">
                <a16:creationId xmlns:a16="http://schemas.microsoft.com/office/drawing/2014/main" id="{44CCCF82-4582-4505-B259-A58838651635}"/>
              </a:ext>
            </a:extLst>
          </xdr:cNvPr>
          <xdr:cNvSpPr/>
        </xdr:nvSpPr>
        <xdr:spPr>
          <a:xfrm>
            <a:off x="2066925" y="2106612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4" name="Isosceles Triangle 513">
            <a:extLst>
              <a:ext uri="{FF2B5EF4-FFF2-40B4-BE49-F238E27FC236}">
                <a16:creationId xmlns:a16="http://schemas.microsoft.com/office/drawing/2014/main" id="{87EDDF9A-A88B-4BB2-AD0A-856433AB92ED}"/>
              </a:ext>
            </a:extLst>
          </xdr:cNvPr>
          <xdr:cNvSpPr/>
        </xdr:nvSpPr>
        <xdr:spPr>
          <a:xfrm>
            <a:off x="3722681" y="2106136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15" name="Straight Connector 514">
            <a:extLst>
              <a:ext uri="{FF2B5EF4-FFF2-40B4-BE49-F238E27FC236}">
                <a16:creationId xmlns:a16="http://schemas.microsoft.com/office/drawing/2014/main" id="{90AF1237-BF1D-4BD0-952A-2AB933816792}"/>
              </a:ext>
            </a:extLst>
          </xdr:cNvPr>
          <xdr:cNvCxnSpPr/>
        </xdr:nvCxnSpPr>
        <xdr:spPr>
          <a:xfrm>
            <a:off x="2143124" y="21055014"/>
            <a:ext cx="94186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6" name="Isosceles Triangle 515">
            <a:extLst>
              <a:ext uri="{FF2B5EF4-FFF2-40B4-BE49-F238E27FC236}">
                <a16:creationId xmlns:a16="http://schemas.microsoft.com/office/drawing/2014/main" id="{3AE789AF-3E02-4E57-A0E1-6702CAEE8150}"/>
              </a:ext>
            </a:extLst>
          </xdr:cNvPr>
          <xdr:cNvSpPr/>
        </xdr:nvSpPr>
        <xdr:spPr>
          <a:xfrm>
            <a:off x="5208578" y="2106136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7" name="Isosceles Triangle 516">
            <a:extLst>
              <a:ext uri="{FF2B5EF4-FFF2-40B4-BE49-F238E27FC236}">
                <a16:creationId xmlns:a16="http://schemas.microsoft.com/office/drawing/2014/main" id="{7DE5CF38-F30F-4038-BF85-8046904F3989}"/>
              </a:ext>
            </a:extLst>
          </xdr:cNvPr>
          <xdr:cNvSpPr/>
        </xdr:nvSpPr>
        <xdr:spPr>
          <a:xfrm>
            <a:off x="8175629" y="2105660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8" name="Isosceles Triangle 517">
            <a:extLst>
              <a:ext uri="{FF2B5EF4-FFF2-40B4-BE49-F238E27FC236}">
                <a16:creationId xmlns:a16="http://schemas.microsoft.com/office/drawing/2014/main" id="{A1D458A3-F810-460E-B66A-3E17CB040DCA}"/>
              </a:ext>
            </a:extLst>
          </xdr:cNvPr>
          <xdr:cNvSpPr/>
        </xdr:nvSpPr>
        <xdr:spPr>
          <a:xfrm>
            <a:off x="9661526" y="2106136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9" name="Isosceles Triangle 518">
            <a:extLst>
              <a:ext uri="{FF2B5EF4-FFF2-40B4-BE49-F238E27FC236}">
                <a16:creationId xmlns:a16="http://schemas.microsoft.com/office/drawing/2014/main" id="{21C52D96-B3D3-427D-BA52-C410839D632B}"/>
              </a:ext>
            </a:extLst>
          </xdr:cNvPr>
          <xdr:cNvSpPr/>
        </xdr:nvSpPr>
        <xdr:spPr>
          <a:xfrm>
            <a:off x="11477625" y="2105660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0" name="Isosceles Triangle 519">
            <a:extLst>
              <a:ext uri="{FF2B5EF4-FFF2-40B4-BE49-F238E27FC236}">
                <a16:creationId xmlns:a16="http://schemas.microsoft.com/office/drawing/2014/main" id="{6D41F28C-F1A4-4D1E-8AE2-E6F7DF36E5AD}"/>
              </a:ext>
            </a:extLst>
          </xdr:cNvPr>
          <xdr:cNvSpPr/>
        </xdr:nvSpPr>
        <xdr:spPr>
          <a:xfrm>
            <a:off x="6694478" y="2106612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1" name="Oval 520">
            <a:extLst>
              <a:ext uri="{FF2B5EF4-FFF2-40B4-BE49-F238E27FC236}">
                <a16:creationId xmlns:a16="http://schemas.microsoft.com/office/drawing/2014/main" id="{7C42FF9F-C56E-47CB-8703-E9E28038CA53}"/>
              </a:ext>
            </a:extLst>
          </xdr:cNvPr>
          <xdr:cNvSpPr/>
        </xdr:nvSpPr>
        <xdr:spPr>
          <a:xfrm>
            <a:off x="3775065" y="210216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2" name="Oval 521">
            <a:extLst>
              <a:ext uri="{FF2B5EF4-FFF2-40B4-BE49-F238E27FC236}">
                <a16:creationId xmlns:a16="http://schemas.microsoft.com/office/drawing/2014/main" id="{802EE2A2-44BB-4B94-A4E3-6A10FC54CE1A}"/>
              </a:ext>
            </a:extLst>
          </xdr:cNvPr>
          <xdr:cNvSpPr/>
        </xdr:nvSpPr>
        <xdr:spPr>
          <a:xfrm>
            <a:off x="5256206" y="210216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3" name="Oval 522">
            <a:extLst>
              <a:ext uri="{FF2B5EF4-FFF2-40B4-BE49-F238E27FC236}">
                <a16:creationId xmlns:a16="http://schemas.microsoft.com/office/drawing/2014/main" id="{8EAE3371-1AB1-4AD1-9BB5-D7A8E3A8BB45}"/>
              </a:ext>
            </a:extLst>
          </xdr:cNvPr>
          <xdr:cNvSpPr/>
        </xdr:nvSpPr>
        <xdr:spPr>
          <a:xfrm>
            <a:off x="6742101" y="210216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4" name="Oval 523">
            <a:extLst>
              <a:ext uri="{FF2B5EF4-FFF2-40B4-BE49-F238E27FC236}">
                <a16:creationId xmlns:a16="http://schemas.microsoft.com/office/drawing/2014/main" id="{AB4E5121-8F19-45CB-81F7-715114BED1A0}"/>
              </a:ext>
            </a:extLst>
          </xdr:cNvPr>
          <xdr:cNvSpPr/>
        </xdr:nvSpPr>
        <xdr:spPr>
          <a:xfrm>
            <a:off x="8228021" y="210216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5" name="Oval 524">
            <a:extLst>
              <a:ext uri="{FF2B5EF4-FFF2-40B4-BE49-F238E27FC236}">
                <a16:creationId xmlns:a16="http://schemas.microsoft.com/office/drawing/2014/main" id="{CF831EA8-E406-430F-BA2F-B4FB660D0FFC}"/>
              </a:ext>
            </a:extLst>
          </xdr:cNvPr>
          <xdr:cNvSpPr/>
        </xdr:nvSpPr>
        <xdr:spPr>
          <a:xfrm>
            <a:off x="9709154" y="210216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149</xdr:row>
      <xdr:rowOff>104775</xdr:rowOff>
    </xdr:from>
    <xdr:to>
      <xdr:col>70</xdr:col>
      <xdr:colOff>85725</xdr:colOff>
      <xdr:row>152</xdr:row>
      <xdr:rowOff>4797</xdr:rowOff>
    </xdr:to>
    <xdr:grpSp>
      <xdr:nvGrpSpPr>
        <xdr:cNvPr id="1432" name="Group 1431">
          <a:extLst>
            <a:ext uri="{FF2B5EF4-FFF2-40B4-BE49-F238E27FC236}">
              <a16:creationId xmlns:a16="http://schemas.microsoft.com/office/drawing/2014/main" id="{43558A78-A000-9D6F-2185-C4BB8EBC61C1}"/>
            </a:ext>
          </a:extLst>
        </xdr:cNvPr>
        <xdr:cNvGrpSpPr/>
      </xdr:nvGrpSpPr>
      <xdr:grpSpPr>
        <a:xfrm>
          <a:off x="2028825" y="22583775"/>
          <a:ext cx="9391650" cy="328647"/>
          <a:chOff x="2066925" y="22139275"/>
          <a:chExt cx="9575800" cy="319122"/>
        </a:xfrm>
      </xdr:grpSpPr>
      <xdr:sp macro="" textlink="">
        <xdr:nvSpPr>
          <xdr:cNvPr id="545" name="Freeform: Shape 544">
            <a:extLst>
              <a:ext uri="{FF2B5EF4-FFF2-40B4-BE49-F238E27FC236}">
                <a16:creationId xmlns:a16="http://schemas.microsoft.com/office/drawing/2014/main" id="{B5EF3E0F-DDC5-65FB-A96D-66732B9B85E3}"/>
              </a:ext>
            </a:extLst>
          </xdr:cNvPr>
          <xdr:cNvSpPr/>
        </xdr:nvSpPr>
        <xdr:spPr>
          <a:xfrm>
            <a:off x="2146300" y="22172613"/>
            <a:ext cx="1660525" cy="285779"/>
          </a:xfrm>
          <a:custGeom>
            <a:avLst/>
            <a:gdLst>
              <a:gd name="connsiteX0" fmla="*/ 0 w 1628775"/>
              <a:gd name="connsiteY0" fmla="*/ 14287 h 295304"/>
              <a:gd name="connsiteX1" fmla="*/ 809625 w 1628775"/>
              <a:gd name="connsiteY1" fmla="*/ 295275 h 295304"/>
              <a:gd name="connsiteX2" fmla="*/ 1628775 w 1628775"/>
              <a:gd name="connsiteY2" fmla="*/ 0 h 2953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8775" h="295304">
                <a:moveTo>
                  <a:pt x="0" y="14287"/>
                </a:moveTo>
                <a:cubicBezTo>
                  <a:pt x="269081" y="155971"/>
                  <a:pt x="538163" y="297656"/>
                  <a:pt x="809625" y="295275"/>
                </a:cubicBezTo>
                <a:cubicBezTo>
                  <a:pt x="1081087" y="292894"/>
                  <a:pt x="1354931" y="146447"/>
                  <a:pt x="16287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6" name="Freeform: Shape 545">
            <a:extLst>
              <a:ext uri="{FF2B5EF4-FFF2-40B4-BE49-F238E27FC236}">
                <a16:creationId xmlns:a16="http://schemas.microsoft.com/office/drawing/2014/main" id="{A5930DDF-816B-43F5-945E-696DA9092C77}"/>
              </a:ext>
            </a:extLst>
          </xdr:cNvPr>
          <xdr:cNvSpPr/>
        </xdr:nvSpPr>
        <xdr:spPr>
          <a:xfrm>
            <a:off x="3811588" y="22172614"/>
            <a:ext cx="1485900" cy="285779"/>
          </a:xfrm>
          <a:custGeom>
            <a:avLst/>
            <a:gdLst>
              <a:gd name="connsiteX0" fmla="*/ 0 w 1628775"/>
              <a:gd name="connsiteY0" fmla="*/ 14287 h 295304"/>
              <a:gd name="connsiteX1" fmla="*/ 809625 w 1628775"/>
              <a:gd name="connsiteY1" fmla="*/ 295275 h 295304"/>
              <a:gd name="connsiteX2" fmla="*/ 1628775 w 1628775"/>
              <a:gd name="connsiteY2" fmla="*/ 0 h 2953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8775" h="295304">
                <a:moveTo>
                  <a:pt x="0" y="14287"/>
                </a:moveTo>
                <a:cubicBezTo>
                  <a:pt x="269081" y="155971"/>
                  <a:pt x="538163" y="297656"/>
                  <a:pt x="809625" y="295275"/>
                </a:cubicBezTo>
                <a:cubicBezTo>
                  <a:pt x="1081087" y="292894"/>
                  <a:pt x="1354931" y="146447"/>
                  <a:pt x="16287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7" name="Freeform: Shape 546">
            <a:extLst>
              <a:ext uri="{FF2B5EF4-FFF2-40B4-BE49-F238E27FC236}">
                <a16:creationId xmlns:a16="http://schemas.microsoft.com/office/drawing/2014/main" id="{D97DA111-69FC-4AC0-9099-DBC37B01533B}"/>
              </a:ext>
            </a:extLst>
          </xdr:cNvPr>
          <xdr:cNvSpPr/>
        </xdr:nvSpPr>
        <xdr:spPr>
          <a:xfrm>
            <a:off x="5297488" y="22172615"/>
            <a:ext cx="1485900" cy="285779"/>
          </a:xfrm>
          <a:custGeom>
            <a:avLst/>
            <a:gdLst>
              <a:gd name="connsiteX0" fmla="*/ 0 w 1628775"/>
              <a:gd name="connsiteY0" fmla="*/ 14287 h 295304"/>
              <a:gd name="connsiteX1" fmla="*/ 809625 w 1628775"/>
              <a:gd name="connsiteY1" fmla="*/ 295275 h 295304"/>
              <a:gd name="connsiteX2" fmla="*/ 1628775 w 1628775"/>
              <a:gd name="connsiteY2" fmla="*/ 0 h 2953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8775" h="295304">
                <a:moveTo>
                  <a:pt x="0" y="14287"/>
                </a:moveTo>
                <a:cubicBezTo>
                  <a:pt x="269081" y="155971"/>
                  <a:pt x="538163" y="297656"/>
                  <a:pt x="809625" y="295275"/>
                </a:cubicBezTo>
                <a:cubicBezTo>
                  <a:pt x="1081087" y="292894"/>
                  <a:pt x="1354931" y="146447"/>
                  <a:pt x="16287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8" name="Freeform: Shape 547">
            <a:extLst>
              <a:ext uri="{FF2B5EF4-FFF2-40B4-BE49-F238E27FC236}">
                <a16:creationId xmlns:a16="http://schemas.microsoft.com/office/drawing/2014/main" id="{916119C7-A99D-43C7-9B10-637692CB535A}"/>
              </a:ext>
            </a:extLst>
          </xdr:cNvPr>
          <xdr:cNvSpPr/>
        </xdr:nvSpPr>
        <xdr:spPr>
          <a:xfrm>
            <a:off x="6778626" y="22172617"/>
            <a:ext cx="1485900" cy="285779"/>
          </a:xfrm>
          <a:custGeom>
            <a:avLst/>
            <a:gdLst>
              <a:gd name="connsiteX0" fmla="*/ 0 w 1628775"/>
              <a:gd name="connsiteY0" fmla="*/ 14287 h 295304"/>
              <a:gd name="connsiteX1" fmla="*/ 809625 w 1628775"/>
              <a:gd name="connsiteY1" fmla="*/ 295275 h 295304"/>
              <a:gd name="connsiteX2" fmla="*/ 1628775 w 1628775"/>
              <a:gd name="connsiteY2" fmla="*/ 0 h 2953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8775" h="295304">
                <a:moveTo>
                  <a:pt x="0" y="14287"/>
                </a:moveTo>
                <a:cubicBezTo>
                  <a:pt x="269081" y="155971"/>
                  <a:pt x="538163" y="297656"/>
                  <a:pt x="809625" y="295275"/>
                </a:cubicBezTo>
                <a:cubicBezTo>
                  <a:pt x="1081087" y="292894"/>
                  <a:pt x="1354931" y="146447"/>
                  <a:pt x="16287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9" name="Freeform: Shape 548">
            <a:extLst>
              <a:ext uri="{FF2B5EF4-FFF2-40B4-BE49-F238E27FC236}">
                <a16:creationId xmlns:a16="http://schemas.microsoft.com/office/drawing/2014/main" id="{D56F8D3F-F43C-4FFA-9261-5598FF8F25C1}"/>
              </a:ext>
            </a:extLst>
          </xdr:cNvPr>
          <xdr:cNvSpPr/>
        </xdr:nvSpPr>
        <xdr:spPr>
          <a:xfrm>
            <a:off x="8269288" y="22172618"/>
            <a:ext cx="1485900" cy="285779"/>
          </a:xfrm>
          <a:custGeom>
            <a:avLst/>
            <a:gdLst>
              <a:gd name="connsiteX0" fmla="*/ 0 w 1628775"/>
              <a:gd name="connsiteY0" fmla="*/ 14287 h 295304"/>
              <a:gd name="connsiteX1" fmla="*/ 809625 w 1628775"/>
              <a:gd name="connsiteY1" fmla="*/ 295275 h 295304"/>
              <a:gd name="connsiteX2" fmla="*/ 1628775 w 1628775"/>
              <a:gd name="connsiteY2" fmla="*/ 0 h 2953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8775" h="295304">
                <a:moveTo>
                  <a:pt x="0" y="14287"/>
                </a:moveTo>
                <a:cubicBezTo>
                  <a:pt x="269081" y="155971"/>
                  <a:pt x="538163" y="297656"/>
                  <a:pt x="809625" y="295275"/>
                </a:cubicBezTo>
                <a:cubicBezTo>
                  <a:pt x="1081087" y="292894"/>
                  <a:pt x="1354931" y="146447"/>
                  <a:pt x="16287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0" name="Freeform: Shape 549">
            <a:extLst>
              <a:ext uri="{FF2B5EF4-FFF2-40B4-BE49-F238E27FC236}">
                <a16:creationId xmlns:a16="http://schemas.microsoft.com/office/drawing/2014/main" id="{61F3AEB8-6511-4E0F-9750-85A2AAADAC4A}"/>
              </a:ext>
            </a:extLst>
          </xdr:cNvPr>
          <xdr:cNvSpPr/>
        </xdr:nvSpPr>
        <xdr:spPr>
          <a:xfrm>
            <a:off x="9750425" y="22167850"/>
            <a:ext cx="1806575" cy="285779"/>
          </a:xfrm>
          <a:custGeom>
            <a:avLst/>
            <a:gdLst>
              <a:gd name="connsiteX0" fmla="*/ 0 w 1628775"/>
              <a:gd name="connsiteY0" fmla="*/ 14287 h 295304"/>
              <a:gd name="connsiteX1" fmla="*/ 809625 w 1628775"/>
              <a:gd name="connsiteY1" fmla="*/ 295275 h 295304"/>
              <a:gd name="connsiteX2" fmla="*/ 1628775 w 1628775"/>
              <a:gd name="connsiteY2" fmla="*/ 0 h 2953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8775" h="295304">
                <a:moveTo>
                  <a:pt x="0" y="14287"/>
                </a:moveTo>
                <a:cubicBezTo>
                  <a:pt x="269081" y="155971"/>
                  <a:pt x="538163" y="297656"/>
                  <a:pt x="809625" y="295275"/>
                </a:cubicBezTo>
                <a:cubicBezTo>
                  <a:pt x="1081087" y="292894"/>
                  <a:pt x="1354931" y="146447"/>
                  <a:pt x="16287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6" name="Isosceles Triangle 525">
            <a:extLst>
              <a:ext uri="{FF2B5EF4-FFF2-40B4-BE49-F238E27FC236}">
                <a16:creationId xmlns:a16="http://schemas.microsoft.com/office/drawing/2014/main" id="{9B7DF21A-AC70-4E5B-A03A-C488B43F92C0}"/>
              </a:ext>
            </a:extLst>
          </xdr:cNvPr>
          <xdr:cNvSpPr/>
        </xdr:nvSpPr>
        <xdr:spPr>
          <a:xfrm>
            <a:off x="2066925" y="2218372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7" name="Isosceles Triangle 526">
            <a:extLst>
              <a:ext uri="{FF2B5EF4-FFF2-40B4-BE49-F238E27FC236}">
                <a16:creationId xmlns:a16="http://schemas.microsoft.com/office/drawing/2014/main" id="{FF68C310-15C2-4580-9C42-FAA89ABE12C5}"/>
              </a:ext>
            </a:extLst>
          </xdr:cNvPr>
          <xdr:cNvSpPr/>
        </xdr:nvSpPr>
        <xdr:spPr>
          <a:xfrm>
            <a:off x="3722681" y="2217896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28" name="Straight Connector 527">
            <a:extLst>
              <a:ext uri="{FF2B5EF4-FFF2-40B4-BE49-F238E27FC236}">
                <a16:creationId xmlns:a16="http://schemas.microsoft.com/office/drawing/2014/main" id="{FD434CD0-6275-43C4-98DD-A19D92A9B8A9}"/>
              </a:ext>
            </a:extLst>
          </xdr:cNvPr>
          <xdr:cNvCxnSpPr/>
        </xdr:nvCxnSpPr>
        <xdr:spPr>
          <a:xfrm>
            <a:off x="2143124" y="22172614"/>
            <a:ext cx="94186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9" name="Isosceles Triangle 528">
            <a:extLst>
              <a:ext uri="{FF2B5EF4-FFF2-40B4-BE49-F238E27FC236}">
                <a16:creationId xmlns:a16="http://schemas.microsoft.com/office/drawing/2014/main" id="{D9BCC012-6515-4F22-9EC5-79E18684BEA4}"/>
              </a:ext>
            </a:extLst>
          </xdr:cNvPr>
          <xdr:cNvSpPr/>
        </xdr:nvSpPr>
        <xdr:spPr>
          <a:xfrm>
            <a:off x="5208578" y="2217896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0" name="Isosceles Triangle 529">
            <a:extLst>
              <a:ext uri="{FF2B5EF4-FFF2-40B4-BE49-F238E27FC236}">
                <a16:creationId xmlns:a16="http://schemas.microsoft.com/office/drawing/2014/main" id="{F794CA45-B690-4075-B51A-7A27894654C4}"/>
              </a:ext>
            </a:extLst>
          </xdr:cNvPr>
          <xdr:cNvSpPr/>
        </xdr:nvSpPr>
        <xdr:spPr>
          <a:xfrm>
            <a:off x="8175629" y="2217420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1" name="Isosceles Triangle 530">
            <a:extLst>
              <a:ext uri="{FF2B5EF4-FFF2-40B4-BE49-F238E27FC236}">
                <a16:creationId xmlns:a16="http://schemas.microsoft.com/office/drawing/2014/main" id="{62E954C0-9138-4C34-A092-9201FCB112B0}"/>
              </a:ext>
            </a:extLst>
          </xdr:cNvPr>
          <xdr:cNvSpPr/>
        </xdr:nvSpPr>
        <xdr:spPr>
          <a:xfrm>
            <a:off x="9661526" y="2217896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2" name="Isosceles Triangle 531">
            <a:extLst>
              <a:ext uri="{FF2B5EF4-FFF2-40B4-BE49-F238E27FC236}">
                <a16:creationId xmlns:a16="http://schemas.microsoft.com/office/drawing/2014/main" id="{420B7DB2-1BD8-4359-833F-40525BE0EECF}"/>
              </a:ext>
            </a:extLst>
          </xdr:cNvPr>
          <xdr:cNvSpPr/>
        </xdr:nvSpPr>
        <xdr:spPr>
          <a:xfrm>
            <a:off x="11477625" y="2217420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3" name="Isosceles Triangle 532">
            <a:extLst>
              <a:ext uri="{FF2B5EF4-FFF2-40B4-BE49-F238E27FC236}">
                <a16:creationId xmlns:a16="http://schemas.microsoft.com/office/drawing/2014/main" id="{9EAA9BBB-383A-4493-9573-16C263F17C74}"/>
              </a:ext>
            </a:extLst>
          </xdr:cNvPr>
          <xdr:cNvSpPr/>
        </xdr:nvSpPr>
        <xdr:spPr>
          <a:xfrm>
            <a:off x="6694478" y="2218372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4" name="Oval 533">
            <a:extLst>
              <a:ext uri="{FF2B5EF4-FFF2-40B4-BE49-F238E27FC236}">
                <a16:creationId xmlns:a16="http://schemas.microsoft.com/office/drawing/2014/main" id="{C283A059-ECB4-4446-90CB-1A99164BC6E4}"/>
              </a:ext>
            </a:extLst>
          </xdr:cNvPr>
          <xdr:cNvSpPr/>
        </xdr:nvSpPr>
        <xdr:spPr>
          <a:xfrm>
            <a:off x="3775065" y="221392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5" name="Oval 534">
            <a:extLst>
              <a:ext uri="{FF2B5EF4-FFF2-40B4-BE49-F238E27FC236}">
                <a16:creationId xmlns:a16="http://schemas.microsoft.com/office/drawing/2014/main" id="{04D7CF79-D94C-4131-88BD-F43D9122D51C}"/>
              </a:ext>
            </a:extLst>
          </xdr:cNvPr>
          <xdr:cNvSpPr/>
        </xdr:nvSpPr>
        <xdr:spPr>
          <a:xfrm>
            <a:off x="5256206" y="221392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6" name="Oval 535">
            <a:extLst>
              <a:ext uri="{FF2B5EF4-FFF2-40B4-BE49-F238E27FC236}">
                <a16:creationId xmlns:a16="http://schemas.microsoft.com/office/drawing/2014/main" id="{6189BC34-B65E-403E-9F8B-D3A5CCE17FE5}"/>
              </a:ext>
            </a:extLst>
          </xdr:cNvPr>
          <xdr:cNvSpPr/>
        </xdr:nvSpPr>
        <xdr:spPr>
          <a:xfrm>
            <a:off x="6742101" y="221392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7" name="Oval 536">
            <a:extLst>
              <a:ext uri="{FF2B5EF4-FFF2-40B4-BE49-F238E27FC236}">
                <a16:creationId xmlns:a16="http://schemas.microsoft.com/office/drawing/2014/main" id="{0719B920-ED38-4057-8979-A8F3C3076D39}"/>
              </a:ext>
            </a:extLst>
          </xdr:cNvPr>
          <xdr:cNvSpPr/>
        </xdr:nvSpPr>
        <xdr:spPr>
          <a:xfrm>
            <a:off x="8228021" y="221392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8" name="Oval 537">
            <a:extLst>
              <a:ext uri="{FF2B5EF4-FFF2-40B4-BE49-F238E27FC236}">
                <a16:creationId xmlns:a16="http://schemas.microsoft.com/office/drawing/2014/main" id="{3FB7A334-3F94-421F-8552-6082E8FC2CE0}"/>
              </a:ext>
            </a:extLst>
          </xdr:cNvPr>
          <xdr:cNvSpPr/>
        </xdr:nvSpPr>
        <xdr:spPr>
          <a:xfrm>
            <a:off x="9709154" y="2213927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158</xdr:row>
      <xdr:rowOff>9523</xdr:rowOff>
    </xdr:from>
    <xdr:to>
      <xdr:col>72</xdr:col>
      <xdr:colOff>19050</xdr:colOff>
      <xdr:row>201</xdr:row>
      <xdr:rowOff>80963</xdr:rowOff>
    </xdr:to>
    <xdr:grpSp>
      <xdr:nvGrpSpPr>
        <xdr:cNvPr id="1433" name="Group 1432">
          <a:extLst>
            <a:ext uri="{FF2B5EF4-FFF2-40B4-BE49-F238E27FC236}">
              <a16:creationId xmlns:a16="http://schemas.microsoft.com/office/drawing/2014/main" id="{8B782F64-77CF-F16F-7568-1B0F6CB2E2B6}"/>
            </a:ext>
          </a:extLst>
        </xdr:cNvPr>
        <xdr:cNvGrpSpPr/>
      </xdr:nvGrpSpPr>
      <xdr:grpSpPr>
        <a:xfrm>
          <a:off x="411700" y="24374473"/>
          <a:ext cx="11265950" cy="6215065"/>
          <a:chOff x="418050" y="23910923"/>
          <a:chExt cx="11488200" cy="6078540"/>
        </a:xfrm>
      </xdr:grpSpPr>
      <xdr:grpSp>
        <xdr:nvGrpSpPr>
          <xdr:cNvPr id="653" name="Group 652">
            <a:extLst>
              <a:ext uri="{FF2B5EF4-FFF2-40B4-BE49-F238E27FC236}">
                <a16:creationId xmlns:a16="http://schemas.microsoft.com/office/drawing/2014/main" id="{44EF8DFD-7382-643C-7509-1B5AC41BA55E}"/>
              </a:ext>
            </a:extLst>
          </xdr:cNvPr>
          <xdr:cNvGrpSpPr/>
        </xdr:nvGrpSpPr>
        <xdr:grpSpPr>
          <a:xfrm>
            <a:off x="418050" y="24025803"/>
            <a:ext cx="1469435" cy="5237780"/>
            <a:chOff x="2678650" y="4696403"/>
            <a:chExt cx="1440860" cy="5358430"/>
          </a:xfrm>
        </xdr:grpSpPr>
        <xdr:sp macro="" textlink="">
          <xdr:nvSpPr>
            <xdr:cNvPr id="734" name="Isosceles Triangle 733">
              <a:extLst>
                <a:ext uri="{FF2B5EF4-FFF2-40B4-BE49-F238E27FC236}">
                  <a16:creationId xmlns:a16="http://schemas.microsoft.com/office/drawing/2014/main" id="{7A4AAF86-0FE8-2C1B-47A7-1083B60439C2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35" name="Straight Connector 734">
              <a:extLst>
                <a:ext uri="{FF2B5EF4-FFF2-40B4-BE49-F238E27FC236}">
                  <a16:creationId xmlns:a16="http://schemas.microsoft.com/office/drawing/2014/main" id="{8BFCBF00-17D8-9DB1-462D-CD6026F4C3FA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36" name="Straight Connector 735">
              <a:extLst>
                <a:ext uri="{FF2B5EF4-FFF2-40B4-BE49-F238E27FC236}">
                  <a16:creationId xmlns:a16="http://schemas.microsoft.com/office/drawing/2014/main" id="{47BC83A2-1890-E978-2CEF-BCAE42366C0E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37" name="Straight Connector 736">
              <a:extLst>
                <a:ext uri="{FF2B5EF4-FFF2-40B4-BE49-F238E27FC236}">
                  <a16:creationId xmlns:a16="http://schemas.microsoft.com/office/drawing/2014/main" id="{8CB628AD-5992-FD18-BF1B-63CF33A6CB0C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38" name="Straight Connector 737">
              <a:extLst>
                <a:ext uri="{FF2B5EF4-FFF2-40B4-BE49-F238E27FC236}">
                  <a16:creationId xmlns:a16="http://schemas.microsoft.com/office/drawing/2014/main" id="{F7C8AC8B-44BD-3A83-DE1F-DA93652A08E5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39" name="Straight Connector 738">
              <a:extLst>
                <a:ext uri="{FF2B5EF4-FFF2-40B4-BE49-F238E27FC236}">
                  <a16:creationId xmlns:a16="http://schemas.microsoft.com/office/drawing/2014/main" id="{A1E5A8DE-E0B7-2173-63C6-5A2D6B410844}"/>
                </a:ext>
              </a:extLst>
            </xdr:cNvPr>
            <xdr:cNvCxnSpPr>
              <a:endCxn id="734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40" name="Straight Connector 739">
              <a:extLst>
                <a:ext uri="{FF2B5EF4-FFF2-40B4-BE49-F238E27FC236}">
                  <a16:creationId xmlns:a16="http://schemas.microsoft.com/office/drawing/2014/main" id="{A99E40A2-BB94-0AC5-FEC2-A8F4CACACA5E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41" name="Straight Connector 740">
              <a:extLst>
                <a:ext uri="{FF2B5EF4-FFF2-40B4-BE49-F238E27FC236}">
                  <a16:creationId xmlns:a16="http://schemas.microsoft.com/office/drawing/2014/main" id="{235D0C07-C68D-E328-F347-5FCC0C6524D1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42" name="Straight Connector 741">
              <a:extLst>
                <a:ext uri="{FF2B5EF4-FFF2-40B4-BE49-F238E27FC236}">
                  <a16:creationId xmlns:a16="http://schemas.microsoft.com/office/drawing/2014/main" id="{6C74C8BF-45B9-2AFC-7AB6-A1B5D211421B}"/>
                </a:ext>
              </a:extLst>
            </xdr:cNvPr>
            <xdr:cNvCxnSpPr>
              <a:endCxn id="734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43" name="Straight Connector 742">
              <a:extLst>
                <a:ext uri="{FF2B5EF4-FFF2-40B4-BE49-F238E27FC236}">
                  <a16:creationId xmlns:a16="http://schemas.microsoft.com/office/drawing/2014/main" id="{BB2ABAA3-E2E3-8837-5F32-D5B1D76A85B9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744" name="Freeform: Shape 743">
              <a:extLst>
                <a:ext uri="{FF2B5EF4-FFF2-40B4-BE49-F238E27FC236}">
                  <a16:creationId xmlns:a16="http://schemas.microsoft.com/office/drawing/2014/main" id="{7BC89714-29F2-38E2-D711-86D653DEDD3F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45" name="Freeform: Shape 744">
              <a:extLst>
                <a:ext uri="{FF2B5EF4-FFF2-40B4-BE49-F238E27FC236}">
                  <a16:creationId xmlns:a16="http://schemas.microsoft.com/office/drawing/2014/main" id="{C3CBE57F-2898-7687-7C32-00E3090B5B00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46" name="Freeform: Shape 745">
              <a:extLst>
                <a:ext uri="{FF2B5EF4-FFF2-40B4-BE49-F238E27FC236}">
                  <a16:creationId xmlns:a16="http://schemas.microsoft.com/office/drawing/2014/main" id="{19E588E1-16AA-47DF-F283-853643D06CDC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47" name="Freeform: Shape 746">
              <a:extLst>
                <a:ext uri="{FF2B5EF4-FFF2-40B4-BE49-F238E27FC236}">
                  <a16:creationId xmlns:a16="http://schemas.microsoft.com/office/drawing/2014/main" id="{68403DA0-D447-0660-DBB0-4860631DF253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48" name="Freeform: Shape 747">
              <a:extLst>
                <a:ext uri="{FF2B5EF4-FFF2-40B4-BE49-F238E27FC236}">
                  <a16:creationId xmlns:a16="http://schemas.microsoft.com/office/drawing/2014/main" id="{1AB6BCB7-6985-D531-4E2C-B42760DADDCC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49" name="Freeform: Shape 748">
              <a:extLst>
                <a:ext uri="{FF2B5EF4-FFF2-40B4-BE49-F238E27FC236}">
                  <a16:creationId xmlns:a16="http://schemas.microsoft.com/office/drawing/2014/main" id="{73875FA0-5DAD-D67A-C47E-C5A608CE25DD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50" name="Freeform: Shape 749">
              <a:extLst>
                <a:ext uri="{FF2B5EF4-FFF2-40B4-BE49-F238E27FC236}">
                  <a16:creationId xmlns:a16="http://schemas.microsoft.com/office/drawing/2014/main" id="{EF1490DA-FBB9-C795-2BE9-60839C4FA088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51" name="Freeform: Shape 750">
              <a:extLst>
                <a:ext uri="{FF2B5EF4-FFF2-40B4-BE49-F238E27FC236}">
                  <a16:creationId xmlns:a16="http://schemas.microsoft.com/office/drawing/2014/main" id="{129867D3-6FD7-A03D-B342-FB57E07EF4C5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654" name="Rectangle 653">
            <a:extLst>
              <a:ext uri="{FF2B5EF4-FFF2-40B4-BE49-F238E27FC236}">
                <a16:creationId xmlns:a16="http://schemas.microsoft.com/office/drawing/2014/main" id="{D3EA9F3C-C96B-0D71-B757-838D7C5AAF35}"/>
              </a:ext>
            </a:extLst>
          </xdr:cNvPr>
          <xdr:cNvSpPr/>
        </xdr:nvSpPr>
        <xdr:spPr>
          <a:xfrm rot="16200000">
            <a:off x="4155554" y="21776802"/>
            <a:ext cx="5432428" cy="970067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55" name="Rectangle 654">
            <a:extLst>
              <a:ext uri="{FF2B5EF4-FFF2-40B4-BE49-F238E27FC236}">
                <a16:creationId xmlns:a16="http://schemas.microsoft.com/office/drawing/2014/main" id="{59BCC4CF-3EFA-8930-AF2F-025C70649B48}"/>
              </a:ext>
            </a:extLst>
          </xdr:cNvPr>
          <xdr:cNvSpPr/>
        </xdr:nvSpPr>
        <xdr:spPr>
          <a:xfrm rot="16200000">
            <a:off x="4396660" y="22090933"/>
            <a:ext cx="4889500" cy="907558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56" name="Straight Connector 655">
            <a:extLst>
              <a:ext uri="{FF2B5EF4-FFF2-40B4-BE49-F238E27FC236}">
                <a16:creationId xmlns:a16="http://schemas.microsoft.com/office/drawing/2014/main" id="{C2A0E199-120A-5C3C-1E80-6531DB021E8E}"/>
              </a:ext>
            </a:extLst>
          </xdr:cNvPr>
          <xdr:cNvCxnSpPr/>
        </xdr:nvCxnSpPr>
        <xdr:spPr>
          <a:xfrm flipV="1">
            <a:off x="2303619" y="28234789"/>
            <a:ext cx="9066059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57" name="Straight Connector 656">
            <a:extLst>
              <a:ext uri="{FF2B5EF4-FFF2-40B4-BE49-F238E27FC236}">
                <a16:creationId xmlns:a16="http://schemas.microsoft.com/office/drawing/2014/main" id="{8ACD25F4-816B-D994-1E0C-177690935B7B}"/>
              </a:ext>
            </a:extLst>
          </xdr:cNvPr>
          <xdr:cNvCxnSpPr/>
        </xdr:nvCxnSpPr>
        <xdr:spPr>
          <a:xfrm>
            <a:off x="2303619" y="27393111"/>
            <a:ext cx="90755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58" name="Straight Connector 657">
            <a:extLst>
              <a:ext uri="{FF2B5EF4-FFF2-40B4-BE49-F238E27FC236}">
                <a16:creationId xmlns:a16="http://schemas.microsoft.com/office/drawing/2014/main" id="{DA2DD3DF-E46B-C940-7A57-3AD36200B86D}"/>
              </a:ext>
            </a:extLst>
          </xdr:cNvPr>
          <xdr:cNvCxnSpPr/>
        </xdr:nvCxnSpPr>
        <xdr:spPr>
          <a:xfrm flipV="1">
            <a:off x="2308118" y="26683094"/>
            <a:ext cx="907108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59" name="Straight Connector 658">
            <a:extLst>
              <a:ext uri="{FF2B5EF4-FFF2-40B4-BE49-F238E27FC236}">
                <a16:creationId xmlns:a16="http://schemas.microsoft.com/office/drawing/2014/main" id="{ED3C4CEC-C262-73C0-1444-C9FA71F300A2}"/>
              </a:ext>
            </a:extLst>
          </xdr:cNvPr>
          <xdr:cNvCxnSpPr/>
        </xdr:nvCxnSpPr>
        <xdr:spPr>
          <a:xfrm>
            <a:off x="2308119" y="25858383"/>
            <a:ext cx="90710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0" name="Straight Connector 659">
            <a:extLst>
              <a:ext uri="{FF2B5EF4-FFF2-40B4-BE49-F238E27FC236}">
                <a16:creationId xmlns:a16="http://schemas.microsoft.com/office/drawing/2014/main" id="{97F3F2A1-629F-C3A1-9DE2-3F1DE501D3BF}"/>
              </a:ext>
            </a:extLst>
          </xdr:cNvPr>
          <xdr:cNvCxnSpPr/>
        </xdr:nvCxnSpPr>
        <xdr:spPr>
          <a:xfrm flipV="1">
            <a:off x="2303618" y="25023054"/>
            <a:ext cx="9066060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F8DA4623-1051-C4C6-A956-5B45F97EABEB}"/>
              </a:ext>
            </a:extLst>
          </xdr:cNvPr>
          <xdr:cNvCxnSpPr/>
        </xdr:nvCxnSpPr>
        <xdr:spPr>
          <a:xfrm flipV="1">
            <a:off x="4131459" y="241808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67A65641-83C0-BD79-0022-C2DEE50226B4}"/>
              </a:ext>
            </a:extLst>
          </xdr:cNvPr>
          <xdr:cNvCxnSpPr/>
        </xdr:nvCxnSpPr>
        <xdr:spPr>
          <a:xfrm flipV="1">
            <a:off x="5937876" y="241808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464A6375-9DBA-13D1-03F5-4FBDF723F5E1}"/>
              </a:ext>
            </a:extLst>
          </xdr:cNvPr>
          <xdr:cNvCxnSpPr/>
        </xdr:nvCxnSpPr>
        <xdr:spPr>
          <a:xfrm flipV="1">
            <a:off x="4132263" y="28232100"/>
            <a:ext cx="18034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EF51FDF3-1B93-1C56-E6C5-B506344B2FF9}"/>
              </a:ext>
            </a:extLst>
          </xdr:cNvPr>
          <xdr:cNvCxnSpPr/>
        </xdr:nvCxnSpPr>
        <xdr:spPr>
          <a:xfrm>
            <a:off x="4141788" y="28236863"/>
            <a:ext cx="179387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94908F01-B37F-1DC2-4D21-4C5A447A9BE5}"/>
              </a:ext>
            </a:extLst>
          </xdr:cNvPr>
          <xdr:cNvCxnSpPr/>
        </xdr:nvCxnSpPr>
        <xdr:spPr>
          <a:xfrm flipV="1">
            <a:off x="4137025" y="27392313"/>
            <a:ext cx="1811338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6" name="Straight Connector 665">
            <a:extLst>
              <a:ext uri="{FF2B5EF4-FFF2-40B4-BE49-F238E27FC236}">
                <a16:creationId xmlns:a16="http://schemas.microsoft.com/office/drawing/2014/main" id="{2C4DE348-00C5-A70E-2535-EC52AD0C1A70}"/>
              </a:ext>
            </a:extLst>
          </xdr:cNvPr>
          <xdr:cNvCxnSpPr/>
        </xdr:nvCxnSpPr>
        <xdr:spPr>
          <a:xfrm>
            <a:off x="4132263" y="27398663"/>
            <a:ext cx="18034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7" name="Straight Connector 666">
            <a:extLst>
              <a:ext uri="{FF2B5EF4-FFF2-40B4-BE49-F238E27FC236}">
                <a16:creationId xmlns:a16="http://schemas.microsoft.com/office/drawing/2014/main" id="{5C53ED5A-1CC9-F416-E226-EC2ECC2425B9}"/>
              </a:ext>
            </a:extLst>
          </xdr:cNvPr>
          <xdr:cNvCxnSpPr/>
        </xdr:nvCxnSpPr>
        <xdr:spPr>
          <a:xfrm flipV="1">
            <a:off x="4132266" y="26670000"/>
            <a:ext cx="1820859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8" name="Straight Connector 667">
            <a:extLst>
              <a:ext uri="{FF2B5EF4-FFF2-40B4-BE49-F238E27FC236}">
                <a16:creationId xmlns:a16="http://schemas.microsoft.com/office/drawing/2014/main" id="{1AF6B36E-A077-FB24-6E35-0E735FC8BA0E}"/>
              </a:ext>
            </a:extLst>
          </xdr:cNvPr>
          <xdr:cNvCxnSpPr/>
        </xdr:nvCxnSpPr>
        <xdr:spPr>
          <a:xfrm>
            <a:off x="4132266" y="26689053"/>
            <a:ext cx="1803397" cy="7032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9" name="Straight Connector 668">
            <a:extLst>
              <a:ext uri="{FF2B5EF4-FFF2-40B4-BE49-F238E27FC236}">
                <a16:creationId xmlns:a16="http://schemas.microsoft.com/office/drawing/2014/main" id="{62E2CC5F-DC3D-ABD4-D5BF-D7308056A017}"/>
              </a:ext>
            </a:extLst>
          </xdr:cNvPr>
          <xdr:cNvCxnSpPr/>
        </xdr:nvCxnSpPr>
        <xdr:spPr>
          <a:xfrm flipV="1">
            <a:off x="4127500" y="25855613"/>
            <a:ext cx="1803400" cy="7381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0" name="Straight Connector 669">
            <a:extLst>
              <a:ext uri="{FF2B5EF4-FFF2-40B4-BE49-F238E27FC236}">
                <a16:creationId xmlns:a16="http://schemas.microsoft.com/office/drawing/2014/main" id="{BA1EC755-A857-C7D2-2A63-8F38C9639E56}"/>
              </a:ext>
            </a:extLst>
          </xdr:cNvPr>
          <xdr:cNvCxnSpPr/>
        </xdr:nvCxnSpPr>
        <xdr:spPr>
          <a:xfrm>
            <a:off x="4132266" y="25861966"/>
            <a:ext cx="1811334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1" name="Straight Connector 670">
            <a:extLst>
              <a:ext uri="{FF2B5EF4-FFF2-40B4-BE49-F238E27FC236}">
                <a16:creationId xmlns:a16="http://schemas.microsoft.com/office/drawing/2014/main" id="{7B50607A-DE5A-A059-3CE0-99EC3817694C}"/>
              </a:ext>
            </a:extLst>
          </xdr:cNvPr>
          <xdr:cNvCxnSpPr/>
        </xdr:nvCxnSpPr>
        <xdr:spPr>
          <a:xfrm flipV="1">
            <a:off x="4137025" y="25028525"/>
            <a:ext cx="1798638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2" name="Straight Connector 671">
            <a:extLst>
              <a:ext uri="{FF2B5EF4-FFF2-40B4-BE49-F238E27FC236}">
                <a16:creationId xmlns:a16="http://schemas.microsoft.com/office/drawing/2014/main" id="{49FA8EEB-FCAD-8DF5-C133-60902487D494}"/>
              </a:ext>
            </a:extLst>
          </xdr:cNvPr>
          <xdr:cNvCxnSpPr/>
        </xdr:nvCxnSpPr>
        <xdr:spPr>
          <a:xfrm>
            <a:off x="4137028" y="25023766"/>
            <a:ext cx="1806572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3" name="Straight Connector 672">
            <a:extLst>
              <a:ext uri="{FF2B5EF4-FFF2-40B4-BE49-F238E27FC236}">
                <a16:creationId xmlns:a16="http://schemas.microsoft.com/office/drawing/2014/main" id="{EE1358C7-8244-C263-236B-69F2857F065C}"/>
              </a:ext>
            </a:extLst>
          </xdr:cNvPr>
          <xdr:cNvCxnSpPr/>
        </xdr:nvCxnSpPr>
        <xdr:spPr>
          <a:xfrm flipV="1">
            <a:off x="4127500" y="24180803"/>
            <a:ext cx="1808166" cy="8477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4" name="Straight Connector 673">
            <a:extLst>
              <a:ext uri="{FF2B5EF4-FFF2-40B4-BE49-F238E27FC236}">
                <a16:creationId xmlns:a16="http://schemas.microsoft.com/office/drawing/2014/main" id="{1103A1C8-9AA9-EA24-0077-AE7F7B3FBD45}"/>
              </a:ext>
            </a:extLst>
          </xdr:cNvPr>
          <xdr:cNvCxnSpPr/>
        </xdr:nvCxnSpPr>
        <xdr:spPr>
          <a:xfrm>
            <a:off x="4137025" y="24180800"/>
            <a:ext cx="179387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5" name="Straight Connector 674">
            <a:extLst>
              <a:ext uri="{FF2B5EF4-FFF2-40B4-BE49-F238E27FC236}">
                <a16:creationId xmlns:a16="http://schemas.microsoft.com/office/drawing/2014/main" id="{B55D5546-1264-CA37-58CD-59537E6720ED}"/>
              </a:ext>
            </a:extLst>
          </xdr:cNvPr>
          <xdr:cNvCxnSpPr/>
        </xdr:nvCxnSpPr>
        <xdr:spPr>
          <a:xfrm flipV="1">
            <a:off x="2303618" y="26593807"/>
            <a:ext cx="9075585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6" name="Straight Connector 675">
            <a:extLst>
              <a:ext uri="{FF2B5EF4-FFF2-40B4-BE49-F238E27FC236}">
                <a16:creationId xmlns:a16="http://schemas.microsoft.com/office/drawing/2014/main" id="{CEF4E897-4A85-C831-2E67-B060D666DFBE}"/>
              </a:ext>
            </a:extLst>
          </xdr:cNvPr>
          <xdr:cNvCxnSpPr/>
        </xdr:nvCxnSpPr>
        <xdr:spPr>
          <a:xfrm>
            <a:off x="2146300" y="294830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" name="Straight Connector 676">
            <a:extLst>
              <a:ext uri="{FF2B5EF4-FFF2-40B4-BE49-F238E27FC236}">
                <a16:creationId xmlns:a16="http://schemas.microsoft.com/office/drawing/2014/main" id="{10EE465E-751E-CD40-84B6-C66E9959C699}"/>
              </a:ext>
            </a:extLst>
          </xdr:cNvPr>
          <xdr:cNvCxnSpPr/>
        </xdr:nvCxnSpPr>
        <xdr:spPr>
          <a:xfrm>
            <a:off x="2057400" y="29629100"/>
            <a:ext cx="9556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78" name="Oval 677">
            <a:extLst>
              <a:ext uri="{FF2B5EF4-FFF2-40B4-BE49-F238E27FC236}">
                <a16:creationId xmlns:a16="http://schemas.microsoft.com/office/drawing/2014/main" id="{5E005565-BE8D-04E9-6CFB-04B5A8D900E6}"/>
              </a:ext>
            </a:extLst>
          </xdr:cNvPr>
          <xdr:cNvSpPr/>
        </xdr:nvSpPr>
        <xdr:spPr>
          <a:xfrm>
            <a:off x="4090987" y="249888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79" name="Oval 678">
            <a:extLst>
              <a:ext uri="{FF2B5EF4-FFF2-40B4-BE49-F238E27FC236}">
                <a16:creationId xmlns:a16="http://schemas.microsoft.com/office/drawing/2014/main" id="{EDB44C06-F4A1-E155-D128-C3179859F8AC}"/>
              </a:ext>
            </a:extLst>
          </xdr:cNvPr>
          <xdr:cNvSpPr/>
        </xdr:nvSpPr>
        <xdr:spPr>
          <a:xfrm>
            <a:off x="4105274" y="258270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0" name="Oval 679">
            <a:extLst>
              <a:ext uri="{FF2B5EF4-FFF2-40B4-BE49-F238E27FC236}">
                <a16:creationId xmlns:a16="http://schemas.microsoft.com/office/drawing/2014/main" id="{7125DCB1-9010-221C-8C5A-F915F82A9DD4}"/>
              </a:ext>
            </a:extLst>
          </xdr:cNvPr>
          <xdr:cNvSpPr/>
        </xdr:nvSpPr>
        <xdr:spPr>
          <a:xfrm>
            <a:off x="4095750" y="266461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1" name="Oval 680">
            <a:extLst>
              <a:ext uri="{FF2B5EF4-FFF2-40B4-BE49-F238E27FC236}">
                <a16:creationId xmlns:a16="http://schemas.microsoft.com/office/drawing/2014/main" id="{D68ECA14-02B1-3709-C87E-32CEAF8DD7A3}"/>
              </a:ext>
            </a:extLst>
          </xdr:cNvPr>
          <xdr:cNvSpPr/>
        </xdr:nvSpPr>
        <xdr:spPr>
          <a:xfrm>
            <a:off x="4095750" y="265557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2" name="Oval 681">
            <a:extLst>
              <a:ext uri="{FF2B5EF4-FFF2-40B4-BE49-F238E27FC236}">
                <a16:creationId xmlns:a16="http://schemas.microsoft.com/office/drawing/2014/main" id="{1C668120-02BC-D73F-1154-E0EB26474DD7}"/>
              </a:ext>
            </a:extLst>
          </xdr:cNvPr>
          <xdr:cNvSpPr/>
        </xdr:nvSpPr>
        <xdr:spPr>
          <a:xfrm>
            <a:off x="4095750" y="273589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3" name="Oval 682">
            <a:extLst>
              <a:ext uri="{FF2B5EF4-FFF2-40B4-BE49-F238E27FC236}">
                <a16:creationId xmlns:a16="http://schemas.microsoft.com/office/drawing/2014/main" id="{06B8ED9F-ED2B-628B-F868-005B5F65FFDD}"/>
              </a:ext>
            </a:extLst>
          </xdr:cNvPr>
          <xdr:cNvSpPr/>
        </xdr:nvSpPr>
        <xdr:spPr>
          <a:xfrm>
            <a:off x="4100512" y="282019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4" name="Oval 683">
            <a:extLst>
              <a:ext uri="{FF2B5EF4-FFF2-40B4-BE49-F238E27FC236}">
                <a16:creationId xmlns:a16="http://schemas.microsoft.com/office/drawing/2014/main" id="{39359344-C572-50CC-6167-4D5EC681E339}"/>
              </a:ext>
            </a:extLst>
          </xdr:cNvPr>
          <xdr:cNvSpPr/>
        </xdr:nvSpPr>
        <xdr:spPr>
          <a:xfrm>
            <a:off x="5907087" y="249888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5" name="Oval 684">
            <a:extLst>
              <a:ext uri="{FF2B5EF4-FFF2-40B4-BE49-F238E27FC236}">
                <a16:creationId xmlns:a16="http://schemas.microsoft.com/office/drawing/2014/main" id="{84A44A99-37F6-4F6D-249A-D9E9D85B1354}"/>
              </a:ext>
            </a:extLst>
          </xdr:cNvPr>
          <xdr:cNvSpPr/>
        </xdr:nvSpPr>
        <xdr:spPr>
          <a:xfrm>
            <a:off x="5921374" y="258270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6" name="Oval 685">
            <a:extLst>
              <a:ext uri="{FF2B5EF4-FFF2-40B4-BE49-F238E27FC236}">
                <a16:creationId xmlns:a16="http://schemas.microsoft.com/office/drawing/2014/main" id="{A1725BE0-70FA-04DE-02F0-9FB2D8563B6D}"/>
              </a:ext>
            </a:extLst>
          </xdr:cNvPr>
          <xdr:cNvSpPr/>
        </xdr:nvSpPr>
        <xdr:spPr>
          <a:xfrm>
            <a:off x="5911850" y="266461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7" name="Oval 686">
            <a:extLst>
              <a:ext uri="{FF2B5EF4-FFF2-40B4-BE49-F238E27FC236}">
                <a16:creationId xmlns:a16="http://schemas.microsoft.com/office/drawing/2014/main" id="{80F887D8-1723-F86C-C29F-F8DC9D307F50}"/>
              </a:ext>
            </a:extLst>
          </xdr:cNvPr>
          <xdr:cNvSpPr/>
        </xdr:nvSpPr>
        <xdr:spPr>
          <a:xfrm>
            <a:off x="5911850" y="265557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8" name="Oval 687">
            <a:extLst>
              <a:ext uri="{FF2B5EF4-FFF2-40B4-BE49-F238E27FC236}">
                <a16:creationId xmlns:a16="http://schemas.microsoft.com/office/drawing/2014/main" id="{6061C119-DFFE-34BE-8484-2B9DEE1DAB07}"/>
              </a:ext>
            </a:extLst>
          </xdr:cNvPr>
          <xdr:cNvSpPr/>
        </xdr:nvSpPr>
        <xdr:spPr>
          <a:xfrm>
            <a:off x="5911850" y="273589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89" name="Oval 688">
            <a:extLst>
              <a:ext uri="{FF2B5EF4-FFF2-40B4-BE49-F238E27FC236}">
                <a16:creationId xmlns:a16="http://schemas.microsoft.com/office/drawing/2014/main" id="{211A80F1-FC5D-F886-2A5F-2ADBFFBC7B3E}"/>
              </a:ext>
            </a:extLst>
          </xdr:cNvPr>
          <xdr:cNvSpPr/>
        </xdr:nvSpPr>
        <xdr:spPr>
          <a:xfrm>
            <a:off x="5916612" y="282019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2DCDA587-BB26-7B6A-862B-3CAB97F1AA7A}"/>
              </a:ext>
            </a:extLst>
          </xdr:cNvPr>
          <xdr:cNvCxnSpPr/>
        </xdr:nvCxnSpPr>
        <xdr:spPr>
          <a:xfrm flipV="1">
            <a:off x="7763659" y="241808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4719E5B8-51BB-831D-F96B-26BA48DC7481}"/>
              </a:ext>
            </a:extLst>
          </xdr:cNvPr>
          <xdr:cNvCxnSpPr/>
        </xdr:nvCxnSpPr>
        <xdr:spPr>
          <a:xfrm flipV="1">
            <a:off x="9570076" y="241808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DCA3574F-64E4-CF1A-ED6A-CD89AE61E676}"/>
              </a:ext>
            </a:extLst>
          </xdr:cNvPr>
          <xdr:cNvCxnSpPr/>
        </xdr:nvCxnSpPr>
        <xdr:spPr>
          <a:xfrm flipV="1">
            <a:off x="7764463" y="28232100"/>
            <a:ext cx="18034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D6B70CE6-1B38-D635-101E-BE0399AA443F}"/>
              </a:ext>
            </a:extLst>
          </xdr:cNvPr>
          <xdr:cNvCxnSpPr/>
        </xdr:nvCxnSpPr>
        <xdr:spPr>
          <a:xfrm>
            <a:off x="7773988" y="28236863"/>
            <a:ext cx="179387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4" name="Straight Connector 693">
            <a:extLst>
              <a:ext uri="{FF2B5EF4-FFF2-40B4-BE49-F238E27FC236}">
                <a16:creationId xmlns:a16="http://schemas.microsoft.com/office/drawing/2014/main" id="{45A1D606-45C7-B2BC-A887-F97BD026B1B5}"/>
              </a:ext>
            </a:extLst>
          </xdr:cNvPr>
          <xdr:cNvCxnSpPr/>
        </xdr:nvCxnSpPr>
        <xdr:spPr>
          <a:xfrm flipV="1">
            <a:off x="7769225" y="27392313"/>
            <a:ext cx="1811338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5" name="Straight Connector 694">
            <a:extLst>
              <a:ext uri="{FF2B5EF4-FFF2-40B4-BE49-F238E27FC236}">
                <a16:creationId xmlns:a16="http://schemas.microsoft.com/office/drawing/2014/main" id="{85D17669-CDCB-7F8F-7A8A-F8533AF9674C}"/>
              </a:ext>
            </a:extLst>
          </xdr:cNvPr>
          <xdr:cNvCxnSpPr/>
        </xdr:nvCxnSpPr>
        <xdr:spPr>
          <a:xfrm>
            <a:off x="7764463" y="27398663"/>
            <a:ext cx="18034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6" name="Straight Connector 695">
            <a:extLst>
              <a:ext uri="{FF2B5EF4-FFF2-40B4-BE49-F238E27FC236}">
                <a16:creationId xmlns:a16="http://schemas.microsoft.com/office/drawing/2014/main" id="{E8318EEF-056C-B162-0C07-A267F0A3AE6B}"/>
              </a:ext>
            </a:extLst>
          </xdr:cNvPr>
          <xdr:cNvCxnSpPr/>
        </xdr:nvCxnSpPr>
        <xdr:spPr>
          <a:xfrm flipV="1">
            <a:off x="7764466" y="26689050"/>
            <a:ext cx="1798634" cy="704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7" name="Straight Connector 696">
            <a:extLst>
              <a:ext uri="{FF2B5EF4-FFF2-40B4-BE49-F238E27FC236}">
                <a16:creationId xmlns:a16="http://schemas.microsoft.com/office/drawing/2014/main" id="{44089C12-E728-8B35-0875-89A2660F9FC1}"/>
              </a:ext>
            </a:extLst>
          </xdr:cNvPr>
          <xdr:cNvCxnSpPr/>
        </xdr:nvCxnSpPr>
        <xdr:spPr>
          <a:xfrm>
            <a:off x="7764466" y="26689053"/>
            <a:ext cx="1803397" cy="7032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8" name="Straight Connector 697">
            <a:extLst>
              <a:ext uri="{FF2B5EF4-FFF2-40B4-BE49-F238E27FC236}">
                <a16:creationId xmlns:a16="http://schemas.microsoft.com/office/drawing/2014/main" id="{465326E8-579A-326C-7E23-C27BFC7EA6A1}"/>
              </a:ext>
            </a:extLst>
          </xdr:cNvPr>
          <xdr:cNvCxnSpPr/>
        </xdr:nvCxnSpPr>
        <xdr:spPr>
          <a:xfrm flipV="1">
            <a:off x="7759700" y="25855613"/>
            <a:ext cx="1803400" cy="7381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9" name="Straight Connector 698">
            <a:extLst>
              <a:ext uri="{FF2B5EF4-FFF2-40B4-BE49-F238E27FC236}">
                <a16:creationId xmlns:a16="http://schemas.microsoft.com/office/drawing/2014/main" id="{32BAC09B-BA86-7DA6-E6B4-E8D2F2369655}"/>
              </a:ext>
            </a:extLst>
          </xdr:cNvPr>
          <xdr:cNvCxnSpPr/>
        </xdr:nvCxnSpPr>
        <xdr:spPr>
          <a:xfrm>
            <a:off x="7764466" y="25861966"/>
            <a:ext cx="1811334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00" name="Straight Connector 699">
            <a:extLst>
              <a:ext uri="{FF2B5EF4-FFF2-40B4-BE49-F238E27FC236}">
                <a16:creationId xmlns:a16="http://schemas.microsoft.com/office/drawing/2014/main" id="{EBDE1F18-DC93-F1A4-B77E-2E6A00DF975F}"/>
              </a:ext>
            </a:extLst>
          </xdr:cNvPr>
          <xdr:cNvCxnSpPr/>
        </xdr:nvCxnSpPr>
        <xdr:spPr>
          <a:xfrm flipV="1">
            <a:off x="7769225" y="25028525"/>
            <a:ext cx="1798638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01" name="Straight Connector 700">
            <a:extLst>
              <a:ext uri="{FF2B5EF4-FFF2-40B4-BE49-F238E27FC236}">
                <a16:creationId xmlns:a16="http://schemas.microsoft.com/office/drawing/2014/main" id="{1E9C2178-0381-7DE7-3226-FBC057D19712}"/>
              </a:ext>
            </a:extLst>
          </xdr:cNvPr>
          <xdr:cNvCxnSpPr/>
        </xdr:nvCxnSpPr>
        <xdr:spPr>
          <a:xfrm>
            <a:off x="7769228" y="25023766"/>
            <a:ext cx="1806572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02" name="Straight Connector 701">
            <a:extLst>
              <a:ext uri="{FF2B5EF4-FFF2-40B4-BE49-F238E27FC236}">
                <a16:creationId xmlns:a16="http://schemas.microsoft.com/office/drawing/2014/main" id="{76DD8311-F2CE-D15A-3B2E-E8C289E1C264}"/>
              </a:ext>
            </a:extLst>
          </xdr:cNvPr>
          <xdr:cNvCxnSpPr/>
        </xdr:nvCxnSpPr>
        <xdr:spPr>
          <a:xfrm flipV="1">
            <a:off x="7759700" y="24180803"/>
            <a:ext cx="1808166" cy="8477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03" name="Straight Connector 702">
            <a:extLst>
              <a:ext uri="{FF2B5EF4-FFF2-40B4-BE49-F238E27FC236}">
                <a16:creationId xmlns:a16="http://schemas.microsoft.com/office/drawing/2014/main" id="{32EAA154-0DCD-6B80-7931-432E470A313B}"/>
              </a:ext>
            </a:extLst>
          </xdr:cNvPr>
          <xdr:cNvCxnSpPr/>
        </xdr:nvCxnSpPr>
        <xdr:spPr>
          <a:xfrm>
            <a:off x="7769225" y="24180800"/>
            <a:ext cx="179387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704" name="Oval 703">
            <a:extLst>
              <a:ext uri="{FF2B5EF4-FFF2-40B4-BE49-F238E27FC236}">
                <a16:creationId xmlns:a16="http://schemas.microsoft.com/office/drawing/2014/main" id="{678428BC-69D1-2B2E-3487-994782D2EB27}"/>
              </a:ext>
            </a:extLst>
          </xdr:cNvPr>
          <xdr:cNvSpPr/>
        </xdr:nvSpPr>
        <xdr:spPr>
          <a:xfrm>
            <a:off x="7713662" y="249888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5" name="Oval 704">
            <a:extLst>
              <a:ext uri="{FF2B5EF4-FFF2-40B4-BE49-F238E27FC236}">
                <a16:creationId xmlns:a16="http://schemas.microsoft.com/office/drawing/2014/main" id="{14DEFCD7-4CFB-3B6E-17B9-3259497EDA56}"/>
              </a:ext>
            </a:extLst>
          </xdr:cNvPr>
          <xdr:cNvSpPr/>
        </xdr:nvSpPr>
        <xdr:spPr>
          <a:xfrm>
            <a:off x="7727949" y="258270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6" name="Oval 705">
            <a:extLst>
              <a:ext uri="{FF2B5EF4-FFF2-40B4-BE49-F238E27FC236}">
                <a16:creationId xmlns:a16="http://schemas.microsoft.com/office/drawing/2014/main" id="{120F1441-E4C0-D3CC-835D-94EE3F3AE649}"/>
              </a:ext>
            </a:extLst>
          </xdr:cNvPr>
          <xdr:cNvSpPr/>
        </xdr:nvSpPr>
        <xdr:spPr>
          <a:xfrm>
            <a:off x="7718425" y="266461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7" name="Oval 706">
            <a:extLst>
              <a:ext uri="{FF2B5EF4-FFF2-40B4-BE49-F238E27FC236}">
                <a16:creationId xmlns:a16="http://schemas.microsoft.com/office/drawing/2014/main" id="{7091456B-1021-6FEC-E3F8-52B2FD60FDF7}"/>
              </a:ext>
            </a:extLst>
          </xdr:cNvPr>
          <xdr:cNvSpPr/>
        </xdr:nvSpPr>
        <xdr:spPr>
          <a:xfrm>
            <a:off x="7718425" y="265557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8" name="Oval 707">
            <a:extLst>
              <a:ext uri="{FF2B5EF4-FFF2-40B4-BE49-F238E27FC236}">
                <a16:creationId xmlns:a16="http://schemas.microsoft.com/office/drawing/2014/main" id="{0CBEA4DA-4C4F-99F5-5483-349EC7834589}"/>
              </a:ext>
            </a:extLst>
          </xdr:cNvPr>
          <xdr:cNvSpPr/>
        </xdr:nvSpPr>
        <xdr:spPr>
          <a:xfrm>
            <a:off x="7718425" y="273589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09" name="Oval 708">
            <a:extLst>
              <a:ext uri="{FF2B5EF4-FFF2-40B4-BE49-F238E27FC236}">
                <a16:creationId xmlns:a16="http://schemas.microsoft.com/office/drawing/2014/main" id="{D6C8A322-79DC-2C60-CE2A-C0B12F4C9840}"/>
              </a:ext>
            </a:extLst>
          </xdr:cNvPr>
          <xdr:cNvSpPr/>
        </xdr:nvSpPr>
        <xdr:spPr>
          <a:xfrm>
            <a:off x="7723187" y="282019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10" name="Oval 709">
            <a:extLst>
              <a:ext uri="{FF2B5EF4-FFF2-40B4-BE49-F238E27FC236}">
                <a16:creationId xmlns:a16="http://schemas.microsoft.com/office/drawing/2014/main" id="{BC02E5C6-624F-CBFF-2372-3CDB2A1360EB}"/>
              </a:ext>
            </a:extLst>
          </xdr:cNvPr>
          <xdr:cNvSpPr/>
        </xdr:nvSpPr>
        <xdr:spPr>
          <a:xfrm>
            <a:off x="9529762" y="249888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11" name="Oval 710">
            <a:extLst>
              <a:ext uri="{FF2B5EF4-FFF2-40B4-BE49-F238E27FC236}">
                <a16:creationId xmlns:a16="http://schemas.microsoft.com/office/drawing/2014/main" id="{402935AE-3B11-6076-AD01-4D61ABC37474}"/>
              </a:ext>
            </a:extLst>
          </xdr:cNvPr>
          <xdr:cNvSpPr/>
        </xdr:nvSpPr>
        <xdr:spPr>
          <a:xfrm>
            <a:off x="9544049" y="258270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12" name="Oval 711">
            <a:extLst>
              <a:ext uri="{FF2B5EF4-FFF2-40B4-BE49-F238E27FC236}">
                <a16:creationId xmlns:a16="http://schemas.microsoft.com/office/drawing/2014/main" id="{4685A81D-D34E-3216-6618-FE8DE0C29C5B}"/>
              </a:ext>
            </a:extLst>
          </xdr:cNvPr>
          <xdr:cNvSpPr/>
        </xdr:nvSpPr>
        <xdr:spPr>
          <a:xfrm>
            <a:off x="9534525" y="266461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13" name="Oval 712">
            <a:extLst>
              <a:ext uri="{FF2B5EF4-FFF2-40B4-BE49-F238E27FC236}">
                <a16:creationId xmlns:a16="http://schemas.microsoft.com/office/drawing/2014/main" id="{DE1D5C94-5425-CCF7-9DB4-837B3E7DE46C}"/>
              </a:ext>
            </a:extLst>
          </xdr:cNvPr>
          <xdr:cNvSpPr/>
        </xdr:nvSpPr>
        <xdr:spPr>
          <a:xfrm>
            <a:off x="9534525" y="265557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14" name="Oval 713">
            <a:extLst>
              <a:ext uri="{FF2B5EF4-FFF2-40B4-BE49-F238E27FC236}">
                <a16:creationId xmlns:a16="http://schemas.microsoft.com/office/drawing/2014/main" id="{44E5E349-20F2-DBA3-8B96-B2856D50811A}"/>
              </a:ext>
            </a:extLst>
          </xdr:cNvPr>
          <xdr:cNvSpPr/>
        </xdr:nvSpPr>
        <xdr:spPr>
          <a:xfrm>
            <a:off x="9534525" y="273589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15" name="Oval 714">
            <a:extLst>
              <a:ext uri="{FF2B5EF4-FFF2-40B4-BE49-F238E27FC236}">
                <a16:creationId xmlns:a16="http://schemas.microsoft.com/office/drawing/2014/main" id="{81918323-923F-3B99-B05D-B9211BF3173D}"/>
              </a:ext>
            </a:extLst>
          </xdr:cNvPr>
          <xdr:cNvSpPr/>
        </xdr:nvSpPr>
        <xdr:spPr>
          <a:xfrm>
            <a:off x="9539287" y="282019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16" name="Straight Connector 715">
            <a:extLst>
              <a:ext uri="{FF2B5EF4-FFF2-40B4-BE49-F238E27FC236}">
                <a16:creationId xmlns:a16="http://schemas.microsoft.com/office/drawing/2014/main" id="{C7252D6F-AC6E-81C8-8531-33D58E19CA71}"/>
              </a:ext>
            </a:extLst>
          </xdr:cNvPr>
          <xdr:cNvCxnSpPr/>
        </xdr:nvCxnSpPr>
        <xdr:spPr>
          <a:xfrm flipH="1">
            <a:off x="2100262" y="29584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7" name="Straight Connector 716">
            <a:extLst>
              <a:ext uri="{FF2B5EF4-FFF2-40B4-BE49-F238E27FC236}">
                <a16:creationId xmlns:a16="http://schemas.microsoft.com/office/drawing/2014/main" id="{9C6A3970-2567-0E4B-1096-E6C9627F01C2}"/>
              </a:ext>
            </a:extLst>
          </xdr:cNvPr>
          <xdr:cNvCxnSpPr/>
        </xdr:nvCxnSpPr>
        <xdr:spPr>
          <a:xfrm>
            <a:off x="4127500" y="294830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" name="Straight Connector 717">
            <a:extLst>
              <a:ext uri="{FF2B5EF4-FFF2-40B4-BE49-F238E27FC236}">
                <a16:creationId xmlns:a16="http://schemas.microsoft.com/office/drawing/2014/main" id="{DCA457EF-9021-98B9-A2C7-6E3DAD76FEBA}"/>
              </a:ext>
            </a:extLst>
          </xdr:cNvPr>
          <xdr:cNvCxnSpPr/>
        </xdr:nvCxnSpPr>
        <xdr:spPr>
          <a:xfrm flipH="1">
            <a:off x="4081462" y="29584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9" name="Straight Connector 718">
            <a:extLst>
              <a:ext uri="{FF2B5EF4-FFF2-40B4-BE49-F238E27FC236}">
                <a16:creationId xmlns:a16="http://schemas.microsoft.com/office/drawing/2014/main" id="{AB50425C-AA57-2F88-5C8B-E41918FC7300}"/>
              </a:ext>
            </a:extLst>
          </xdr:cNvPr>
          <xdr:cNvCxnSpPr/>
        </xdr:nvCxnSpPr>
        <xdr:spPr>
          <a:xfrm>
            <a:off x="5943600" y="294830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0" name="Straight Connector 719">
            <a:extLst>
              <a:ext uri="{FF2B5EF4-FFF2-40B4-BE49-F238E27FC236}">
                <a16:creationId xmlns:a16="http://schemas.microsoft.com/office/drawing/2014/main" id="{EA30E267-DB59-18F1-2673-41F5091CE861}"/>
              </a:ext>
            </a:extLst>
          </xdr:cNvPr>
          <xdr:cNvCxnSpPr/>
        </xdr:nvCxnSpPr>
        <xdr:spPr>
          <a:xfrm flipH="1">
            <a:off x="5897562" y="29584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1" name="Straight Connector 720">
            <a:extLst>
              <a:ext uri="{FF2B5EF4-FFF2-40B4-BE49-F238E27FC236}">
                <a16:creationId xmlns:a16="http://schemas.microsoft.com/office/drawing/2014/main" id="{9CE8BC52-C710-6224-FA39-09EA38B3C77B}"/>
              </a:ext>
            </a:extLst>
          </xdr:cNvPr>
          <xdr:cNvCxnSpPr/>
        </xdr:nvCxnSpPr>
        <xdr:spPr>
          <a:xfrm>
            <a:off x="7759700" y="294830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" name="Straight Connector 721">
            <a:extLst>
              <a:ext uri="{FF2B5EF4-FFF2-40B4-BE49-F238E27FC236}">
                <a16:creationId xmlns:a16="http://schemas.microsoft.com/office/drawing/2014/main" id="{7A679C4C-F79A-167B-57AE-BFEFD064F3D9}"/>
              </a:ext>
            </a:extLst>
          </xdr:cNvPr>
          <xdr:cNvCxnSpPr/>
        </xdr:nvCxnSpPr>
        <xdr:spPr>
          <a:xfrm flipH="1">
            <a:off x="7713662" y="29584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3" name="Straight Connector 722">
            <a:extLst>
              <a:ext uri="{FF2B5EF4-FFF2-40B4-BE49-F238E27FC236}">
                <a16:creationId xmlns:a16="http://schemas.microsoft.com/office/drawing/2014/main" id="{6CC8EEE7-CBDA-747C-DA0B-37511F0982F9}"/>
              </a:ext>
            </a:extLst>
          </xdr:cNvPr>
          <xdr:cNvCxnSpPr/>
        </xdr:nvCxnSpPr>
        <xdr:spPr>
          <a:xfrm>
            <a:off x="9740900" y="294830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4" name="Straight Connector 723">
            <a:extLst>
              <a:ext uri="{FF2B5EF4-FFF2-40B4-BE49-F238E27FC236}">
                <a16:creationId xmlns:a16="http://schemas.microsoft.com/office/drawing/2014/main" id="{D9467F6D-797B-C25A-69E9-1EECCCFEA6C1}"/>
              </a:ext>
            </a:extLst>
          </xdr:cNvPr>
          <xdr:cNvCxnSpPr/>
        </xdr:nvCxnSpPr>
        <xdr:spPr>
          <a:xfrm flipH="1">
            <a:off x="9694862" y="29584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5" name="Straight Connector 724">
            <a:extLst>
              <a:ext uri="{FF2B5EF4-FFF2-40B4-BE49-F238E27FC236}">
                <a16:creationId xmlns:a16="http://schemas.microsoft.com/office/drawing/2014/main" id="{44766D65-A5A2-9A99-D4A3-503B835B7047}"/>
              </a:ext>
            </a:extLst>
          </xdr:cNvPr>
          <xdr:cNvCxnSpPr/>
        </xdr:nvCxnSpPr>
        <xdr:spPr>
          <a:xfrm>
            <a:off x="11557000" y="294830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6" name="Straight Connector 725">
            <a:extLst>
              <a:ext uri="{FF2B5EF4-FFF2-40B4-BE49-F238E27FC236}">
                <a16:creationId xmlns:a16="http://schemas.microsoft.com/office/drawing/2014/main" id="{3F50F1C8-C0ED-9867-8657-B92757DB70F7}"/>
              </a:ext>
            </a:extLst>
          </xdr:cNvPr>
          <xdr:cNvCxnSpPr/>
        </xdr:nvCxnSpPr>
        <xdr:spPr>
          <a:xfrm flipH="1">
            <a:off x="11510962" y="29584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7" name="Straight Connector 726">
            <a:extLst>
              <a:ext uri="{FF2B5EF4-FFF2-40B4-BE49-F238E27FC236}">
                <a16:creationId xmlns:a16="http://schemas.microsoft.com/office/drawing/2014/main" id="{66265DAB-4053-2016-5B6A-3699B913FF1B}"/>
              </a:ext>
            </a:extLst>
          </xdr:cNvPr>
          <xdr:cNvCxnSpPr/>
        </xdr:nvCxnSpPr>
        <xdr:spPr>
          <a:xfrm>
            <a:off x="2057400" y="29911674"/>
            <a:ext cx="9556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" name="Straight Connector 727">
            <a:extLst>
              <a:ext uri="{FF2B5EF4-FFF2-40B4-BE49-F238E27FC236}">
                <a16:creationId xmlns:a16="http://schemas.microsoft.com/office/drawing/2014/main" id="{ABB07683-F23A-2E9E-1149-FE6EAC9B7220}"/>
              </a:ext>
            </a:extLst>
          </xdr:cNvPr>
          <xdr:cNvCxnSpPr/>
        </xdr:nvCxnSpPr>
        <xdr:spPr>
          <a:xfrm flipH="1">
            <a:off x="2100262" y="298640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9" name="Straight Connector 728">
            <a:extLst>
              <a:ext uri="{FF2B5EF4-FFF2-40B4-BE49-F238E27FC236}">
                <a16:creationId xmlns:a16="http://schemas.microsoft.com/office/drawing/2014/main" id="{44282D16-7788-E878-8FB9-125913E1B4A2}"/>
              </a:ext>
            </a:extLst>
          </xdr:cNvPr>
          <xdr:cNvCxnSpPr/>
        </xdr:nvCxnSpPr>
        <xdr:spPr>
          <a:xfrm flipH="1">
            <a:off x="11506200" y="29868812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0" name="Straight Connector 729">
            <a:extLst>
              <a:ext uri="{FF2B5EF4-FFF2-40B4-BE49-F238E27FC236}">
                <a16:creationId xmlns:a16="http://schemas.microsoft.com/office/drawing/2014/main" id="{FA4835D2-2A11-1C41-A429-88892027F308}"/>
              </a:ext>
            </a:extLst>
          </xdr:cNvPr>
          <xdr:cNvCxnSpPr/>
        </xdr:nvCxnSpPr>
        <xdr:spPr>
          <a:xfrm>
            <a:off x="495300" y="26184225"/>
            <a:ext cx="114109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1" name="Straight Connector 730">
            <a:extLst>
              <a:ext uri="{FF2B5EF4-FFF2-40B4-BE49-F238E27FC236}">
                <a16:creationId xmlns:a16="http://schemas.microsoft.com/office/drawing/2014/main" id="{095BC8B6-EB72-30E5-D371-F88BF7A96661}"/>
              </a:ext>
            </a:extLst>
          </xdr:cNvPr>
          <xdr:cNvCxnSpPr/>
        </xdr:nvCxnSpPr>
        <xdr:spPr>
          <a:xfrm>
            <a:off x="495300" y="26222325"/>
            <a:ext cx="114109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" name="Straight Connector 731">
            <a:extLst>
              <a:ext uri="{FF2B5EF4-FFF2-40B4-BE49-F238E27FC236}">
                <a16:creationId xmlns:a16="http://schemas.microsoft.com/office/drawing/2014/main" id="{12F3247B-6E2F-6B8D-A7A3-4BBA9885690D}"/>
              </a:ext>
            </a:extLst>
          </xdr:cNvPr>
          <xdr:cNvCxnSpPr/>
        </xdr:nvCxnSpPr>
        <xdr:spPr>
          <a:xfrm>
            <a:off x="495300" y="27012900"/>
            <a:ext cx="114109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3" name="Straight Connector 732">
            <a:extLst>
              <a:ext uri="{FF2B5EF4-FFF2-40B4-BE49-F238E27FC236}">
                <a16:creationId xmlns:a16="http://schemas.microsoft.com/office/drawing/2014/main" id="{790F866A-BE95-B9F2-A948-E903064A151D}"/>
              </a:ext>
            </a:extLst>
          </xdr:cNvPr>
          <xdr:cNvCxnSpPr/>
        </xdr:nvCxnSpPr>
        <xdr:spPr>
          <a:xfrm>
            <a:off x="495300" y="27051000"/>
            <a:ext cx="114109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202</xdr:row>
      <xdr:rowOff>123825</xdr:rowOff>
    </xdr:from>
    <xdr:to>
      <xdr:col>70</xdr:col>
      <xdr:colOff>80963</xdr:colOff>
      <xdr:row>210</xdr:row>
      <xdr:rowOff>90488</xdr:rowOff>
    </xdr:to>
    <xdr:grpSp>
      <xdr:nvGrpSpPr>
        <xdr:cNvPr id="1434" name="Group 1433">
          <a:extLst>
            <a:ext uri="{FF2B5EF4-FFF2-40B4-BE49-F238E27FC236}">
              <a16:creationId xmlns:a16="http://schemas.microsoft.com/office/drawing/2014/main" id="{0AD34FD9-F0ED-7D1F-1AA3-478D88E8155F}"/>
            </a:ext>
          </a:extLst>
        </xdr:cNvPr>
        <xdr:cNvGrpSpPr/>
      </xdr:nvGrpSpPr>
      <xdr:grpSpPr>
        <a:xfrm>
          <a:off x="2014537" y="30775275"/>
          <a:ext cx="9401176" cy="1109663"/>
          <a:chOff x="2052637" y="30172025"/>
          <a:chExt cx="9585326" cy="1084263"/>
        </a:xfrm>
      </xdr:grpSpPr>
      <xdr:sp macro="" textlink="">
        <xdr:nvSpPr>
          <xdr:cNvPr id="557" name="Isosceles Triangle 556">
            <a:extLst>
              <a:ext uri="{FF2B5EF4-FFF2-40B4-BE49-F238E27FC236}">
                <a16:creationId xmlns:a16="http://schemas.microsoft.com/office/drawing/2014/main" id="{FCB85180-E37F-4836-BA30-C3774FA734A4}"/>
              </a:ext>
            </a:extLst>
          </xdr:cNvPr>
          <xdr:cNvSpPr/>
        </xdr:nvSpPr>
        <xdr:spPr>
          <a:xfrm>
            <a:off x="2062163" y="304815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8" name="Isosceles Triangle 557">
            <a:extLst>
              <a:ext uri="{FF2B5EF4-FFF2-40B4-BE49-F238E27FC236}">
                <a16:creationId xmlns:a16="http://schemas.microsoft.com/office/drawing/2014/main" id="{71D1CA91-4DDB-4D7A-921B-F35150F34A9A}"/>
              </a:ext>
            </a:extLst>
          </xdr:cNvPr>
          <xdr:cNvSpPr/>
        </xdr:nvSpPr>
        <xdr:spPr>
          <a:xfrm>
            <a:off x="4048126" y="3047682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59" name="Straight Connector 558">
            <a:extLst>
              <a:ext uri="{FF2B5EF4-FFF2-40B4-BE49-F238E27FC236}">
                <a16:creationId xmlns:a16="http://schemas.microsoft.com/office/drawing/2014/main" id="{BFEF2FBB-F13B-4659-B3DD-6AC278E560A7}"/>
              </a:ext>
            </a:extLst>
          </xdr:cNvPr>
          <xdr:cNvCxnSpPr/>
        </xdr:nvCxnSpPr>
        <xdr:spPr>
          <a:xfrm>
            <a:off x="2138362" y="30470474"/>
            <a:ext cx="94186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0" name="Isosceles Triangle 559">
            <a:extLst>
              <a:ext uri="{FF2B5EF4-FFF2-40B4-BE49-F238E27FC236}">
                <a16:creationId xmlns:a16="http://schemas.microsoft.com/office/drawing/2014/main" id="{832A1778-00DC-40CC-8FC9-6535831B702C}"/>
              </a:ext>
            </a:extLst>
          </xdr:cNvPr>
          <xdr:cNvSpPr/>
        </xdr:nvSpPr>
        <xdr:spPr>
          <a:xfrm>
            <a:off x="5859463" y="304768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1" name="Isosceles Triangle 560">
            <a:extLst>
              <a:ext uri="{FF2B5EF4-FFF2-40B4-BE49-F238E27FC236}">
                <a16:creationId xmlns:a16="http://schemas.microsoft.com/office/drawing/2014/main" id="{2B8EFD29-E570-495C-9714-DBED4D4C2B0B}"/>
              </a:ext>
            </a:extLst>
          </xdr:cNvPr>
          <xdr:cNvSpPr/>
        </xdr:nvSpPr>
        <xdr:spPr>
          <a:xfrm>
            <a:off x="7680323" y="304720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2" name="Isosceles Triangle 561">
            <a:extLst>
              <a:ext uri="{FF2B5EF4-FFF2-40B4-BE49-F238E27FC236}">
                <a16:creationId xmlns:a16="http://schemas.microsoft.com/office/drawing/2014/main" id="{9AC5DA8F-4B05-4BD9-870E-4272E9A0F0BB}"/>
              </a:ext>
            </a:extLst>
          </xdr:cNvPr>
          <xdr:cNvSpPr/>
        </xdr:nvSpPr>
        <xdr:spPr>
          <a:xfrm>
            <a:off x="9486900" y="304768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3" name="Isosceles Triangle 562">
            <a:extLst>
              <a:ext uri="{FF2B5EF4-FFF2-40B4-BE49-F238E27FC236}">
                <a16:creationId xmlns:a16="http://schemas.microsoft.com/office/drawing/2014/main" id="{B7FBC89A-2771-40E3-AB49-6F0CDD59D9DB}"/>
              </a:ext>
            </a:extLst>
          </xdr:cNvPr>
          <xdr:cNvSpPr/>
        </xdr:nvSpPr>
        <xdr:spPr>
          <a:xfrm>
            <a:off x="11472863" y="304720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68" name="Straight Arrow Connector 567">
            <a:extLst>
              <a:ext uri="{FF2B5EF4-FFF2-40B4-BE49-F238E27FC236}">
                <a16:creationId xmlns:a16="http://schemas.microsoft.com/office/drawing/2014/main" id="{B1D56F8A-2042-49BE-B05A-65EA5BDA2EB8}"/>
              </a:ext>
            </a:extLst>
          </xdr:cNvPr>
          <xdr:cNvCxnSpPr/>
        </xdr:nvCxnSpPr>
        <xdr:spPr>
          <a:xfrm>
            <a:off x="2143124" y="302402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9" name="Straight Arrow Connector 568">
            <a:extLst>
              <a:ext uri="{FF2B5EF4-FFF2-40B4-BE49-F238E27FC236}">
                <a16:creationId xmlns:a16="http://schemas.microsoft.com/office/drawing/2014/main" id="{ADA0AB16-43B6-468C-8A8A-C8B3DB3A546A}"/>
              </a:ext>
            </a:extLst>
          </xdr:cNvPr>
          <xdr:cNvCxnSpPr/>
        </xdr:nvCxnSpPr>
        <xdr:spPr>
          <a:xfrm>
            <a:off x="2308224" y="302450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0" name="Straight Arrow Connector 569">
            <a:extLst>
              <a:ext uri="{FF2B5EF4-FFF2-40B4-BE49-F238E27FC236}">
                <a16:creationId xmlns:a16="http://schemas.microsoft.com/office/drawing/2014/main" id="{30015431-8756-4823-9F3B-DC6F666C0433}"/>
              </a:ext>
            </a:extLst>
          </xdr:cNvPr>
          <xdr:cNvCxnSpPr/>
        </xdr:nvCxnSpPr>
        <xdr:spPr>
          <a:xfrm>
            <a:off x="2473323" y="302402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Straight Arrow Connector 570">
            <a:extLst>
              <a:ext uri="{FF2B5EF4-FFF2-40B4-BE49-F238E27FC236}">
                <a16:creationId xmlns:a16="http://schemas.microsoft.com/office/drawing/2014/main" id="{23B9C87F-FFAE-48D8-AAB0-0CA994EACBE1}"/>
              </a:ext>
            </a:extLst>
          </xdr:cNvPr>
          <xdr:cNvCxnSpPr/>
        </xdr:nvCxnSpPr>
        <xdr:spPr>
          <a:xfrm>
            <a:off x="2638423" y="302450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" name="Straight Arrow Connector 571">
            <a:extLst>
              <a:ext uri="{FF2B5EF4-FFF2-40B4-BE49-F238E27FC236}">
                <a16:creationId xmlns:a16="http://schemas.microsoft.com/office/drawing/2014/main" id="{7AB5E752-CE07-424F-904B-2E6F5E6538CF}"/>
              </a:ext>
            </a:extLst>
          </xdr:cNvPr>
          <xdr:cNvCxnSpPr/>
        </xdr:nvCxnSpPr>
        <xdr:spPr>
          <a:xfrm>
            <a:off x="2803523" y="302402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Arrow Connector 572">
            <a:extLst>
              <a:ext uri="{FF2B5EF4-FFF2-40B4-BE49-F238E27FC236}">
                <a16:creationId xmlns:a16="http://schemas.microsoft.com/office/drawing/2014/main" id="{09BCC9ED-683D-4CDD-852E-BD3B2FBDDB7B}"/>
              </a:ext>
            </a:extLst>
          </xdr:cNvPr>
          <xdr:cNvCxnSpPr/>
        </xdr:nvCxnSpPr>
        <xdr:spPr>
          <a:xfrm>
            <a:off x="2968623" y="302450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4" name="Straight Arrow Connector 573">
            <a:extLst>
              <a:ext uri="{FF2B5EF4-FFF2-40B4-BE49-F238E27FC236}">
                <a16:creationId xmlns:a16="http://schemas.microsoft.com/office/drawing/2014/main" id="{38A74D25-1FE8-444D-B723-96E92CC1D7C1}"/>
              </a:ext>
            </a:extLst>
          </xdr:cNvPr>
          <xdr:cNvCxnSpPr/>
        </xdr:nvCxnSpPr>
        <xdr:spPr>
          <a:xfrm>
            <a:off x="3133722" y="302402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5" name="Straight Arrow Connector 574">
            <a:extLst>
              <a:ext uri="{FF2B5EF4-FFF2-40B4-BE49-F238E27FC236}">
                <a16:creationId xmlns:a16="http://schemas.microsoft.com/office/drawing/2014/main" id="{D77C8D5B-A7E4-48D8-A264-39845F150962}"/>
              </a:ext>
            </a:extLst>
          </xdr:cNvPr>
          <xdr:cNvCxnSpPr/>
        </xdr:nvCxnSpPr>
        <xdr:spPr>
          <a:xfrm>
            <a:off x="3298822" y="302450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Arrow Connector 575">
            <a:extLst>
              <a:ext uri="{FF2B5EF4-FFF2-40B4-BE49-F238E27FC236}">
                <a16:creationId xmlns:a16="http://schemas.microsoft.com/office/drawing/2014/main" id="{CFE6EA01-F1AB-49C8-9F68-330C6B4BD05F}"/>
              </a:ext>
            </a:extLst>
          </xdr:cNvPr>
          <xdr:cNvCxnSpPr/>
        </xdr:nvCxnSpPr>
        <xdr:spPr>
          <a:xfrm>
            <a:off x="3463924" y="302402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Arrow Connector 576">
            <a:extLst>
              <a:ext uri="{FF2B5EF4-FFF2-40B4-BE49-F238E27FC236}">
                <a16:creationId xmlns:a16="http://schemas.microsoft.com/office/drawing/2014/main" id="{4878F174-3051-4E58-9236-D316A87202C9}"/>
              </a:ext>
            </a:extLst>
          </xdr:cNvPr>
          <xdr:cNvCxnSpPr/>
        </xdr:nvCxnSpPr>
        <xdr:spPr>
          <a:xfrm>
            <a:off x="3629024" y="302450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Arrow Connector 577">
            <a:extLst>
              <a:ext uri="{FF2B5EF4-FFF2-40B4-BE49-F238E27FC236}">
                <a16:creationId xmlns:a16="http://schemas.microsoft.com/office/drawing/2014/main" id="{1F90B3BC-D646-41B3-A221-3B957AAA0CF1}"/>
              </a:ext>
            </a:extLst>
          </xdr:cNvPr>
          <xdr:cNvCxnSpPr/>
        </xdr:nvCxnSpPr>
        <xdr:spPr>
          <a:xfrm>
            <a:off x="3794123" y="302402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Arrow Connector 578">
            <a:extLst>
              <a:ext uri="{FF2B5EF4-FFF2-40B4-BE49-F238E27FC236}">
                <a16:creationId xmlns:a16="http://schemas.microsoft.com/office/drawing/2014/main" id="{002707DE-2E65-427B-B66F-AD1081BC96FB}"/>
              </a:ext>
            </a:extLst>
          </xdr:cNvPr>
          <xdr:cNvCxnSpPr/>
        </xdr:nvCxnSpPr>
        <xdr:spPr>
          <a:xfrm>
            <a:off x="3959223" y="302450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0" name="Straight Arrow Connector 579">
            <a:extLst>
              <a:ext uri="{FF2B5EF4-FFF2-40B4-BE49-F238E27FC236}">
                <a16:creationId xmlns:a16="http://schemas.microsoft.com/office/drawing/2014/main" id="{9CD4F52F-5849-4201-B6B5-466DC5B1A5ED}"/>
              </a:ext>
            </a:extLst>
          </xdr:cNvPr>
          <xdr:cNvCxnSpPr/>
        </xdr:nvCxnSpPr>
        <xdr:spPr>
          <a:xfrm>
            <a:off x="4124323" y="302402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1" name="Straight Arrow Connector 580">
            <a:extLst>
              <a:ext uri="{FF2B5EF4-FFF2-40B4-BE49-F238E27FC236}">
                <a16:creationId xmlns:a16="http://schemas.microsoft.com/office/drawing/2014/main" id="{09D3A7C9-CF54-444A-95FA-F1A354F3C2F6}"/>
              </a:ext>
            </a:extLst>
          </xdr:cNvPr>
          <xdr:cNvCxnSpPr/>
        </xdr:nvCxnSpPr>
        <xdr:spPr>
          <a:xfrm>
            <a:off x="4289423" y="302450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Arrow Connector 581">
            <a:extLst>
              <a:ext uri="{FF2B5EF4-FFF2-40B4-BE49-F238E27FC236}">
                <a16:creationId xmlns:a16="http://schemas.microsoft.com/office/drawing/2014/main" id="{28487320-EF6A-45E4-BC5C-7E7EC5BEA831}"/>
              </a:ext>
            </a:extLst>
          </xdr:cNvPr>
          <xdr:cNvCxnSpPr/>
        </xdr:nvCxnSpPr>
        <xdr:spPr>
          <a:xfrm>
            <a:off x="4454522" y="302402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3" name="Straight Arrow Connector 582">
            <a:extLst>
              <a:ext uri="{FF2B5EF4-FFF2-40B4-BE49-F238E27FC236}">
                <a16:creationId xmlns:a16="http://schemas.microsoft.com/office/drawing/2014/main" id="{2ABAA8E8-CC5C-401F-B8F1-8453290AF2EE}"/>
              </a:ext>
            </a:extLst>
          </xdr:cNvPr>
          <xdr:cNvCxnSpPr/>
        </xdr:nvCxnSpPr>
        <xdr:spPr>
          <a:xfrm>
            <a:off x="4619622" y="302450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4" name="Straight Arrow Connector 583">
            <a:extLst>
              <a:ext uri="{FF2B5EF4-FFF2-40B4-BE49-F238E27FC236}">
                <a16:creationId xmlns:a16="http://schemas.microsoft.com/office/drawing/2014/main" id="{22458A66-D647-4E37-8B8A-4085B8EB37F3}"/>
              </a:ext>
            </a:extLst>
          </xdr:cNvPr>
          <xdr:cNvCxnSpPr/>
        </xdr:nvCxnSpPr>
        <xdr:spPr>
          <a:xfrm>
            <a:off x="4784723" y="302450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Arrow Connector 584">
            <a:extLst>
              <a:ext uri="{FF2B5EF4-FFF2-40B4-BE49-F238E27FC236}">
                <a16:creationId xmlns:a16="http://schemas.microsoft.com/office/drawing/2014/main" id="{78DF4C06-5D7A-4D5D-A9EA-5A8D14ECC9E4}"/>
              </a:ext>
            </a:extLst>
          </xdr:cNvPr>
          <xdr:cNvCxnSpPr/>
        </xdr:nvCxnSpPr>
        <xdr:spPr>
          <a:xfrm>
            <a:off x="4949823" y="302498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6" name="Straight Arrow Connector 585">
            <a:extLst>
              <a:ext uri="{FF2B5EF4-FFF2-40B4-BE49-F238E27FC236}">
                <a16:creationId xmlns:a16="http://schemas.microsoft.com/office/drawing/2014/main" id="{DF1C37FA-5107-4846-B793-BF39068C2D58}"/>
              </a:ext>
            </a:extLst>
          </xdr:cNvPr>
          <xdr:cNvCxnSpPr/>
        </xdr:nvCxnSpPr>
        <xdr:spPr>
          <a:xfrm>
            <a:off x="5114922" y="302450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Arrow Connector 586">
            <a:extLst>
              <a:ext uri="{FF2B5EF4-FFF2-40B4-BE49-F238E27FC236}">
                <a16:creationId xmlns:a16="http://schemas.microsoft.com/office/drawing/2014/main" id="{55B6E12D-5C8B-4A1E-9413-7B1C3DC93745}"/>
              </a:ext>
            </a:extLst>
          </xdr:cNvPr>
          <xdr:cNvCxnSpPr/>
        </xdr:nvCxnSpPr>
        <xdr:spPr>
          <a:xfrm>
            <a:off x="5280022" y="302498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Arrow Connector 587">
            <a:extLst>
              <a:ext uri="{FF2B5EF4-FFF2-40B4-BE49-F238E27FC236}">
                <a16:creationId xmlns:a16="http://schemas.microsoft.com/office/drawing/2014/main" id="{1B363814-456C-4593-BB53-86F026526F31}"/>
              </a:ext>
            </a:extLst>
          </xdr:cNvPr>
          <xdr:cNvCxnSpPr/>
        </xdr:nvCxnSpPr>
        <xdr:spPr>
          <a:xfrm>
            <a:off x="5445122" y="302450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Arrow Connector 588">
            <a:extLst>
              <a:ext uri="{FF2B5EF4-FFF2-40B4-BE49-F238E27FC236}">
                <a16:creationId xmlns:a16="http://schemas.microsoft.com/office/drawing/2014/main" id="{17762B54-EBD1-4E2C-A8D5-1831881EEE53}"/>
              </a:ext>
            </a:extLst>
          </xdr:cNvPr>
          <xdr:cNvCxnSpPr/>
        </xdr:nvCxnSpPr>
        <xdr:spPr>
          <a:xfrm>
            <a:off x="5610222" y="302498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Arrow Connector 589">
            <a:extLst>
              <a:ext uri="{FF2B5EF4-FFF2-40B4-BE49-F238E27FC236}">
                <a16:creationId xmlns:a16="http://schemas.microsoft.com/office/drawing/2014/main" id="{E04D0E5B-4804-4099-BBC6-9CB5BF8AFAE6}"/>
              </a:ext>
            </a:extLst>
          </xdr:cNvPr>
          <xdr:cNvCxnSpPr/>
        </xdr:nvCxnSpPr>
        <xdr:spPr>
          <a:xfrm>
            <a:off x="5775321" y="302450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Arrow Connector 590">
            <a:extLst>
              <a:ext uri="{FF2B5EF4-FFF2-40B4-BE49-F238E27FC236}">
                <a16:creationId xmlns:a16="http://schemas.microsoft.com/office/drawing/2014/main" id="{EA59E445-15D2-4160-998C-3C3BC48D2A3B}"/>
              </a:ext>
            </a:extLst>
          </xdr:cNvPr>
          <xdr:cNvCxnSpPr/>
        </xdr:nvCxnSpPr>
        <xdr:spPr>
          <a:xfrm>
            <a:off x="5940421" y="302498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Arrow Connector 591">
            <a:extLst>
              <a:ext uri="{FF2B5EF4-FFF2-40B4-BE49-F238E27FC236}">
                <a16:creationId xmlns:a16="http://schemas.microsoft.com/office/drawing/2014/main" id="{5CB6EB5A-369D-4AFE-8729-DF4483D2CD69}"/>
              </a:ext>
            </a:extLst>
          </xdr:cNvPr>
          <xdr:cNvCxnSpPr/>
        </xdr:nvCxnSpPr>
        <xdr:spPr>
          <a:xfrm>
            <a:off x="6105523" y="302450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Arrow Connector 592">
            <a:extLst>
              <a:ext uri="{FF2B5EF4-FFF2-40B4-BE49-F238E27FC236}">
                <a16:creationId xmlns:a16="http://schemas.microsoft.com/office/drawing/2014/main" id="{E89980FE-A652-4982-BE8B-FCCBD9C4F8FA}"/>
              </a:ext>
            </a:extLst>
          </xdr:cNvPr>
          <xdr:cNvCxnSpPr/>
        </xdr:nvCxnSpPr>
        <xdr:spPr>
          <a:xfrm>
            <a:off x="6270623" y="302498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Arrow Connector 593">
            <a:extLst>
              <a:ext uri="{FF2B5EF4-FFF2-40B4-BE49-F238E27FC236}">
                <a16:creationId xmlns:a16="http://schemas.microsoft.com/office/drawing/2014/main" id="{118F7F06-C4D7-4032-9966-97AB13C3E901}"/>
              </a:ext>
            </a:extLst>
          </xdr:cNvPr>
          <xdr:cNvCxnSpPr/>
        </xdr:nvCxnSpPr>
        <xdr:spPr>
          <a:xfrm>
            <a:off x="6435722" y="302450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5" name="Straight Arrow Connector 594">
            <a:extLst>
              <a:ext uri="{FF2B5EF4-FFF2-40B4-BE49-F238E27FC236}">
                <a16:creationId xmlns:a16="http://schemas.microsoft.com/office/drawing/2014/main" id="{5E3FAE13-C5DE-4114-BE8E-7F0F3DAC6CE7}"/>
              </a:ext>
            </a:extLst>
          </xdr:cNvPr>
          <xdr:cNvCxnSpPr/>
        </xdr:nvCxnSpPr>
        <xdr:spPr>
          <a:xfrm>
            <a:off x="6600822" y="302498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6" name="Straight Arrow Connector 595">
            <a:extLst>
              <a:ext uri="{FF2B5EF4-FFF2-40B4-BE49-F238E27FC236}">
                <a16:creationId xmlns:a16="http://schemas.microsoft.com/office/drawing/2014/main" id="{73598568-B388-4449-965D-59E21EBF1079}"/>
              </a:ext>
            </a:extLst>
          </xdr:cNvPr>
          <xdr:cNvCxnSpPr/>
        </xdr:nvCxnSpPr>
        <xdr:spPr>
          <a:xfrm>
            <a:off x="6765922" y="302450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Straight Arrow Connector 596">
            <a:extLst>
              <a:ext uri="{FF2B5EF4-FFF2-40B4-BE49-F238E27FC236}">
                <a16:creationId xmlns:a16="http://schemas.microsoft.com/office/drawing/2014/main" id="{2CE333B6-658E-4D15-B5F8-79F8E36EAABC}"/>
              </a:ext>
            </a:extLst>
          </xdr:cNvPr>
          <xdr:cNvCxnSpPr/>
        </xdr:nvCxnSpPr>
        <xdr:spPr>
          <a:xfrm>
            <a:off x="6931022" y="302498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Straight Arrow Connector 597">
            <a:extLst>
              <a:ext uri="{FF2B5EF4-FFF2-40B4-BE49-F238E27FC236}">
                <a16:creationId xmlns:a16="http://schemas.microsoft.com/office/drawing/2014/main" id="{6C637566-B2CB-4167-BFD4-80D6D159EF5C}"/>
              </a:ext>
            </a:extLst>
          </xdr:cNvPr>
          <xdr:cNvCxnSpPr/>
        </xdr:nvCxnSpPr>
        <xdr:spPr>
          <a:xfrm>
            <a:off x="7096121" y="302450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9" name="Straight Arrow Connector 598">
            <a:extLst>
              <a:ext uri="{FF2B5EF4-FFF2-40B4-BE49-F238E27FC236}">
                <a16:creationId xmlns:a16="http://schemas.microsoft.com/office/drawing/2014/main" id="{14239128-2798-479D-BB82-0D52FC646820}"/>
              </a:ext>
            </a:extLst>
          </xdr:cNvPr>
          <xdr:cNvCxnSpPr/>
        </xdr:nvCxnSpPr>
        <xdr:spPr>
          <a:xfrm>
            <a:off x="7261221" y="302450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0" name="Straight Arrow Connector 599">
            <a:extLst>
              <a:ext uri="{FF2B5EF4-FFF2-40B4-BE49-F238E27FC236}">
                <a16:creationId xmlns:a16="http://schemas.microsoft.com/office/drawing/2014/main" id="{73992738-1C9D-4857-B51C-2CA05A563D28}"/>
              </a:ext>
            </a:extLst>
          </xdr:cNvPr>
          <xdr:cNvCxnSpPr/>
        </xdr:nvCxnSpPr>
        <xdr:spPr>
          <a:xfrm>
            <a:off x="7426323" y="302450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1" name="Straight Arrow Connector 600">
            <a:extLst>
              <a:ext uri="{FF2B5EF4-FFF2-40B4-BE49-F238E27FC236}">
                <a16:creationId xmlns:a16="http://schemas.microsoft.com/office/drawing/2014/main" id="{10569DEC-C748-49F5-9761-5E0881AE0BCE}"/>
              </a:ext>
            </a:extLst>
          </xdr:cNvPr>
          <xdr:cNvCxnSpPr/>
        </xdr:nvCxnSpPr>
        <xdr:spPr>
          <a:xfrm>
            <a:off x="7591423" y="302498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Straight Arrow Connector 601">
            <a:extLst>
              <a:ext uri="{FF2B5EF4-FFF2-40B4-BE49-F238E27FC236}">
                <a16:creationId xmlns:a16="http://schemas.microsoft.com/office/drawing/2014/main" id="{397B1399-5872-44FA-AA1D-D0BDE91B6BEF}"/>
              </a:ext>
            </a:extLst>
          </xdr:cNvPr>
          <xdr:cNvCxnSpPr/>
        </xdr:nvCxnSpPr>
        <xdr:spPr>
          <a:xfrm>
            <a:off x="7756522" y="302450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3" name="Straight Arrow Connector 602">
            <a:extLst>
              <a:ext uri="{FF2B5EF4-FFF2-40B4-BE49-F238E27FC236}">
                <a16:creationId xmlns:a16="http://schemas.microsoft.com/office/drawing/2014/main" id="{10AEF9AC-256C-43C4-A70F-8BC0D75F9377}"/>
              </a:ext>
            </a:extLst>
          </xdr:cNvPr>
          <xdr:cNvCxnSpPr/>
        </xdr:nvCxnSpPr>
        <xdr:spPr>
          <a:xfrm>
            <a:off x="7921622" y="302498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Arrow Connector 603">
            <a:extLst>
              <a:ext uri="{FF2B5EF4-FFF2-40B4-BE49-F238E27FC236}">
                <a16:creationId xmlns:a16="http://schemas.microsoft.com/office/drawing/2014/main" id="{9050D1A3-4D13-4E54-80EE-60261CCEAEC4}"/>
              </a:ext>
            </a:extLst>
          </xdr:cNvPr>
          <xdr:cNvCxnSpPr/>
        </xdr:nvCxnSpPr>
        <xdr:spPr>
          <a:xfrm>
            <a:off x="8086722" y="302450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Arrow Connector 604">
            <a:extLst>
              <a:ext uri="{FF2B5EF4-FFF2-40B4-BE49-F238E27FC236}">
                <a16:creationId xmlns:a16="http://schemas.microsoft.com/office/drawing/2014/main" id="{755D86CD-8A47-4B65-801F-813DD3582DD6}"/>
              </a:ext>
            </a:extLst>
          </xdr:cNvPr>
          <xdr:cNvCxnSpPr/>
        </xdr:nvCxnSpPr>
        <xdr:spPr>
          <a:xfrm>
            <a:off x="8251822" y="302498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Arrow Connector 605">
            <a:extLst>
              <a:ext uri="{FF2B5EF4-FFF2-40B4-BE49-F238E27FC236}">
                <a16:creationId xmlns:a16="http://schemas.microsoft.com/office/drawing/2014/main" id="{F236478A-1619-4975-902F-8138E1D2FCA5}"/>
              </a:ext>
            </a:extLst>
          </xdr:cNvPr>
          <xdr:cNvCxnSpPr/>
        </xdr:nvCxnSpPr>
        <xdr:spPr>
          <a:xfrm>
            <a:off x="8416921" y="302450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Arrow Connector 606">
            <a:extLst>
              <a:ext uri="{FF2B5EF4-FFF2-40B4-BE49-F238E27FC236}">
                <a16:creationId xmlns:a16="http://schemas.microsoft.com/office/drawing/2014/main" id="{81C6A1D3-8E3B-4B62-82B7-5C5D48B77E06}"/>
              </a:ext>
            </a:extLst>
          </xdr:cNvPr>
          <xdr:cNvCxnSpPr/>
        </xdr:nvCxnSpPr>
        <xdr:spPr>
          <a:xfrm>
            <a:off x="8582021" y="302498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Arrow Connector 607">
            <a:extLst>
              <a:ext uri="{FF2B5EF4-FFF2-40B4-BE49-F238E27FC236}">
                <a16:creationId xmlns:a16="http://schemas.microsoft.com/office/drawing/2014/main" id="{3C866896-69F7-4E84-82A3-DEF517DE4E63}"/>
              </a:ext>
            </a:extLst>
          </xdr:cNvPr>
          <xdr:cNvCxnSpPr/>
        </xdr:nvCxnSpPr>
        <xdr:spPr>
          <a:xfrm>
            <a:off x="8747123" y="302450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Arrow Connector 608">
            <a:extLst>
              <a:ext uri="{FF2B5EF4-FFF2-40B4-BE49-F238E27FC236}">
                <a16:creationId xmlns:a16="http://schemas.microsoft.com/office/drawing/2014/main" id="{8A12391D-EF51-427A-A6FD-8A429060B960}"/>
              </a:ext>
            </a:extLst>
          </xdr:cNvPr>
          <xdr:cNvCxnSpPr/>
        </xdr:nvCxnSpPr>
        <xdr:spPr>
          <a:xfrm>
            <a:off x="8912223" y="302498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Arrow Connector 609">
            <a:extLst>
              <a:ext uri="{FF2B5EF4-FFF2-40B4-BE49-F238E27FC236}">
                <a16:creationId xmlns:a16="http://schemas.microsoft.com/office/drawing/2014/main" id="{D74B580D-87FE-43B2-8348-BD736D2F9910}"/>
              </a:ext>
            </a:extLst>
          </xdr:cNvPr>
          <xdr:cNvCxnSpPr/>
        </xdr:nvCxnSpPr>
        <xdr:spPr>
          <a:xfrm>
            <a:off x="9077322" y="302450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Arrow Connector 610">
            <a:extLst>
              <a:ext uri="{FF2B5EF4-FFF2-40B4-BE49-F238E27FC236}">
                <a16:creationId xmlns:a16="http://schemas.microsoft.com/office/drawing/2014/main" id="{046E1D33-5535-4ABE-A1E3-46E2B1601C9A}"/>
              </a:ext>
            </a:extLst>
          </xdr:cNvPr>
          <xdr:cNvCxnSpPr/>
        </xdr:nvCxnSpPr>
        <xdr:spPr>
          <a:xfrm>
            <a:off x="9242422" y="302498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Straight Arrow Connector 611">
            <a:extLst>
              <a:ext uri="{FF2B5EF4-FFF2-40B4-BE49-F238E27FC236}">
                <a16:creationId xmlns:a16="http://schemas.microsoft.com/office/drawing/2014/main" id="{A01B6515-AF9D-48E3-96B0-FD3B1DB7FFA4}"/>
              </a:ext>
            </a:extLst>
          </xdr:cNvPr>
          <xdr:cNvCxnSpPr/>
        </xdr:nvCxnSpPr>
        <xdr:spPr>
          <a:xfrm>
            <a:off x="9407522" y="302450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Arrow Connector 612">
            <a:extLst>
              <a:ext uri="{FF2B5EF4-FFF2-40B4-BE49-F238E27FC236}">
                <a16:creationId xmlns:a16="http://schemas.microsoft.com/office/drawing/2014/main" id="{B37379BA-28FB-4941-99CF-FEC1DF9ADE62}"/>
              </a:ext>
            </a:extLst>
          </xdr:cNvPr>
          <xdr:cNvCxnSpPr/>
        </xdr:nvCxnSpPr>
        <xdr:spPr>
          <a:xfrm>
            <a:off x="9572622" y="302498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Straight Arrow Connector 613">
            <a:extLst>
              <a:ext uri="{FF2B5EF4-FFF2-40B4-BE49-F238E27FC236}">
                <a16:creationId xmlns:a16="http://schemas.microsoft.com/office/drawing/2014/main" id="{AFE71919-9AA7-4601-9BDC-499A11432B80}"/>
              </a:ext>
            </a:extLst>
          </xdr:cNvPr>
          <xdr:cNvCxnSpPr/>
        </xdr:nvCxnSpPr>
        <xdr:spPr>
          <a:xfrm>
            <a:off x="9737721" y="302450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Straight Arrow Connector 614">
            <a:extLst>
              <a:ext uri="{FF2B5EF4-FFF2-40B4-BE49-F238E27FC236}">
                <a16:creationId xmlns:a16="http://schemas.microsoft.com/office/drawing/2014/main" id="{268737F9-ADB8-4B6F-A848-4D9CC96A8D83}"/>
              </a:ext>
            </a:extLst>
          </xdr:cNvPr>
          <xdr:cNvCxnSpPr/>
        </xdr:nvCxnSpPr>
        <xdr:spPr>
          <a:xfrm>
            <a:off x="9902821" y="302498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Straight Arrow Connector 615">
            <a:extLst>
              <a:ext uri="{FF2B5EF4-FFF2-40B4-BE49-F238E27FC236}">
                <a16:creationId xmlns:a16="http://schemas.microsoft.com/office/drawing/2014/main" id="{406F1091-2C3A-4F57-A1C6-7FB03A43F6D7}"/>
              </a:ext>
            </a:extLst>
          </xdr:cNvPr>
          <xdr:cNvCxnSpPr/>
        </xdr:nvCxnSpPr>
        <xdr:spPr>
          <a:xfrm>
            <a:off x="10067923" y="302402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Straight Arrow Connector 616">
            <a:extLst>
              <a:ext uri="{FF2B5EF4-FFF2-40B4-BE49-F238E27FC236}">
                <a16:creationId xmlns:a16="http://schemas.microsoft.com/office/drawing/2014/main" id="{7EC8A0FF-584D-4DF8-8741-1BA31AD5125E}"/>
              </a:ext>
            </a:extLst>
          </xdr:cNvPr>
          <xdr:cNvCxnSpPr/>
        </xdr:nvCxnSpPr>
        <xdr:spPr>
          <a:xfrm>
            <a:off x="10233023" y="302450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Straight Arrow Connector 617">
            <a:extLst>
              <a:ext uri="{FF2B5EF4-FFF2-40B4-BE49-F238E27FC236}">
                <a16:creationId xmlns:a16="http://schemas.microsoft.com/office/drawing/2014/main" id="{CF80C081-D508-4861-BCCC-AAECA3E4EA67}"/>
              </a:ext>
            </a:extLst>
          </xdr:cNvPr>
          <xdr:cNvCxnSpPr/>
        </xdr:nvCxnSpPr>
        <xdr:spPr>
          <a:xfrm>
            <a:off x="10398122" y="302402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Straight Arrow Connector 618">
            <a:extLst>
              <a:ext uri="{FF2B5EF4-FFF2-40B4-BE49-F238E27FC236}">
                <a16:creationId xmlns:a16="http://schemas.microsoft.com/office/drawing/2014/main" id="{8677B40A-424E-4A47-B0FA-6D466F9CB4E2}"/>
              </a:ext>
            </a:extLst>
          </xdr:cNvPr>
          <xdr:cNvCxnSpPr/>
        </xdr:nvCxnSpPr>
        <xdr:spPr>
          <a:xfrm>
            <a:off x="10563222" y="302450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" name="Straight Arrow Connector 619">
            <a:extLst>
              <a:ext uri="{FF2B5EF4-FFF2-40B4-BE49-F238E27FC236}">
                <a16:creationId xmlns:a16="http://schemas.microsoft.com/office/drawing/2014/main" id="{1AB982A3-88F4-4770-A620-FAE0741862B0}"/>
              </a:ext>
            </a:extLst>
          </xdr:cNvPr>
          <xdr:cNvCxnSpPr/>
        </xdr:nvCxnSpPr>
        <xdr:spPr>
          <a:xfrm>
            <a:off x="10728322" y="302402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Arrow Connector 620">
            <a:extLst>
              <a:ext uri="{FF2B5EF4-FFF2-40B4-BE49-F238E27FC236}">
                <a16:creationId xmlns:a16="http://schemas.microsoft.com/office/drawing/2014/main" id="{21CDDD89-4EDA-4889-9F13-9C0F8977EAF3}"/>
              </a:ext>
            </a:extLst>
          </xdr:cNvPr>
          <xdr:cNvCxnSpPr/>
        </xdr:nvCxnSpPr>
        <xdr:spPr>
          <a:xfrm>
            <a:off x="10893422" y="302450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Straight Arrow Connector 621">
            <a:extLst>
              <a:ext uri="{FF2B5EF4-FFF2-40B4-BE49-F238E27FC236}">
                <a16:creationId xmlns:a16="http://schemas.microsoft.com/office/drawing/2014/main" id="{11983B3E-7638-44C1-A51F-80FE30B9C026}"/>
              </a:ext>
            </a:extLst>
          </xdr:cNvPr>
          <xdr:cNvCxnSpPr/>
        </xdr:nvCxnSpPr>
        <xdr:spPr>
          <a:xfrm>
            <a:off x="11058521" y="302402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" name="Straight Arrow Connector 622">
            <a:extLst>
              <a:ext uri="{FF2B5EF4-FFF2-40B4-BE49-F238E27FC236}">
                <a16:creationId xmlns:a16="http://schemas.microsoft.com/office/drawing/2014/main" id="{03EE9F36-7B38-4628-B475-D1774AE085FC}"/>
              </a:ext>
            </a:extLst>
          </xdr:cNvPr>
          <xdr:cNvCxnSpPr/>
        </xdr:nvCxnSpPr>
        <xdr:spPr>
          <a:xfrm>
            <a:off x="11223621" y="302450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Arrow Connector 623">
            <a:extLst>
              <a:ext uri="{FF2B5EF4-FFF2-40B4-BE49-F238E27FC236}">
                <a16:creationId xmlns:a16="http://schemas.microsoft.com/office/drawing/2014/main" id="{F2CD2528-79E7-4820-A9FB-B541B4CFA0DA}"/>
              </a:ext>
            </a:extLst>
          </xdr:cNvPr>
          <xdr:cNvCxnSpPr/>
        </xdr:nvCxnSpPr>
        <xdr:spPr>
          <a:xfrm>
            <a:off x="11388723" y="302402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" name="Straight Arrow Connector 624">
            <a:extLst>
              <a:ext uri="{FF2B5EF4-FFF2-40B4-BE49-F238E27FC236}">
                <a16:creationId xmlns:a16="http://schemas.microsoft.com/office/drawing/2014/main" id="{59B07160-9419-4579-B4B5-F9372300BA56}"/>
              </a:ext>
            </a:extLst>
          </xdr:cNvPr>
          <xdr:cNvCxnSpPr/>
        </xdr:nvCxnSpPr>
        <xdr:spPr>
          <a:xfrm>
            <a:off x="11553823" y="302450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Straight Connector 625">
            <a:extLst>
              <a:ext uri="{FF2B5EF4-FFF2-40B4-BE49-F238E27FC236}">
                <a16:creationId xmlns:a16="http://schemas.microsoft.com/office/drawing/2014/main" id="{1A1AD1D8-AEFD-4ABF-8805-8984DA16D74A}"/>
              </a:ext>
            </a:extLst>
          </xdr:cNvPr>
          <xdr:cNvCxnSpPr/>
        </xdr:nvCxnSpPr>
        <xdr:spPr>
          <a:xfrm>
            <a:off x="2151063" y="30240287"/>
            <a:ext cx="94059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Connector 626">
            <a:extLst>
              <a:ext uri="{FF2B5EF4-FFF2-40B4-BE49-F238E27FC236}">
                <a16:creationId xmlns:a16="http://schemas.microsoft.com/office/drawing/2014/main" id="{75114997-262F-4F6B-A9D4-8B826874E9D1}"/>
              </a:ext>
            </a:extLst>
          </xdr:cNvPr>
          <xdr:cNvCxnSpPr/>
        </xdr:nvCxnSpPr>
        <xdr:spPr>
          <a:xfrm>
            <a:off x="2146300" y="30740350"/>
            <a:ext cx="0" cy="515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Straight Connector 627">
            <a:extLst>
              <a:ext uri="{FF2B5EF4-FFF2-40B4-BE49-F238E27FC236}">
                <a16:creationId xmlns:a16="http://schemas.microsoft.com/office/drawing/2014/main" id="{5EFC444A-ABDE-47C2-9A3E-5F10D424C3D7}"/>
              </a:ext>
            </a:extLst>
          </xdr:cNvPr>
          <xdr:cNvCxnSpPr/>
        </xdr:nvCxnSpPr>
        <xdr:spPr>
          <a:xfrm>
            <a:off x="2057400" y="30886400"/>
            <a:ext cx="9556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7F6FBFD8-52D5-42D4-B98A-702524BBB632}"/>
              </a:ext>
            </a:extLst>
          </xdr:cNvPr>
          <xdr:cNvCxnSpPr/>
        </xdr:nvCxnSpPr>
        <xdr:spPr>
          <a:xfrm flipH="1">
            <a:off x="2100262" y="308419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Connector 629">
            <a:extLst>
              <a:ext uri="{FF2B5EF4-FFF2-40B4-BE49-F238E27FC236}">
                <a16:creationId xmlns:a16="http://schemas.microsoft.com/office/drawing/2014/main" id="{D735D476-2B8C-4CF2-8D56-79CFB54ABF08}"/>
              </a:ext>
            </a:extLst>
          </xdr:cNvPr>
          <xdr:cNvCxnSpPr/>
        </xdr:nvCxnSpPr>
        <xdr:spPr>
          <a:xfrm>
            <a:off x="4127500" y="307403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66A288C3-9A93-451A-9398-30D64AEFF84E}"/>
              </a:ext>
            </a:extLst>
          </xdr:cNvPr>
          <xdr:cNvCxnSpPr/>
        </xdr:nvCxnSpPr>
        <xdr:spPr>
          <a:xfrm flipH="1">
            <a:off x="4081462" y="308419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Connector 635">
            <a:extLst>
              <a:ext uri="{FF2B5EF4-FFF2-40B4-BE49-F238E27FC236}">
                <a16:creationId xmlns:a16="http://schemas.microsoft.com/office/drawing/2014/main" id="{099B8065-B879-46BF-BD14-AEA174EC27AE}"/>
              </a:ext>
            </a:extLst>
          </xdr:cNvPr>
          <xdr:cNvCxnSpPr/>
        </xdr:nvCxnSpPr>
        <xdr:spPr>
          <a:xfrm>
            <a:off x="5943605" y="307403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CA5EE9DC-121F-425E-B500-6B0C6CBCAB9F}"/>
              </a:ext>
            </a:extLst>
          </xdr:cNvPr>
          <xdr:cNvCxnSpPr/>
        </xdr:nvCxnSpPr>
        <xdr:spPr>
          <a:xfrm flipH="1">
            <a:off x="5897567" y="308419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0" name="Straight Connector 639">
            <a:extLst>
              <a:ext uri="{FF2B5EF4-FFF2-40B4-BE49-F238E27FC236}">
                <a16:creationId xmlns:a16="http://schemas.microsoft.com/office/drawing/2014/main" id="{C5535923-28BF-4A09-B1B7-43743DF75133}"/>
              </a:ext>
            </a:extLst>
          </xdr:cNvPr>
          <xdr:cNvCxnSpPr/>
        </xdr:nvCxnSpPr>
        <xdr:spPr>
          <a:xfrm>
            <a:off x="7756521" y="30740349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Straight Connector 640">
            <a:extLst>
              <a:ext uri="{FF2B5EF4-FFF2-40B4-BE49-F238E27FC236}">
                <a16:creationId xmlns:a16="http://schemas.microsoft.com/office/drawing/2014/main" id="{DA460BF2-17DE-4E1A-8E36-EB1B7315BBBE}"/>
              </a:ext>
            </a:extLst>
          </xdr:cNvPr>
          <xdr:cNvCxnSpPr/>
        </xdr:nvCxnSpPr>
        <xdr:spPr>
          <a:xfrm flipH="1">
            <a:off x="7713658" y="308419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Straight Connector 643">
            <a:extLst>
              <a:ext uri="{FF2B5EF4-FFF2-40B4-BE49-F238E27FC236}">
                <a16:creationId xmlns:a16="http://schemas.microsoft.com/office/drawing/2014/main" id="{680C91D7-90EB-4EC5-847C-4EC325E50B7D}"/>
              </a:ext>
            </a:extLst>
          </xdr:cNvPr>
          <xdr:cNvCxnSpPr/>
        </xdr:nvCxnSpPr>
        <xdr:spPr>
          <a:xfrm>
            <a:off x="9575802" y="30740348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5" name="Straight Connector 644">
            <a:extLst>
              <a:ext uri="{FF2B5EF4-FFF2-40B4-BE49-F238E27FC236}">
                <a16:creationId xmlns:a16="http://schemas.microsoft.com/office/drawing/2014/main" id="{8A02B3DE-F1FA-457D-B5E1-21BF6C6F373B}"/>
              </a:ext>
            </a:extLst>
          </xdr:cNvPr>
          <xdr:cNvCxnSpPr/>
        </xdr:nvCxnSpPr>
        <xdr:spPr>
          <a:xfrm flipH="1">
            <a:off x="9529764" y="30841948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F53E8046-0439-4EE5-BA03-42860F6C1121}"/>
              </a:ext>
            </a:extLst>
          </xdr:cNvPr>
          <xdr:cNvCxnSpPr/>
        </xdr:nvCxnSpPr>
        <xdr:spPr>
          <a:xfrm>
            <a:off x="11553821" y="30745111"/>
            <a:ext cx="0" cy="4873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7" name="Straight Connector 646">
            <a:extLst>
              <a:ext uri="{FF2B5EF4-FFF2-40B4-BE49-F238E27FC236}">
                <a16:creationId xmlns:a16="http://schemas.microsoft.com/office/drawing/2014/main" id="{7EB79776-6EC3-4769-A6E2-1C40C8E978EE}"/>
              </a:ext>
            </a:extLst>
          </xdr:cNvPr>
          <xdr:cNvCxnSpPr/>
        </xdr:nvCxnSpPr>
        <xdr:spPr>
          <a:xfrm flipH="1">
            <a:off x="11510958" y="30846711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Straight Connector 647">
            <a:extLst>
              <a:ext uri="{FF2B5EF4-FFF2-40B4-BE49-F238E27FC236}">
                <a16:creationId xmlns:a16="http://schemas.microsoft.com/office/drawing/2014/main" id="{AFCDE0FB-667F-413E-AEBF-D8CF77A29932}"/>
              </a:ext>
            </a:extLst>
          </xdr:cNvPr>
          <xdr:cNvCxnSpPr/>
        </xdr:nvCxnSpPr>
        <xdr:spPr>
          <a:xfrm>
            <a:off x="2052637" y="31165800"/>
            <a:ext cx="95567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9" name="Straight Connector 648">
            <a:extLst>
              <a:ext uri="{FF2B5EF4-FFF2-40B4-BE49-F238E27FC236}">
                <a16:creationId xmlns:a16="http://schemas.microsoft.com/office/drawing/2014/main" id="{CE6A698D-0F1D-45B7-83CA-67629FDC741D}"/>
              </a:ext>
            </a:extLst>
          </xdr:cNvPr>
          <xdr:cNvCxnSpPr/>
        </xdr:nvCxnSpPr>
        <xdr:spPr>
          <a:xfrm flipH="1">
            <a:off x="2095499" y="311213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0" name="Straight Connector 649">
            <a:extLst>
              <a:ext uri="{FF2B5EF4-FFF2-40B4-BE49-F238E27FC236}">
                <a16:creationId xmlns:a16="http://schemas.microsoft.com/office/drawing/2014/main" id="{7F454687-D865-43E3-9EF2-F64CDA57F739}"/>
              </a:ext>
            </a:extLst>
          </xdr:cNvPr>
          <xdr:cNvCxnSpPr/>
        </xdr:nvCxnSpPr>
        <xdr:spPr>
          <a:xfrm flipH="1">
            <a:off x="11506199" y="31126114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1" name="Straight Connector 650">
            <a:extLst>
              <a:ext uri="{FF2B5EF4-FFF2-40B4-BE49-F238E27FC236}">
                <a16:creationId xmlns:a16="http://schemas.microsoft.com/office/drawing/2014/main" id="{C331B61A-F3E8-472C-884B-ACF34578D1E7}"/>
              </a:ext>
            </a:extLst>
          </xdr:cNvPr>
          <xdr:cNvCxnSpPr/>
        </xdr:nvCxnSpPr>
        <xdr:spPr>
          <a:xfrm flipH="1" flipV="1">
            <a:off x="6477000" y="30172025"/>
            <a:ext cx="136525" cy="1555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7" name="Oval 566">
            <a:extLst>
              <a:ext uri="{FF2B5EF4-FFF2-40B4-BE49-F238E27FC236}">
                <a16:creationId xmlns:a16="http://schemas.microsoft.com/office/drawing/2014/main" id="{EF664913-29C0-4C5B-934F-6B394131064C}"/>
              </a:ext>
            </a:extLst>
          </xdr:cNvPr>
          <xdr:cNvSpPr/>
        </xdr:nvSpPr>
        <xdr:spPr>
          <a:xfrm>
            <a:off x="9544051" y="304371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6" name="Oval 565">
            <a:extLst>
              <a:ext uri="{FF2B5EF4-FFF2-40B4-BE49-F238E27FC236}">
                <a16:creationId xmlns:a16="http://schemas.microsoft.com/office/drawing/2014/main" id="{8515DF6E-AB29-4538-B218-677CFE689BC1}"/>
              </a:ext>
            </a:extLst>
          </xdr:cNvPr>
          <xdr:cNvSpPr/>
        </xdr:nvSpPr>
        <xdr:spPr>
          <a:xfrm>
            <a:off x="7723188" y="304371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5" name="Oval 564">
            <a:extLst>
              <a:ext uri="{FF2B5EF4-FFF2-40B4-BE49-F238E27FC236}">
                <a16:creationId xmlns:a16="http://schemas.microsoft.com/office/drawing/2014/main" id="{1F5C25C2-AEE5-43A6-846E-67CBB9212A42}"/>
              </a:ext>
            </a:extLst>
          </xdr:cNvPr>
          <xdr:cNvSpPr/>
        </xdr:nvSpPr>
        <xdr:spPr>
          <a:xfrm>
            <a:off x="5911850" y="304371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4" name="Oval 563">
            <a:extLst>
              <a:ext uri="{FF2B5EF4-FFF2-40B4-BE49-F238E27FC236}">
                <a16:creationId xmlns:a16="http://schemas.microsoft.com/office/drawing/2014/main" id="{B30E6C9E-0767-493C-9997-D73F1EC3BCAE}"/>
              </a:ext>
            </a:extLst>
          </xdr:cNvPr>
          <xdr:cNvSpPr/>
        </xdr:nvSpPr>
        <xdr:spPr>
          <a:xfrm>
            <a:off x="4095750" y="304371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216</xdr:row>
      <xdr:rowOff>0</xdr:rowOff>
    </xdr:from>
    <xdr:to>
      <xdr:col>70</xdr:col>
      <xdr:colOff>85725</xdr:colOff>
      <xdr:row>222</xdr:row>
      <xdr:rowOff>19050</xdr:rowOff>
    </xdr:to>
    <xdr:grpSp>
      <xdr:nvGrpSpPr>
        <xdr:cNvPr id="1435" name="Group 1434">
          <a:extLst>
            <a:ext uri="{FF2B5EF4-FFF2-40B4-BE49-F238E27FC236}">
              <a16:creationId xmlns:a16="http://schemas.microsoft.com/office/drawing/2014/main" id="{77473B31-EB1E-C329-6EDF-8547710D10FF}"/>
            </a:ext>
          </a:extLst>
        </xdr:cNvPr>
        <xdr:cNvGrpSpPr/>
      </xdr:nvGrpSpPr>
      <xdr:grpSpPr>
        <a:xfrm>
          <a:off x="2028825" y="32651700"/>
          <a:ext cx="9391650" cy="876300"/>
          <a:chOff x="2066925" y="32004000"/>
          <a:chExt cx="9575800" cy="857250"/>
        </a:xfrm>
      </xdr:grpSpPr>
      <xdr:sp macro="" textlink="">
        <xdr:nvSpPr>
          <xdr:cNvPr id="780" name="Freeform: Shape 779">
            <a:extLst>
              <a:ext uri="{FF2B5EF4-FFF2-40B4-BE49-F238E27FC236}">
                <a16:creationId xmlns:a16="http://schemas.microsoft.com/office/drawing/2014/main" id="{935BD702-0649-4680-37D0-EA2D3B7DF137}"/>
              </a:ext>
            </a:extLst>
          </xdr:cNvPr>
          <xdr:cNvSpPr/>
        </xdr:nvSpPr>
        <xdr:spPr>
          <a:xfrm>
            <a:off x="2151063" y="32004000"/>
            <a:ext cx="1981200" cy="838200"/>
          </a:xfrm>
          <a:custGeom>
            <a:avLst/>
            <a:gdLst>
              <a:gd name="connsiteX0" fmla="*/ 0 w 1943100"/>
              <a:gd name="connsiteY0" fmla="*/ 428625 h 857250"/>
              <a:gd name="connsiteX1" fmla="*/ 0 w 1943100"/>
              <a:gd name="connsiteY1" fmla="*/ 0 h 857250"/>
              <a:gd name="connsiteX2" fmla="*/ 1943100 w 1943100"/>
              <a:gd name="connsiteY2" fmla="*/ 857250 h 857250"/>
              <a:gd name="connsiteX3" fmla="*/ 1943100 w 1943100"/>
              <a:gd name="connsiteY3" fmla="*/ 4381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57250">
                <a:moveTo>
                  <a:pt x="0" y="428625"/>
                </a:moveTo>
                <a:lnTo>
                  <a:pt x="0" y="0"/>
                </a:lnTo>
                <a:lnTo>
                  <a:pt x="1943100" y="857250"/>
                </a:lnTo>
                <a:lnTo>
                  <a:pt x="19431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1" name="Freeform: Shape 780">
            <a:extLst>
              <a:ext uri="{FF2B5EF4-FFF2-40B4-BE49-F238E27FC236}">
                <a16:creationId xmlns:a16="http://schemas.microsoft.com/office/drawing/2014/main" id="{F4F2CBC2-4988-4A91-8E33-1352B8F7AFD3}"/>
              </a:ext>
            </a:extLst>
          </xdr:cNvPr>
          <xdr:cNvSpPr/>
        </xdr:nvSpPr>
        <xdr:spPr>
          <a:xfrm>
            <a:off x="4132263" y="32018288"/>
            <a:ext cx="1811337" cy="838200"/>
          </a:xfrm>
          <a:custGeom>
            <a:avLst/>
            <a:gdLst>
              <a:gd name="connsiteX0" fmla="*/ 0 w 1943100"/>
              <a:gd name="connsiteY0" fmla="*/ 428625 h 857250"/>
              <a:gd name="connsiteX1" fmla="*/ 0 w 1943100"/>
              <a:gd name="connsiteY1" fmla="*/ 0 h 857250"/>
              <a:gd name="connsiteX2" fmla="*/ 1943100 w 1943100"/>
              <a:gd name="connsiteY2" fmla="*/ 857250 h 857250"/>
              <a:gd name="connsiteX3" fmla="*/ 1943100 w 1943100"/>
              <a:gd name="connsiteY3" fmla="*/ 4381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57250">
                <a:moveTo>
                  <a:pt x="0" y="428625"/>
                </a:moveTo>
                <a:lnTo>
                  <a:pt x="0" y="0"/>
                </a:lnTo>
                <a:lnTo>
                  <a:pt x="1943100" y="857250"/>
                </a:lnTo>
                <a:lnTo>
                  <a:pt x="19431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2" name="Freeform: Shape 781">
            <a:extLst>
              <a:ext uri="{FF2B5EF4-FFF2-40B4-BE49-F238E27FC236}">
                <a16:creationId xmlns:a16="http://schemas.microsoft.com/office/drawing/2014/main" id="{56D1E186-1B8D-4DBC-AA55-6D7093B627AF}"/>
              </a:ext>
            </a:extLst>
          </xdr:cNvPr>
          <xdr:cNvSpPr/>
        </xdr:nvSpPr>
        <xdr:spPr>
          <a:xfrm>
            <a:off x="5948363" y="32023050"/>
            <a:ext cx="1811337" cy="838200"/>
          </a:xfrm>
          <a:custGeom>
            <a:avLst/>
            <a:gdLst>
              <a:gd name="connsiteX0" fmla="*/ 0 w 1943100"/>
              <a:gd name="connsiteY0" fmla="*/ 428625 h 857250"/>
              <a:gd name="connsiteX1" fmla="*/ 0 w 1943100"/>
              <a:gd name="connsiteY1" fmla="*/ 0 h 857250"/>
              <a:gd name="connsiteX2" fmla="*/ 1943100 w 1943100"/>
              <a:gd name="connsiteY2" fmla="*/ 857250 h 857250"/>
              <a:gd name="connsiteX3" fmla="*/ 1943100 w 1943100"/>
              <a:gd name="connsiteY3" fmla="*/ 4381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57250">
                <a:moveTo>
                  <a:pt x="0" y="428625"/>
                </a:moveTo>
                <a:lnTo>
                  <a:pt x="0" y="0"/>
                </a:lnTo>
                <a:lnTo>
                  <a:pt x="1943100" y="857250"/>
                </a:lnTo>
                <a:lnTo>
                  <a:pt x="19431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3" name="Freeform: Shape 782">
            <a:extLst>
              <a:ext uri="{FF2B5EF4-FFF2-40B4-BE49-F238E27FC236}">
                <a16:creationId xmlns:a16="http://schemas.microsoft.com/office/drawing/2014/main" id="{0933F999-B85B-4188-A7AF-3814F81D1E13}"/>
              </a:ext>
            </a:extLst>
          </xdr:cNvPr>
          <xdr:cNvSpPr/>
        </xdr:nvSpPr>
        <xdr:spPr>
          <a:xfrm>
            <a:off x="7764463" y="32018286"/>
            <a:ext cx="1811337" cy="838200"/>
          </a:xfrm>
          <a:custGeom>
            <a:avLst/>
            <a:gdLst>
              <a:gd name="connsiteX0" fmla="*/ 0 w 1943100"/>
              <a:gd name="connsiteY0" fmla="*/ 428625 h 857250"/>
              <a:gd name="connsiteX1" fmla="*/ 0 w 1943100"/>
              <a:gd name="connsiteY1" fmla="*/ 0 h 857250"/>
              <a:gd name="connsiteX2" fmla="*/ 1943100 w 1943100"/>
              <a:gd name="connsiteY2" fmla="*/ 857250 h 857250"/>
              <a:gd name="connsiteX3" fmla="*/ 1943100 w 1943100"/>
              <a:gd name="connsiteY3" fmla="*/ 4381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57250">
                <a:moveTo>
                  <a:pt x="0" y="428625"/>
                </a:moveTo>
                <a:lnTo>
                  <a:pt x="0" y="0"/>
                </a:lnTo>
                <a:lnTo>
                  <a:pt x="1943100" y="857250"/>
                </a:lnTo>
                <a:lnTo>
                  <a:pt x="19431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4" name="Freeform: Shape 783">
            <a:extLst>
              <a:ext uri="{FF2B5EF4-FFF2-40B4-BE49-F238E27FC236}">
                <a16:creationId xmlns:a16="http://schemas.microsoft.com/office/drawing/2014/main" id="{559FEC11-D47B-4466-9503-2827C9A74B84}"/>
              </a:ext>
            </a:extLst>
          </xdr:cNvPr>
          <xdr:cNvSpPr/>
        </xdr:nvSpPr>
        <xdr:spPr>
          <a:xfrm>
            <a:off x="9580562" y="32008761"/>
            <a:ext cx="1973262" cy="838200"/>
          </a:xfrm>
          <a:custGeom>
            <a:avLst/>
            <a:gdLst>
              <a:gd name="connsiteX0" fmla="*/ 0 w 1943100"/>
              <a:gd name="connsiteY0" fmla="*/ 428625 h 857250"/>
              <a:gd name="connsiteX1" fmla="*/ 0 w 1943100"/>
              <a:gd name="connsiteY1" fmla="*/ 0 h 857250"/>
              <a:gd name="connsiteX2" fmla="*/ 1943100 w 1943100"/>
              <a:gd name="connsiteY2" fmla="*/ 857250 h 857250"/>
              <a:gd name="connsiteX3" fmla="*/ 1943100 w 1943100"/>
              <a:gd name="connsiteY3" fmla="*/ 438150 h 857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57250">
                <a:moveTo>
                  <a:pt x="0" y="428625"/>
                </a:moveTo>
                <a:lnTo>
                  <a:pt x="0" y="0"/>
                </a:lnTo>
                <a:lnTo>
                  <a:pt x="1943100" y="857250"/>
                </a:lnTo>
                <a:lnTo>
                  <a:pt x="19431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2" name="Isosceles Triangle 751">
            <a:extLst>
              <a:ext uri="{FF2B5EF4-FFF2-40B4-BE49-F238E27FC236}">
                <a16:creationId xmlns:a16="http://schemas.microsoft.com/office/drawing/2014/main" id="{00039741-6176-4DA1-903B-811A37E47F57}"/>
              </a:ext>
            </a:extLst>
          </xdr:cNvPr>
          <xdr:cNvSpPr/>
        </xdr:nvSpPr>
        <xdr:spPr>
          <a:xfrm>
            <a:off x="2066925" y="324421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3" name="Isosceles Triangle 752">
            <a:extLst>
              <a:ext uri="{FF2B5EF4-FFF2-40B4-BE49-F238E27FC236}">
                <a16:creationId xmlns:a16="http://schemas.microsoft.com/office/drawing/2014/main" id="{564BF0D4-8FAA-44DB-9718-A482357E4C6A}"/>
              </a:ext>
            </a:extLst>
          </xdr:cNvPr>
          <xdr:cNvSpPr/>
        </xdr:nvSpPr>
        <xdr:spPr>
          <a:xfrm>
            <a:off x="4043363" y="324373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54" name="Straight Connector 753">
            <a:extLst>
              <a:ext uri="{FF2B5EF4-FFF2-40B4-BE49-F238E27FC236}">
                <a16:creationId xmlns:a16="http://schemas.microsoft.com/office/drawing/2014/main" id="{6A4F39A9-FDF4-424D-9C90-2E01E98FB00C}"/>
              </a:ext>
            </a:extLst>
          </xdr:cNvPr>
          <xdr:cNvCxnSpPr/>
        </xdr:nvCxnSpPr>
        <xdr:spPr>
          <a:xfrm>
            <a:off x="2143124" y="32427862"/>
            <a:ext cx="94186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5" name="Isosceles Triangle 754">
            <a:extLst>
              <a:ext uri="{FF2B5EF4-FFF2-40B4-BE49-F238E27FC236}">
                <a16:creationId xmlns:a16="http://schemas.microsoft.com/office/drawing/2014/main" id="{FB1D4006-24EA-4ECF-A4DE-F6FD9029C4FF}"/>
              </a:ext>
            </a:extLst>
          </xdr:cNvPr>
          <xdr:cNvSpPr/>
        </xdr:nvSpPr>
        <xdr:spPr>
          <a:xfrm>
            <a:off x="5864225" y="324373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6" name="Isosceles Triangle 755">
            <a:extLst>
              <a:ext uri="{FF2B5EF4-FFF2-40B4-BE49-F238E27FC236}">
                <a16:creationId xmlns:a16="http://schemas.microsoft.com/office/drawing/2014/main" id="{9C4E4380-61C2-45B7-842E-55AA3EC34225}"/>
              </a:ext>
            </a:extLst>
          </xdr:cNvPr>
          <xdr:cNvSpPr/>
        </xdr:nvSpPr>
        <xdr:spPr>
          <a:xfrm>
            <a:off x="7685085" y="324326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7" name="Isosceles Triangle 756">
            <a:extLst>
              <a:ext uri="{FF2B5EF4-FFF2-40B4-BE49-F238E27FC236}">
                <a16:creationId xmlns:a16="http://schemas.microsoft.com/office/drawing/2014/main" id="{958640CF-F86A-48AA-9153-31AE602FDDA0}"/>
              </a:ext>
            </a:extLst>
          </xdr:cNvPr>
          <xdr:cNvSpPr/>
        </xdr:nvSpPr>
        <xdr:spPr>
          <a:xfrm>
            <a:off x="9501187" y="324373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8" name="Isosceles Triangle 757">
            <a:extLst>
              <a:ext uri="{FF2B5EF4-FFF2-40B4-BE49-F238E27FC236}">
                <a16:creationId xmlns:a16="http://schemas.microsoft.com/office/drawing/2014/main" id="{93C94867-420D-4B7A-9463-8FA9564E487F}"/>
              </a:ext>
            </a:extLst>
          </xdr:cNvPr>
          <xdr:cNvSpPr/>
        </xdr:nvSpPr>
        <xdr:spPr>
          <a:xfrm>
            <a:off x="11477625" y="324326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59" name="Oval 758">
            <a:extLst>
              <a:ext uri="{FF2B5EF4-FFF2-40B4-BE49-F238E27FC236}">
                <a16:creationId xmlns:a16="http://schemas.microsoft.com/office/drawing/2014/main" id="{C93AE244-A7E5-4380-A160-A81E72B27362}"/>
              </a:ext>
            </a:extLst>
          </xdr:cNvPr>
          <xdr:cNvSpPr/>
        </xdr:nvSpPr>
        <xdr:spPr>
          <a:xfrm>
            <a:off x="9539288" y="323977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0" name="Oval 759">
            <a:extLst>
              <a:ext uri="{FF2B5EF4-FFF2-40B4-BE49-F238E27FC236}">
                <a16:creationId xmlns:a16="http://schemas.microsoft.com/office/drawing/2014/main" id="{2B5C89E9-A6CB-4CAB-8B87-E513E5A9F473}"/>
              </a:ext>
            </a:extLst>
          </xdr:cNvPr>
          <xdr:cNvSpPr/>
        </xdr:nvSpPr>
        <xdr:spPr>
          <a:xfrm>
            <a:off x="7727950" y="323977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1" name="Oval 760">
            <a:extLst>
              <a:ext uri="{FF2B5EF4-FFF2-40B4-BE49-F238E27FC236}">
                <a16:creationId xmlns:a16="http://schemas.microsoft.com/office/drawing/2014/main" id="{85DC106B-D676-46F6-9A6B-609A631282BB}"/>
              </a:ext>
            </a:extLst>
          </xdr:cNvPr>
          <xdr:cNvSpPr/>
        </xdr:nvSpPr>
        <xdr:spPr>
          <a:xfrm>
            <a:off x="5916612" y="323977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2" name="Oval 761">
            <a:extLst>
              <a:ext uri="{FF2B5EF4-FFF2-40B4-BE49-F238E27FC236}">
                <a16:creationId xmlns:a16="http://schemas.microsoft.com/office/drawing/2014/main" id="{D1FB119B-76D6-46DD-9ED0-1B3864F65EF8}"/>
              </a:ext>
            </a:extLst>
          </xdr:cNvPr>
          <xdr:cNvSpPr/>
        </xdr:nvSpPr>
        <xdr:spPr>
          <a:xfrm>
            <a:off x="4090987" y="323977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226</xdr:row>
      <xdr:rowOff>114300</xdr:rowOff>
    </xdr:from>
    <xdr:to>
      <xdr:col>70</xdr:col>
      <xdr:colOff>85725</xdr:colOff>
      <xdr:row>229</xdr:row>
      <xdr:rowOff>9526</xdr:rowOff>
    </xdr:to>
    <xdr:grpSp>
      <xdr:nvGrpSpPr>
        <xdr:cNvPr id="1436" name="Group 1435">
          <a:extLst>
            <a:ext uri="{FF2B5EF4-FFF2-40B4-BE49-F238E27FC236}">
              <a16:creationId xmlns:a16="http://schemas.microsoft.com/office/drawing/2014/main" id="{9A71AB72-1DB3-82DC-879F-3311AC649972}"/>
            </a:ext>
          </a:extLst>
        </xdr:cNvPr>
        <xdr:cNvGrpSpPr/>
      </xdr:nvGrpSpPr>
      <xdr:grpSpPr>
        <a:xfrm>
          <a:off x="2028825" y="34194750"/>
          <a:ext cx="9391650" cy="323851"/>
          <a:chOff x="2066925" y="33515300"/>
          <a:chExt cx="9575800" cy="314326"/>
        </a:xfrm>
      </xdr:grpSpPr>
      <xdr:sp macro="" textlink="">
        <xdr:nvSpPr>
          <xdr:cNvPr id="774" name="Freeform: Shape 773">
            <a:extLst>
              <a:ext uri="{FF2B5EF4-FFF2-40B4-BE49-F238E27FC236}">
                <a16:creationId xmlns:a16="http://schemas.microsoft.com/office/drawing/2014/main" id="{8D800DB7-C17D-69C8-D4E1-62FBE13FFA6A}"/>
              </a:ext>
            </a:extLst>
          </xdr:cNvPr>
          <xdr:cNvSpPr/>
        </xdr:nvSpPr>
        <xdr:spPr>
          <a:xfrm>
            <a:off x="2151063" y="33539112"/>
            <a:ext cx="1976437" cy="285753"/>
          </a:xfrm>
          <a:custGeom>
            <a:avLst/>
            <a:gdLst>
              <a:gd name="connsiteX0" fmla="*/ 0 w 1938337"/>
              <a:gd name="connsiteY0" fmla="*/ 0 h 295278"/>
              <a:gd name="connsiteX1" fmla="*/ 962025 w 1938337"/>
              <a:gd name="connsiteY1" fmla="*/ 295275 h 295278"/>
              <a:gd name="connsiteX2" fmla="*/ 1938337 w 1938337"/>
              <a:gd name="connsiteY2" fmla="*/ 4763 h 2952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295278">
                <a:moveTo>
                  <a:pt x="0" y="0"/>
                </a:moveTo>
                <a:cubicBezTo>
                  <a:pt x="319484" y="147240"/>
                  <a:pt x="638969" y="294481"/>
                  <a:pt x="962025" y="295275"/>
                </a:cubicBezTo>
                <a:cubicBezTo>
                  <a:pt x="1285081" y="296069"/>
                  <a:pt x="1611709" y="150416"/>
                  <a:pt x="1938337" y="47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5" name="Freeform: Shape 774">
            <a:extLst>
              <a:ext uri="{FF2B5EF4-FFF2-40B4-BE49-F238E27FC236}">
                <a16:creationId xmlns:a16="http://schemas.microsoft.com/office/drawing/2014/main" id="{6F685C56-A829-4050-9EAD-DF6DE6589444}"/>
              </a:ext>
            </a:extLst>
          </xdr:cNvPr>
          <xdr:cNvSpPr/>
        </xdr:nvSpPr>
        <xdr:spPr>
          <a:xfrm>
            <a:off x="4119564" y="33539111"/>
            <a:ext cx="1833562" cy="285753"/>
          </a:xfrm>
          <a:custGeom>
            <a:avLst/>
            <a:gdLst>
              <a:gd name="connsiteX0" fmla="*/ 0 w 1938337"/>
              <a:gd name="connsiteY0" fmla="*/ 0 h 295278"/>
              <a:gd name="connsiteX1" fmla="*/ 962025 w 1938337"/>
              <a:gd name="connsiteY1" fmla="*/ 295275 h 295278"/>
              <a:gd name="connsiteX2" fmla="*/ 1938337 w 1938337"/>
              <a:gd name="connsiteY2" fmla="*/ 4763 h 2952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295278">
                <a:moveTo>
                  <a:pt x="0" y="0"/>
                </a:moveTo>
                <a:cubicBezTo>
                  <a:pt x="319484" y="147240"/>
                  <a:pt x="638969" y="294481"/>
                  <a:pt x="962025" y="295275"/>
                </a:cubicBezTo>
                <a:cubicBezTo>
                  <a:pt x="1285081" y="296069"/>
                  <a:pt x="1611709" y="150416"/>
                  <a:pt x="1938337" y="47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6" name="Freeform: Shape 775">
            <a:extLst>
              <a:ext uri="{FF2B5EF4-FFF2-40B4-BE49-F238E27FC236}">
                <a16:creationId xmlns:a16="http://schemas.microsoft.com/office/drawing/2014/main" id="{EBB5F275-62BA-4C77-A64E-C6442DAAFCE3}"/>
              </a:ext>
            </a:extLst>
          </xdr:cNvPr>
          <xdr:cNvSpPr/>
        </xdr:nvSpPr>
        <xdr:spPr>
          <a:xfrm>
            <a:off x="7759701" y="33543873"/>
            <a:ext cx="1830387" cy="285753"/>
          </a:xfrm>
          <a:custGeom>
            <a:avLst/>
            <a:gdLst>
              <a:gd name="connsiteX0" fmla="*/ 0 w 1938337"/>
              <a:gd name="connsiteY0" fmla="*/ 0 h 295278"/>
              <a:gd name="connsiteX1" fmla="*/ 962025 w 1938337"/>
              <a:gd name="connsiteY1" fmla="*/ 295275 h 295278"/>
              <a:gd name="connsiteX2" fmla="*/ 1938337 w 1938337"/>
              <a:gd name="connsiteY2" fmla="*/ 4763 h 2952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295278">
                <a:moveTo>
                  <a:pt x="0" y="0"/>
                </a:moveTo>
                <a:cubicBezTo>
                  <a:pt x="319484" y="147240"/>
                  <a:pt x="638969" y="294481"/>
                  <a:pt x="962025" y="295275"/>
                </a:cubicBezTo>
                <a:cubicBezTo>
                  <a:pt x="1285081" y="296069"/>
                  <a:pt x="1611709" y="150416"/>
                  <a:pt x="1938337" y="47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7" name="Freeform: Shape 776">
            <a:extLst>
              <a:ext uri="{FF2B5EF4-FFF2-40B4-BE49-F238E27FC236}">
                <a16:creationId xmlns:a16="http://schemas.microsoft.com/office/drawing/2014/main" id="{663B6B12-CFD8-484D-84E6-F361173A7F37}"/>
              </a:ext>
            </a:extLst>
          </xdr:cNvPr>
          <xdr:cNvSpPr/>
        </xdr:nvSpPr>
        <xdr:spPr>
          <a:xfrm>
            <a:off x="9567862" y="33543873"/>
            <a:ext cx="1993900" cy="285753"/>
          </a:xfrm>
          <a:custGeom>
            <a:avLst/>
            <a:gdLst>
              <a:gd name="connsiteX0" fmla="*/ 0 w 1938337"/>
              <a:gd name="connsiteY0" fmla="*/ 0 h 295278"/>
              <a:gd name="connsiteX1" fmla="*/ 962025 w 1938337"/>
              <a:gd name="connsiteY1" fmla="*/ 295275 h 295278"/>
              <a:gd name="connsiteX2" fmla="*/ 1938337 w 1938337"/>
              <a:gd name="connsiteY2" fmla="*/ 4763 h 2952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295278">
                <a:moveTo>
                  <a:pt x="0" y="0"/>
                </a:moveTo>
                <a:cubicBezTo>
                  <a:pt x="319484" y="147240"/>
                  <a:pt x="638969" y="294481"/>
                  <a:pt x="962025" y="295275"/>
                </a:cubicBezTo>
                <a:cubicBezTo>
                  <a:pt x="1285081" y="296069"/>
                  <a:pt x="1611709" y="150416"/>
                  <a:pt x="1938337" y="47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9" name="Freeform: Shape 778">
            <a:extLst>
              <a:ext uri="{FF2B5EF4-FFF2-40B4-BE49-F238E27FC236}">
                <a16:creationId xmlns:a16="http://schemas.microsoft.com/office/drawing/2014/main" id="{3DABE3FF-478B-4B44-A78C-D72E56A67F96}"/>
              </a:ext>
            </a:extLst>
          </xdr:cNvPr>
          <xdr:cNvSpPr/>
        </xdr:nvSpPr>
        <xdr:spPr>
          <a:xfrm>
            <a:off x="5943601" y="33543873"/>
            <a:ext cx="1830387" cy="285753"/>
          </a:xfrm>
          <a:custGeom>
            <a:avLst/>
            <a:gdLst>
              <a:gd name="connsiteX0" fmla="*/ 0 w 1938337"/>
              <a:gd name="connsiteY0" fmla="*/ 0 h 295278"/>
              <a:gd name="connsiteX1" fmla="*/ 962025 w 1938337"/>
              <a:gd name="connsiteY1" fmla="*/ 295275 h 295278"/>
              <a:gd name="connsiteX2" fmla="*/ 1938337 w 1938337"/>
              <a:gd name="connsiteY2" fmla="*/ 4763 h 2952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295278">
                <a:moveTo>
                  <a:pt x="0" y="0"/>
                </a:moveTo>
                <a:cubicBezTo>
                  <a:pt x="319484" y="147240"/>
                  <a:pt x="638969" y="294481"/>
                  <a:pt x="962025" y="295275"/>
                </a:cubicBezTo>
                <a:cubicBezTo>
                  <a:pt x="1285081" y="296069"/>
                  <a:pt x="1611709" y="150416"/>
                  <a:pt x="1938337" y="47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3" name="Isosceles Triangle 762">
            <a:extLst>
              <a:ext uri="{FF2B5EF4-FFF2-40B4-BE49-F238E27FC236}">
                <a16:creationId xmlns:a16="http://schemas.microsoft.com/office/drawing/2014/main" id="{2DAEFC22-9DD6-4D9D-981B-47A653B1E785}"/>
              </a:ext>
            </a:extLst>
          </xdr:cNvPr>
          <xdr:cNvSpPr/>
        </xdr:nvSpPr>
        <xdr:spPr>
          <a:xfrm>
            <a:off x="2066925" y="335597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4" name="Isosceles Triangle 763">
            <a:extLst>
              <a:ext uri="{FF2B5EF4-FFF2-40B4-BE49-F238E27FC236}">
                <a16:creationId xmlns:a16="http://schemas.microsoft.com/office/drawing/2014/main" id="{8FDED65C-1463-40E7-8E73-2BAB3B2421DD}"/>
              </a:ext>
            </a:extLst>
          </xdr:cNvPr>
          <xdr:cNvSpPr/>
        </xdr:nvSpPr>
        <xdr:spPr>
          <a:xfrm>
            <a:off x="4043363" y="335549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65" name="Straight Connector 764">
            <a:extLst>
              <a:ext uri="{FF2B5EF4-FFF2-40B4-BE49-F238E27FC236}">
                <a16:creationId xmlns:a16="http://schemas.microsoft.com/office/drawing/2014/main" id="{D59F325F-B356-4AFB-94A0-127739133FF4}"/>
              </a:ext>
            </a:extLst>
          </xdr:cNvPr>
          <xdr:cNvCxnSpPr/>
        </xdr:nvCxnSpPr>
        <xdr:spPr>
          <a:xfrm>
            <a:off x="2143124" y="33545462"/>
            <a:ext cx="94186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66" name="Isosceles Triangle 765">
            <a:extLst>
              <a:ext uri="{FF2B5EF4-FFF2-40B4-BE49-F238E27FC236}">
                <a16:creationId xmlns:a16="http://schemas.microsoft.com/office/drawing/2014/main" id="{CC74B169-E485-447E-A754-26058582384B}"/>
              </a:ext>
            </a:extLst>
          </xdr:cNvPr>
          <xdr:cNvSpPr/>
        </xdr:nvSpPr>
        <xdr:spPr>
          <a:xfrm>
            <a:off x="5864225" y="335549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7" name="Isosceles Triangle 766">
            <a:extLst>
              <a:ext uri="{FF2B5EF4-FFF2-40B4-BE49-F238E27FC236}">
                <a16:creationId xmlns:a16="http://schemas.microsoft.com/office/drawing/2014/main" id="{C46FE9CB-9B9A-436E-B27D-62D13BAEC928}"/>
              </a:ext>
            </a:extLst>
          </xdr:cNvPr>
          <xdr:cNvSpPr/>
        </xdr:nvSpPr>
        <xdr:spPr>
          <a:xfrm>
            <a:off x="7685085" y="335502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8" name="Isosceles Triangle 767">
            <a:extLst>
              <a:ext uri="{FF2B5EF4-FFF2-40B4-BE49-F238E27FC236}">
                <a16:creationId xmlns:a16="http://schemas.microsoft.com/office/drawing/2014/main" id="{FA9C21A1-D53E-427A-B4DA-A1DCA325251F}"/>
              </a:ext>
            </a:extLst>
          </xdr:cNvPr>
          <xdr:cNvSpPr/>
        </xdr:nvSpPr>
        <xdr:spPr>
          <a:xfrm>
            <a:off x="9501187" y="335549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69" name="Isosceles Triangle 768">
            <a:extLst>
              <a:ext uri="{FF2B5EF4-FFF2-40B4-BE49-F238E27FC236}">
                <a16:creationId xmlns:a16="http://schemas.microsoft.com/office/drawing/2014/main" id="{4DB341AF-A8ED-4DF1-B36C-5C0F41026578}"/>
              </a:ext>
            </a:extLst>
          </xdr:cNvPr>
          <xdr:cNvSpPr/>
        </xdr:nvSpPr>
        <xdr:spPr>
          <a:xfrm>
            <a:off x="11477625" y="335502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0" name="Oval 769">
            <a:extLst>
              <a:ext uri="{FF2B5EF4-FFF2-40B4-BE49-F238E27FC236}">
                <a16:creationId xmlns:a16="http://schemas.microsoft.com/office/drawing/2014/main" id="{75F7CA90-9FBE-4849-9BF7-521C8719D7BB}"/>
              </a:ext>
            </a:extLst>
          </xdr:cNvPr>
          <xdr:cNvSpPr/>
        </xdr:nvSpPr>
        <xdr:spPr>
          <a:xfrm>
            <a:off x="9539288" y="335153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1" name="Oval 770">
            <a:extLst>
              <a:ext uri="{FF2B5EF4-FFF2-40B4-BE49-F238E27FC236}">
                <a16:creationId xmlns:a16="http://schemas.microsoft.com/office/drawing/2014/main" id="{25BF075B-5590-425F-A8AF-8AB910854597}"/>
              </a:ext>
            </a:extLst>
          </xdr:cNvPr>
          <xdr:cNvSpPr/>
        </xdr:nvSpPr>
        <xdr:spPr>
          <a:xfrm>
            <a:off x="7727950" y="335153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2" name="Oval 771">
            <a:extLst>
              <a:ext uri="{FF2B5EF4-FFF2-40B4-BE49-F238E27FC236}">
                <a16:creationId xmlns:a16="http://schemas.microsoft.com/office/drawing/2014/main" id="{ED3D20C2-A6CA-4989-88E9-2936922DD952}"/>
              </a:ext>
            </a:extLst>
          </xdr:cNvPr>
          <xdr:cNvSpPr/>
        </xdr:nvSpPr>
        <xdr:spPr>
          <a:xfrm>
            <a:off x="5916612" y="335153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73" name="Oval 772">
            <a:extLst>
              <a:ext uri="{FF2B5EF4-FFF2-40B4-BE49-F238E27FC236}">
                <a16:creationId xmlns:a16="http://schemas.microsoft.com/office/drawing/2014/main" id="{7CF1B2F2-2AD7-4427-9B4B-F1CD1FA9E080}"/>
              </a:ext>
            </a:extLst>
          </xdr:cNvPr>
          <xdr:cNvSpPr/>
        </xdr:nvSpPr>
        <xdr:spPr>
          <a:xfrm>
            <a:off x="4090987" y="335153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235</xdr:row>
      <xdr:rowOff>9523</xdr:rowOff>
    </xdr:from>
    <xdr:to>
      <xdr:col>61</xdr:col>
      <xdr:colOff>9525</xdr:colOff>
      <xdr:row>278</xdr:row>
      <xdr:rowOff>80963</xdr:rowOff>
    </xdr:to>
    <xdr:grpSp>
      <xdr:nvGrpSpPr>
        <xdr:cNvPr id="1437" name="Group 1436">
          <a:extLst>
            <a:ext uri="{FF2B5EF4-FFF2-40B4-BE49-F238E27FC236}">
              <a16:creationId xmlns:a16="http://schemas.microsoft.com/office/drawing/2014/main" id="{A39DFCFA-CD9C-5EFA-1E4B-D89174F280E9}"/>
            </a:ext>
          </a:extLst>
        </xdr:cNvPr>
        <xdr:cNvGrpSpPr/>
      </xdr:nvGrpSpPr>
      <xdr:grpSpPr>
        <a:xfrm>
          <a:off x="411700" y="35928298"/>
          <a:ext cx="9475250" cy="6215065"/>
          <a:chOff x="418050" y="35226623"/>
          <a:chExt cx="9662575" cy="6078540"/>
        </a:xfrm>
      </xdr:grpSpPr>
      <xdr:grpSp>
        <xdr:nvGrpSpPr>
          <xdr:cNvPr id="132" name="Group 131">
            <a:extLst>
              <a:ext uri="{FF2B5EF4-FFF2-40B4-BE49-F238E27FC236}">
                <a16:creationId xmlns:a16="http://schemas.microsoft.com/office/drawing/2014/main" id="{A363C462-BDA4-B718-63D7-5253338B5459}"/>
              </a:ext>
            </a:extLst>
          </xdr:cNvPr>
          <xdr:cNvGrpSpPr/>
        </xdr:nvGrpSpPr>
        <xdr:grpSpPr>
          <a:xfrm>
            <a:off x="418050" y="35341503"/>
            <a:ext cx="1469435" cy="5237780"/>
            <a:chOff x="2678650" y="4696403"/>
            <a:chExt cx="1440860" cy="5358430"/>
          </a:xfrm>
        </xdr:grpSpPr>
        <xdr:sp macro="" textlink="">
          <xdr:nvSpPr>
            <xdr:cNvPr id="813" name="Isosceles Triangle 812">
              <a:extLst>
                <a:ext uri="{FF2B5EF4-FFF2-40B4-BE49-F238E27FC236}">
                  <a16:creationId xmlns:a16="http://schemas.microsoft.com/office/drawing/2014/main" id="{631AEA49-C832-FC82-C326-64A48AF43954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14" name="Straight Connector 813">
              <a:extLst>
                <a:ext uri="{FF2B5EF4-FFF2-40B4-BE49-F238E27FC236}">
                  <a16:creationId xmlns:a16="http://schemas.microsoft.com/office/drawing/2014/main" id="{C1D92A4A-4D95-0ED4-24A2-83E9A8C78C9D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815" name="Straight Connector 814">
              <a:extLst>
                <a:ext uri="{FF2B5EF4-FFF2-40B4-BE49-F238E27FC236}">
                  <a16:creationId xmlns:a16="http://schemas.microsoft.com/office/drawing/2014/main" id="{06095D1C-2E40-9F09-7FFC-49D0854853D3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816" name="Straight Connector 815">
              <a:extLst>
                <a:ext uri="{FF2B5EF4-FFF2-40B4-BE49-F238E27FC236}">
                  <a16:creationId xmlns:a16="http://schemas.microsoft.com/office/drawing/2014/main" id="{99141F3A-135B-934E-C0C4-12AB6EA7B3C1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817" name="Straight Connector 816">
              <a:extLst>
                <a:ext uri="{FF2B5EF4-FFF2-40B4-BE49-F238E27FC236}">
                  <a16:creationId xmlns:a16="http://schemas.microsoft.com/office/drawing/2014/main" id="{28C6C64B-5EFA-C0E1-8737-3384F136A561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818" name="Straight Connector 817">
              <a:extLst>
                <a:ext uri="{FF2B5EF4-FFF2-40B4-BE49-F238E27FC236}">
                  <a16:creationId xmlns:a16="http://schemas.microsoft.com/office/drawing/2014/main" id="{129E449C-5CE5-2E17-B0FF-306C74D44827}"/>
                </a:ext>
              </a:extLst>
            </xdr:cNvPr>
            <xdr:cNvCxnSpPr>
              <a:endCxn id="813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819" name="Straight Connector 818">
              <a:extLst>
                <a:ext uri="{FF2B5EF4-FFF2-40B4-BE49-F238E27FC236}">
                  <a16:creationId xmlns:a16="http://schemas.microsoft.com/office/drawing/2014/main" id="{44D793A7-F647-A806-B012-B980B085076C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820" name="Straight Connector 819">
              <a:extLst>
                <a:ext uri="{FF2B5EF4-FFF2-40B4-BE49-F238E27FC236}">
                  <a16:creationId xmlns:a16="http://schemas.microsoft.com/office/drawing/2014/main" id="{BBA6DE76-D655-E261-764D-B2F6A54409C2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821" name="Straight Connector 820">
              <a:extLst>
                <a:ext uri="{FF2B5EF4-FFF2-40B4-BE49-F238E27FC236}">
                  <a16:creationId xmlns:a16="http://schemas.microsoft.com/office/drawing/2014/main" id="{A4126151-90E7-756D-B287-2BA61CDC2E1D}"/>
                </a:ext>
              </a:extLst>
            </xdr:cNvPr>
            <xdr:cNvCxnSpPr>
              <a:endCxn id="813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822" name="Straight Connector 821">
              <a:extLst>
                <a:ext uri="{FF2B5EF4-FFF2-40B4-BE49-F238E27FC236}">
                  <a16:creationId xmlns:a16="http://schemas.microsoft.com/office/drawing/2014/main" id="{CE27F239-C895-4573-16D0-448B4ED9E7F7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823" name="Freeform: Shape 822">
              <a:extLst>
                <a:ext uri="{FF2B5EF4-FFF2-40B4-BE49-F238E27FC236}">
                  <a16:creationId xmlns:a16="http://schemas.microsoft.com/office/drawing/2014/main" id="{ED53A1F2-DE53-4464-9567-5B2A043592BA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24" name="Freeform: Shape 823">
              <a:extLst>
                <a:ext uri="{FF2B5EF4-FFF2-40B4-BE49-F238E27FC236}">
                  <a16:creationId xmlns:a16="http://schemas.microsoft.com/office/drawing/2014/main" id="{E40F02D1-DCCC-808A-D638-DA6D1FE2F1E4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25" name="Freeform: Shape 824">
              <a:extLst>
                <a:ext uri="{FF2B5EF4-FFF2-40B4-BE49-F238E27FC236}">
                  <a16:creationId xmlns:a16="http://schemas.microsoft.com/office/drawing/2014/main" id="{71A8BC33-C91F-3E96-66A2-6BF43FCFA37E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26" name="Freeform: Shape 825">
              <a:extLst>
                <a:ext uri="{FF2B5EF4-FFF2-40B4-BE49-F238E27FC236}">
                  <a16:creationId xmlns:a16="http://schemas.microsoft.com/office/drawing/2014/main" id="{A4984854-28E5-1CD4-535C-7957F6A06BF3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27" name="Freeform: Shape 826">
              <a:extLst>
                <a:ext uri="{FF2B5EF4-FFF2-40B4-BE49-F238E27FC236}">
                  <a16:creationId xmlns:a16="http://schemas.microsoft.com/office/drawing/2014/main" id="{B0E96EDF-3C47-1D59-217A-F672B40620B7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28" name="Freeform: Shape 827">
              <a:extLst>
                <a:ext uri="{FF2B5EF4-FFF2-40B4-BE49-F238E27FC236}">
                  <a16:creationId xmlns:a16="http://schemas.microsoft.com/office/drawing/2014/main" id="{F9E6555F-21D9-F1CA-052E-E212A6214B6E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29" name="Freeform: Shape 828">
              <a:extLst>
                <a:ext uri="{FF2B5EF4-FFF2-40B4-BE49-F238E27FC236}">
                  <a16:creationId xmlns:a16="http://schemas.microsoft.com/office/drawing/2014/main" id="{1B524965-83E7-EBD8-4D41-27E81C876E5A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30" name="Freeform: Shape 829">
              <a:extLst>
                <a:ext uri="{FF2B5EF4-FFF2-40B4-BE49-F238E27FC236}">
                  <a16:creationId xmlns:a16="http://schemas.microsoft.com/office/drawing/2014/main" id="{3C787675-5C24-2C70-AF4E-E3E6A6E39AEB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C0707D46-FCCD-8A6D-6461-458D632D5538}"/>
              </a:ext>
            </a:extLst>
          </xdr:cNvPr>
          <xdr:cNvSpPr/>
        </xdr:nvSpPr>
        <xdr:spPr>
          <a:xfrm rot="16200000">
            <a:off x="3247505" y="34000552"/>
            <a:ext cx="5432428" cy="78845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07627900-7107-3FD5-F77F-1018F08DF947}"/>
              </a:ext>
            </a:extLst>
          </xdr:cNvPr>
          <xdr:cNvSpPr/>
        </xdr:nvSpPr>
        <xdr:spPr>
          <a:xfrm rot="16200000">
            <a:off x="3494960" y="34308332"/>
            <a:ext cx="4889500" cy="727218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34994C5B-8623-192B-2BE5-5F4A05A53139}"/>
              </a:ext>
            </a:extLst>
          </xdr:cNvPr>
          <xdr:cNvCxnSpPr/>
        </xdr:nvCxnSpPr>
        <xdr:spPr>
          <a:xfrm>
            <a:off x="2303619" y="39550490"/>
            <a:ext cx="72721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EAF4537B-3753-0113-916C-42AF5BF8B1E6}"/>
              </a:ext>
            </a:extLst>
          </xdr:cNvPr>
          <xdr:cNvCxnSpPr/>
        </xdr:nvCxnSpPr>
        <xdr:spPr>
          <a:xfrm>
            <a:off x="2303619" y="38708811"/>
            <a:ext cx="72721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23967099-32BB-9D65-7847-8BF8133F6072}"/>
              </a:ext>
            </a:extLst>
          </xdr:cNvPr>
          <xdr:cNvCxnSpPr/>
        </xdr:nvCxnSpPr>
        <xdr:spPr>
          <a:xfrm>
            <a:off x="2308118" y="37998795"/>
            <a:ext cx="72676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A4A8CD41-2A0D-7CA9-FC83-C51736CC62E4}"/>
              </a:ext>
            </a:extLst>
          </xdr:cNvPr>
          <xdr:cNvCxnSpPr/>
        </xdr:nvCxnSpPr>
        <xdr:spPr>
          <a:xfrm>
            <a:off x="2308119" y="37174083"/>
            <a:ext cx="72676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010D0569-4CFA-73B0-B82D-291377707F09}"/>
              </a:ext>
            </a:extLst>
          </xdr:cNvPr>
          <xdr:cNvCxnSpPr/>
        </xdr:nvCxnSpPr>
        <xdr:spPr>
          <a:xfrm>
            <a:off x="2303618" y="36338755"/>
            <a:ext cx="724995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8D3439CC-8677-C86F-B1CB-DFC53ECEA47C}"/>
              </a:ext>
            </a:extLst>
          </xdr:cNvPr>
          <xdr:cNvCxnSpPr/>
        </xdr:nvCxnSpPr>
        <xdr:spPr>
          <a:xfrm flipV="1">
            <a:off x="4131459" y="354965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3EE02591-8B99-F39F-4C03-515633E3A417}"/>
              </a:ext>
            </a:extLst>
          </xdr:cNvPr>
          <xdr:cNvCxnSpPr/>
        </xdr:nvCxnSpPr>
        <xdr:spPr>
          <a:xfrm flipV="1">
            <a:off x="5937876" y="354965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3BD94B2C-568D-BC9B-9E9D-84AA07626DAF}"/>
              </a:ext>
            </a:extLst>
          </xdr:cNvPr>
          <xdr:cNvCxnSpPr/>
        </xdr:nvCxnSpPr>
        <xdr:spPr>
          <a:xfrm flipV="1">
            <a:off x="2316163" y="39547800"/>
            <a:ext cx="18034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177A895E-A84A-0C4A-2310-AB2C3D70FFFB}"/>
              </a:ext>
            </a:extLst>
          </xdr:cNvPr>
          <xdr:cNvCxnSpPr/>
        </xdr:nvCxnSpPr>
        <xdr:spPr>
          <a:xfrm>
            <a:off x="2325688" y="39552563"/>
            <a:ext cx="179387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19F7E5AE-3B8D-0B56-AD8F-E7E28A0112EC}"/>
              </a:ext>
            </a:extLst>
          </xdr:cNvPr>
          <xdr:cNvCxnSpPr/>
        </xdr:nvCxnSpPr>
        <xdr:spPr>
          <a:xfrm flipV="1">
            <a:off x="2320925" y="38708013"/>
            <a:ext cx="1811338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BC84BFA3-9A42-6410-3202-4F89F5A461F9}"/>
              </a:ext>
            </a:extLst>
          </xdr:cNvPr>
          <xdr:cNvCxnSpPr/>
        </xdr:nvCxnSpPr>
        <xdr:spPr>
          <a:xfrm>
            <a:off x="2316163" y="38714363"/>
            <a:ext cx="18034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24AC28AF-3039-BB9D-C405-6EC15A2B8F60}"/>
              </a:ext>
            </a:extLst>
          </xdr:cNvPr>
          <xdr:cNvCxnSpPr/>
        </xdr:nvCxnSpPr>
        <xdr:spPr>
          <a:xfrm flipV="1">
            <a:off x="2316166" y="37985700"/>
            <a:ext cx="1820859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1F5593E2-5E8C-3FA5-6759-40F40AB6E8FC}"/>
              </a:ext>
            </a:extLst>
          </xdr:cNvPr>
          <xdr:cNvCxnSpPr/>
        </xdr:nvCxnSpPr>
        <xdr:spPr>
          <a:xfrm>
            <a:off x="2316166" y="38004753"/>
            <a:ext cx="1803397" cy="7032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5556FECF-6C40-F639-E0D1-1BBB646D0305}"/>
              </a:ext>
            </a:extLst>
          </xdr:cNvPr>
          <xdr:cNvCxnSpPr/>
        </xdr:nvCxnSpPr>
        <xdr:spPr>
          <a:xfrm flipV="1">
            <a:off x="2311400" y="37171313"/>
            <a:ext cx="1803400" cy="7381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0" name="Straight Connector 409">
            <a:extLst>
              <a:ext uri="{FF2B5EF4-FFF2-40B4-BE49-F238E27FC236}">
                <a16:creationId xmlns:a16="http://schemas.microsoft.com/office/drawing/2014/main" id="{8891483B-842F-EEB3-04BD-8D918FD9BC07}"/>
              </a:ext>
            </a:extLst>
          </xdr:cNvPr>
          <xdr:cNvCxnSpPr/>
        </xdr:nvCxnSpPr>
        <xdr:spPr>
          <a:xfrm>
            <a:off x="2316166" y="37177666"/>
            <a:ext cx="1811334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84" name="Straight Connector 483">
            <a:extLst>
              <a:ext uri="{FF2B5EF4-FFF2-40B4-BE49-F238E27FC236}">
                <a16:creationId xmlns:a16="http://schemas.microsoft.com/office/drawing/2014/main" id="{EF477532-C060-5C57-402E-2B4C071B4E0F}"/>
              </a:ext>
            </a:extLst>
          </xdr:cNvPr>
          <xdr:cNvCxnSpPr/>
        </xdr:nvCxnSpPr>
        <xdr:spPr>
          <a:xfrm flipV="1">
            <a:off x="2320925" y="36344225"/>
            <a:ext cx="1798638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85" name="Straight Connector 484">
            <a:extLst>
              <a:ext uri="{FF2B5EF4-FFF2-40B4-BE49-F238E27FC236}">
                <a16:creationId xmlns:a16="http://schemas.microsoft.com/office/drawing/2014/main" id="{32413DDD-6BFF-29A6-B89D-5823577A81CE}"/>
              </a:ext>
            </a:extLst>
          </xdr:cNvPr>
          <xdr:cNvCxnSpPr/>
        </xdr:nvCxnSpPr>
        <xdr:spPr>
          <a:xfrm>
            <a:off x="2320928" y="36339466"/>
            <a:ext cx="1806572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90" name="Straight Connector 489">
            <a:extLst>
              <a:ext uri="{FF2B5EF4-FFF2-40B4-BE49-F238E27FC236}">
                <a16:creationId xmlns:a16="http://schemas.microsoft.com/office/drawing/2014/main" id="{46153ABE-FEBC-3B8D-AF58-FDF123605F56}"/>
              </a:ext>
            </a:extLst>
          </xdr:cNvPr>
          <xdr:cNvCxnSpPr/>
        </xdr:nvCxnSpPr>
        <xdr:spPr>
          <a:xfrm flipV="1">
            <a:off x="2311400" y="35496503"/>
            <a:ext cx="1808166" cy="8477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91" name="Straight Connector 490">
            <a:extLst>
              <a:ext uri="{FF2B5EF4-FFF2-40B4-BE49-F238E27FC236}">
                <a16:creationId xmlns:a16="http://schemas.microsoft.com/office/drawing/2014/main" id="{668AD442-6102-A4BD-C60D-47CA9AE54D94}"/>
              </a:ext>
            </a:extLst>
          </xdr:cNvPr>
          <xdr:cNvCxnSpPr/>
        </xdr:nvCxnSpPr>
        <xdr:spPr>
          <a:xfrm>
            <a:off x="2320925" y="35496500"/>
            <a:ext cx="179387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94" name="Straight Connector 493">
            <a:extLst>
              <a:ext uri="{FF2B5EF4-FFF2-40B4-BE49-F238E27FC236}">
                <a16:creationId xmlns:a16="http://schemas.microsoft.com/office/drawing/2014/main" id="{E08E4039-F787-C98D-57EE-8C1648C9B921}"/>
              </a:ext>
            </a:extLst>
          </xdr:cNvPr>
          <xdr:cNvCxnSpPr/>
        </xdr:nvCxnSpPr>
        <xdr:spPr>
          <a:xfrm>
            <a:off x="2320925" y="37909508"/>
            <a:ext cx="725487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95" name="Straight Connector 494">
            <a:extLst>
              <a:ext uri="{FF2B5EF4-FFF2-40B4-BE49-F238E27FC236}">
                <a16:creationId xmlns:a16="http://schemas.microsoft.com/office/drawing/2014/main" id="{054C9A9A-6D44-EC2D-81AB-DDCDB5F2A166}"/>
              </a:ext>
            </a:extLst>
          </xdr:cNvPr>
          <xdr:cNvCxnSpPr/>
        </xdr:nvCxnSpPr>
        <xdr:spPr>
          <a:xfrm>
            <a:off x="2146300" y="407987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Connector 497">
            <a:extLst>
              <a:ext uri="{FF2B5EF4-FFF2-40B4-BE49-F238E27FC236}">
                <a16:creationId xmlns:a16="http://schemas.microsoft.com/office/drawing/2014/main" id="{32B1D101-FA9A-94F1-B32A-B42A8F36FB3B}"/>
              </a:ext>
            </a:extLst>
          </xdr:cNvPr>
          <xdr:cNvCxnSpPr/>
        </xdr:nvCxnSpPr>
        <xdr:spPr>
          <a:xfrm>
            <a:off x="2057400" y="40944800"/>
            <a:ext cx="77597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2" name="Straight Connector 541">
            <a:extLst>
              <a:ext uri="{FF2B5EF4-FFF2-40B4-BE49-F238E27FC236}">
                <a16:creationId xmlns:a16="http://schemas.microsoft.com/office/drawing/2014/main" id="{31AE0064-07CC-DF97-FA60-2E47C9F5BDDF}"/>
              </a:ext>
            </a:extLst>
          </xdr:cNvPr>
          <xdr:cNvCxnSpPr/>
        </xdr:nvCxnSpPr>
        <xdr:spPr>
          <a:xfrm flipV="1">
            <a:off x="7763659" y="354965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43" name="Straight Connector 542">
            <a:extLst>
              <a:ext uri="{FF2B5EF4-FFF2-40B4-BE49-F238E27FC236}">
                <a16:creationId xmlns:a16="http://schemas.microsoft.com/office/drawing/2014/main" id="{FB0C0C71-BAC4-F853-9835-C7DB3B353A65}"/>
              </a:ext>
            </a:extLst>
          </xdr:cNvPr>
          <xdr:cNvCxnSpPr/>
        </xdr:nvCxnSpPr>
        <xdr:spPr>
          <a:xfrm flipV="1">
            <a:off x="5948363" y="39547800"/>
            <a:ext cx="18034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44" name="Straight Connector 543">
            <a:extLst>
              <a:ext uri="{FF2B5EF4-FFF2-40B4-BE49-F238E27FC236}">
                <a16:creationId xmlns:a16="http://schemas.microsoft.com/office/drawing/2014/main" id="{FC10ED35-AE32-A4D3-12C6-1DAB96AD4B3F}"/>
              </a:ext>
            </a:extLst>
          </xdr:cNvPr>
          <xdr:cNvCxnSpPr/>
        </xdr:nvCxnSpPr>
        <xdr:spPr>
          <a:xfrm>
            <a:off x="5957888" y="39552563"/>
            <a:ext cx="179387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2A952A13-D2C2-1408-0205-4F9A24A806AC}"/>
              </a:ext>
            </a:extLst>
          </xdr:cNvPr>
          <xdr:cNvCxnSpPr/>
        </xdr:nvCxnSpPr>
        <xdr:spPr>
          <a:xfrm flipV="1">
            <a:off x="5953125" y="38708013"/>
            <a:ext cx="1811338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33" name="Straight Connector 632">
            <a:extLst>
              <a:ext uri="{FF2B5EF4-FFF2-40B4-BE49-F238E27FC236}">
                <a16:creationId xmlns:a16="http://schemas.microsoft.com/office/drawing/2014/main" id="{A3B66C1E-F1E7-D1D7-1AA6-34EE2D4960DD}"/>
              </a:ext>
            </a:extLst>
          </xdr:cNvPr>
          <xdr:cNvCxnSpPr/>
        </xdr:nvCxnSpPr>
        <xdr:spPr>
          <a:xfrm>
            <a:off x="5948363" y="38714363"/>
            <a:ext cx="18034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34" name="Straight Connector 633">
            <a:extLst>
              <a:ext uri="{FF2B5EF4-FFF2-40B4-BE49-F238E27FC236}">
                <a16:creationId xmlns:a16="http://schemas.microsoft.com/office/drawing/2014/main" id="{0E8B90FD-8697-B5C7-D9E9-4374561F7A0F}"/>
              </a:ext>
            </a:extLst>
          </xdr:cNvPr>
          <xdr:cNvCxnSpPr/>
        </xdr:nvCxnSpPr>
        <xdr:spPr>
          <a:xfrm flipV="1">
            <a:off x="5948366" y="38004750"/>
            <a:ext cx="1798634" cy="704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35" name="Straight Connector 634">
            <a:extLst>
              <a:ext uri="{FF2B5EF4-FFF2-40B4-BE49-F238E27FC236}">
                <a16:creationId xmlns:a16="http://schemas.microsoft.com/office/drawing/2014/main" id="{9DDC8F3D-464A-4F29-F025-8AEF7B8A0B59}"/>
              </a:ext>
            </a:extLst>
          </xdr:cNvPr>
          <xdr:cNvCxnSpPr/>
        </xdr:nvCxnSpPr>
        <xdr:spPr>
          <a:xfrm>
            <a:off x="5948366" y="38004753"/>
            <a:ext cx="1803397" cy="7032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38" name="Straight Connector 637">
            <a:extLst>
              <a:ext uri="{FF2B5EF4-FFF2-40B4-BE49-F238E27FC236}">
                <a16:creationId xmlns:a16="http://schemas.microsoft.com/office/drawing/2014/main" id="{927E5A6A-72D4-AE92-B86E-5AD940D51C86}"/>
              </a:ext>
            </a:extLst>
          </xdr:cNvPr>
          <xdr:cNvCxnSpPr/>
        </xdr:nvCxnSpPr>
        <xdr:spPr>
          <a:xfrm flipV="1">
            <a:off x="5943600" y="37171313"/>
            <a:ext cx="1803400" cy="7381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39" name="Straight Connector 638">
            <a:extLst>
              <a:ext uri="{FF2B5EF4-FFF2-40B4-BE49-F238E27FC236}">
                <a16:creationId xmlns:a16="http://schemas.microsoft.com/office/drawing/2014/main" id="{B37DF995-A11C-D51B-6DAE-78D9B1A457AB}"/>
              </a:ext>
            </a:extLst>
          </xdr:cNvPr>
          <xdr:cNvCxnSpPr/>
        </xdr:nvCxnSpPr>
        <xdr:spPr>
          <a:xfrm>
            <a:off x="5948366" y="37177666"/>
            <a:ext cx="1811334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42" name="Straight Connector 641">
            <a:extLst>
              <a:ext uri="{FF2B5EF4-FFF2-40B4-BE49-F238E27FC236}">
                <a16:creationId xmlns:a16="http://schemas.microsoft.com/office/drawing/2014/main" id="{C9053454-93DE-3F83-AD8D-33BF7ADDF9FF}"/>
              </a:ext>
            </a:extLst>
          </xdr:cNvPr>
          <xdr:cNvCxnSpPr/>
        </xdr:nvCxnSpPr>
        <xdr:spPr>
          <a:xfrm flipV="1">
            <a:off x="5953125" y="36344225"/>
            <a:ext cx="1798638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43" name="Straight Connector 642">
            <a:extLst>
              <a:ext uri="{FF2B5EF4-FFF2-40B4-BE49-F238E27FC236}">
                <a16:creationId xmlns:a16="http://schemas.microsoft.com/office/drawing/2014/main" id="{55F59C56-F99B-A220-CC33-5A664E8CC720}"/>
              </a:ext>
            </a:extLst>
          </xdr:cNvPr>
          <xdr:cNvCxnSpPr/>
        </xdr:nvCxnSpPr>
        <xdr:spPr>
          <a:xfrm>
            <a:off x="5953128" y="36339466"/>
            <a:ext cx="1806572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52" name="Straight Connector 651">
            <a:extLst>
              <a:ext uri="{FF2B5EF4-FFF2-40B4-BE49-F238E27FC236}">
                <a16:creationId xmlns:a16="http://schemas.microsoft.com/office/drawing/2014/main" id="{50DBB3E3-3DC3-F50A-222D-BBDD49F735FE}"/>
              </a:ext>
            </a:extLst>
          </xdr:cNvPr>
          <xdr:cNvCxnSpPr/>
        </xdr:nvCxnSpPr>
        <xdr:spPr>
          <a:xfrm flipV="1">
            <a:off x="5943600" y="35496503"/>
            <a:ext cx="1808166" cy="8477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78" name="Straight Connector 777">
            <a:extLst>
              <a:ext uri="{FF2B5EF4-FFF2-40B4-BE49-F238E27FC236}">
                <a16:creationId xmlns:a16="http://schemas.microsoft.com/office/drawing/2014/main" id="{99055490-2327-1174-AD14-4A8ECB55BD24}"/>
              </a:ext>
            </a:extLst>
          </xdr:cNvPr>
          <xdr:cNvCxnSpPr/>
        </xdr:nvCxnSpPr>
        <xdr:spPr>
          <a:xfrm>
            <a:off x="5953125" y="35496500"/>
            <a:ext cx="179387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97" name="Straight Connector 796">
            <a:extLst>
              <a:ext uri="{FF2B5EF4-FFF2-40B4-BE49-F238E27FC236}">
                <a16:creationId xmlns:a16="http://schemas.microsoft.com/office/drawing/2014/main" id="{51B236C9-E266-B5B2-C652-077E7B222BE3}"/>
              </a:ext>
            </a:extLst>
          </xdr:cNvPr>
          <xdr:cNvCxnSpPr/>
        </xdr:nvCxnSpPr>
        <xdr:spPr>
          <a:xfrm flipH="1">
            <a:off x="2100262" y="409003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Straight Connector 797">
            <a:extLst>
              <a:ext uri="{FF2B5EF4-FFF2-40B4-BE49-F238E27FC236}">
                <a16:creationId xmlns:a16="http://schemas.microsoft.com/office/drawing/2014/main" id="{D35F3755-1D32-7287-062B-D9325C488E6B}"/>
              </a:ext>
            </a:extLst>
          </xdr:cNvPr>
          <xdr:cNvCxnSpPr/>
        </xdr:nvCxnSpPr>
        <xdr:spPr>
          <a:xfrm>
            <a:off x="4127500" y="407987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9" name="Straight Connector 798">
            <a:extLst>
              <a:ext uri="{FF2B5EF4-FFF2-40B4-BE49-F238E27FC236}">
                <a16:creationId xmlns:a16="http://schemas.microsoft.com/office/drawing/2014/main" id="{5D493A44-10BB-7CA2-D45A-35A578B8DC00}"/>
              </a:ext>
            </a:extLst>
          </xdr:cNvPr>
          <xdr:cNvCxnSpPr/>
        </xdr:nvCxnSpPr>
        <xdr:spPr>
          <a:xfrm flipH="1">
            <a:off x="4081462" y="409003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0" name="Straight Connector 799">
            <a:extLst>
              <a:ext uri="{FF2B5EF4-FFF2-40B4-BE49-F238E27FC236}">
                <a16:creationId xmlns:a16="http://schemas.microsoft.com/office/drawing/2014/main" id="{B7D03FC5-0A9C-DA4B-0F9D-DE555D348F15}"/>
              </a:ext>
            </a:extLst>
          </xdr:cNvPr>
          <xdr:cNvCxnSpPr/>
        </xdr:nvCxnSpPr>
        <xdr:spPr>
          <a:xfrm>
            <a:off x="5943600" y="407987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1" name="Straight Connector 800">
            <a:extLst>
              <a:ext uri="{FF2B5EF4-FFF2-40B4-BE49-F238E27FC236}">
                <a16:creationId xmlns:a16="http://schemas.microsoft.com/office/drawing/2014/main" id="{519B1530-2BA0-6E22-79DC-65C18B4E153E}"/>
              </a:ext>
            </a:extLst>
          </xdr:cNvPr>
          <xdr:cNvCxnSpPr/>
        </xdr:nvCxnSpPr>
        <xdr:spPr>
          <a:xfrm flipH="1">
            <a:off x="5897562" y="409003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" name="Straight Connector 801">
            <a:extLst>
              <a:ext uri="{FF2B5EF4-FFF2-40B4-BE49-F238E27FC236}">
                <a16:creationId xmlns:a16="http://schemas.microsoft.com/office/drawing/2014/main" id="{8BACF8FE-EB3B-D0F9-232C-48C07527E856}"/>
              </a:ext>
            </a:extLst>
          </xdr:cNvPr>
          <xdr:cNvCxnSpPr/>
        </xdr:nvCxnSpPr>
        <xdr:spPr>
          <a:xfrm>
            <a:off x="7759700" y="407987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3" name="Straight Connector 802">
            <a:extLst>
              <a:ext uri="{FF2B5EF4-FFF2-40B4-BE49-F238E27FC236}">
                <a16:creationId xmlns:a16="http://schemas.microsoft.com/office/drawing/2014/main" id="{F60D800E-022F-259C-4F9F-371B1EF4A4C6}"/>
              </a:ext>
            </a:extLst>
          </xdr:cNvPr>
          <xdr:cNvCxnSpPr/>
        </xdr:nvCxnSpPr>
        <xdr:spPr>
          <a:xfrm flipH="1">
            <a:off x="7713662" y="409003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4" name="Straight Connector 803">
            <a:extLst>
              <a:ext uri="{FF2B5EF4-FFF2-40B4-BE49-F238E27FC236}">
                <a16:creationId xmlns:a16="http://schemas.microsoft.com/office/drawing/2014/main" id="{117A228A-9B5F-5359-A236-A8D94300A818}"/>
              </a:ext>
            </a:extLst>
          </xdr:cNvPr>
          <xdr:cNvCxnSpPr/>
        </xdr:nvCxnSpPr>
        <xdr:spPr>
          <a:xfrm>
            <a:off x="9740900" y="40798750"/>
            <a:ext cx="0" cy="501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5" name="Straight Connector 804">
            <a:extLst>
              <a:ext uri="{FF2B5EF4-FFF2-40B4-BE49-F238E27FC236}">
                <a16:creationId xmlns:a16="http://schemas.microsoft.com/office/drawing/2014/main" id="{28BFA328-19CC-2315-8AC8-481C76722EA1}"/>
              </a:ext>
            </a:extLst>
          </xdr:cNvPr>
          <xdr:cNvCxnSpPr/>
        </xdr:nvCxnSpPr>
        <xdr:spPr>
          <a:xfrm flipH="1">
            <a:off x="9694862" y="409003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6" name="Straight Connector 805">
            <a:extLst>
              <a:ext uri="{FF2B5EF4-FFF2-40B4-BE49-F238E27FC236}">
                <a16:creationId xmlns:a16="http://schemas.microsoft.com/office/drawing/2014/main" id="{1CC2EB16-ABE4-3601-62ED-10AC327005B1}"/>
              </a:ext>
            </a:extLst>
          </xdr:cNvPr>
          <xdr:cNvCxnSpPr/>
        </xdr:nvCxnSpPr>
        <xdr:spPr>
          <a:xfrm>
            <a:off x="2057400" y="41227374"/>
            <a:ext cx="77501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7" name="Straight Connector 806">
            <a:extLst>
              <a:ext uri="{FF2B5EF4-FFF2-40B4-BE49-F238E27FC236}">
                <a16:creationId xmlns:a16="http://schemas.microsoft.com/office/drawing/2014/main" id="{79C1216F-A531-C712-D4AE-603CA62BCB04}"/>
              </a:ext>
            </a:extLst>
          </xdr:cNvPr>
          <xdr:cNvCxnSpPr/>
        </xdr:nvCxnSpPr>
        <xdr:spPr>
          <a:xfrm flipH="1">
            <a:off x="2100262" y="411797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" name="Straight Connector 807">
            <a:extLst>
              <a:ext uri="{FF2B5EF4-FFF2-40B4-BE49-F238E27FC236}">
                <a16:creationId xmlns:a16="http://schemas.microsoft.com/office/drawing/2014/main" id="{770CBD61-44D0-EDD9-314C-0E241A45C7FB}"/>
              </a:ext>
            </a:extLst>
          </xdr:cNvPr>
          <xdr:cNvCxnSpPr/>
        </xdr:nvCxnSpPr>
        <xdr:spPr>
          <a:xfrm flipH="1">
            <a:off x="9690100" y="41184512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9" name="Straight Connector 808">
            <a:extLst>
              <a:ext uri="{FF2B5EF4-FFF2-40B4-BE49-F238E27FC236}">
                <a16:creationId xmlns:a16="http://schemas.microsoft.com/office/drawing/2014/main" id="{4B5E0425-6B91-1EBB-E1F4-C7C936D1420D}"/>
              </a:ext>
            </a:extLst>
          </xdr:cNvPr>
          <xdr:cNvCxnSpPr/>
        </xdr:nvCxnSpPr>
        <xdr:spPr>
          <a:xfrm>
            <a:off x="495300" y="37499925"/>
            <a:ext cx="95758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0" name="Straight Connector 809">
            <a:extLst>
              <a:ext uri="{FF2B5EF4-FFF2-40B4-BE49-F238E27FC236}">
                <a16:creationId xmlns:a16="http://schemas.microsoft.com/office/drawing/2014/main" id="{F67AE541-17EC-0FB4-9775-492055EC7ED4}"/>
              </a:ext>
            </a:extLst>
          </xdr:cNvPr>
          <xdr:cNvCxnSpPr/>
        </xdr:nvCxnSpPr>
        <xdr:spPr>
          <a:xfrm>
            <a:off x="495300" y="37538025"/>
            <a:ext cx="95758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1" name="Straight Connector 810">
            <a:extLst>
              <a:ext uri="{FF2B5EF4-FFF2-40B4-BE49-F238E27FC236}">
                <a16:creationId xmlns:a16="http://schemas.microsoft.com/office/drawing/2014/main" id="{CC23036C-9F98-2E94-0848-5EE9693EB51D}"/>
              </a:ext>
            </a:extLst>
          </xdr:cNvPr>
          <xdr:cNvCxnSpPr/>
        </xdr:nvCxnSpPr>
        <xdr:spPr>
          <a:xfrm>
            <a:off x="495300" y="38328600"/>
            <a:ext cx="95758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" name="Straight Connector 811">
            <a:extLst>
              <a:ext uri="{FF2B5EF4-FFF2-40B4-BE49-F238E27FC236}">
                <a16:creationId xmlns:a16="http://schemas.microsoft.com/office/drawing/2014/main" id="{B6943A51-D211-843D-6780-4E9D3D66667F}"/>
              </a:ext>
            </a:extLst>
          </xdr:cNvPr>
          <xdr:cNvCxnSpPr/>
        </xdr:nvCxnSpPr>
        <xdr:spPr>
          <a:xfrm>
            <a:off x="495300" y="38366700"/>
            <a:ext cx="958532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9" name="Oval 498">
            <a:extLst>
              <a:ext uri="{FF2B5EF4-FFF2-40B4-BE49-F238E27FC236}">
                <a16:creationId xmlns:a16="http://schemas.microsoft.com/office/drawing/2014/main" id="{AE37DAD4-E898-C814-C584-BDD6A388E168}"/>
              </a:ext>
            </a:extLst>
          </xdr:cNvPr>
          <xdr:cNvSpPr/>
        </xdr:nvSpPr>
        <xdr:spPr>
          <a:xfrm>
            <a:off x="4081462" y="36304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0" name="Oval 509">
            <a:extLst>
              <a:ext uri="{FF2B5EF4-FFF2-40B4-BE49-F238E27FC236}">
                <a16:creationId xmlns:a16="http://schemas.microsoft.com/office/drawing/2014/main" id="{572E29F8-C66E-C389-AF59-AB4CD1E02F31}"/>
              </a:ext>
            </a:extLst>
          </xdr:cNvPr>
          <xdr:cNvSpPr/>
        </xdr:nvSpPr>
        <xdr:spPr>
          <a:xfrm>
            <a:off x="4095749" y="371427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1" name="Oval 510">
            <a:extLst>
              <a:ext uri="{FF2B5EF4-FFF2-40B4-BE49-F238E27FC236}">
                <a16:creationId xmlns:a16="http://schemas.microsoft.com/office/drawing/2014/main" id="{D3968B54-9588-0E34-4DDF-E3F2C9CFF309}"/>
              </a:ext>
            </a:extLst>
          </xdr:cNvPr>
          <xdr:cNvSpPr/>
        </xdr:nvSpPr>
        <xdr:spPr>
          <a:xfrm>
            <a:off x="4086225" y="379618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9" name="Oval 538">
            <a:extLst>
              <a:ext uri="{FF2B5EF4-FFF2-40B4-BE49-F238E27FC236}">
                <a16:creationId xmlns:a16="http://schemas.microsoft.com/office/drawing/2014/main" id="{C031127C-1F9C-43D2-D616-90E01992A61B}"/>
              </a:ext>
            </a:extLst>
          </xdr:cNvPr>
          <xdr:cNvSpPr/>
        </xdr:nvSpPr>
        <xdr:spPr>
          <a:xfrm>
            <a:off x="4086225" y="378714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0" name="Oval 539">
            <a:extLst>
              <a:ext uri="{FF2B5EF4-FFF2-40B4-BE49-F238E27FC236}">
                <a16:creationId xmlns:a16="http://schemas.microsoft.com/office/drawing/2014/main" id="{55544A50-267C-C8FE-974F-393CF775257C}"/>
              </a:ext>
            </a:extLst>
          </xdr:cNvPr>
          <xdr:cNvSpPr/>
        </xdr:nvSpPr>
        <xdr:spPr>
          <a:xfrm>
            <a:off x="4086225" y="386746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1" name="Oval 540">
            <a:extLst>
              <a:ext uri="{FF2B5EF4-FFF2-40B4-BE49-F238E27FC236}">
                <a16:creationId xmlns:a16="http://schemas.microsoft.com/office/drawing/2014/main" id="{2D27D8B0-1628-D8A5-5640-67A8D3500F3C}"/>
              </a:ext>
            </a:extLst>
          </xdr:cNvPr>
          <xdr:cNvSpPr/>
        </xdr:nvSpPr>
        <xdr:spPr>
          <a:xfrm>
            <a:off x="4090987" y="395176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5" name="Oval 784">
            <a:extLst>
              <a:ext uri="{FF2B5EF4-FFF2-40B4-BE49-F238E27FC236}">
                <a16:creationId xmlns:a16="http://schemas.microsoft.com/office/drawing/2014/main" id="{1A1D1C47-A35F-5AB6-39DB-A94CF516B620}"/>
              </a:ext>
            </a:extLst>
          </xdr:cNvPr>
          <xdr:cNvSpPr/>
        </xdr:nvSpPr>
        <xdr:spPr>
          <a:xfrm>
            <a:off x="5897562" y="36304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6" name="Oval 785">
            <a:extLst>
              <a:ext uri="{FF2B5EF4-FFF2-40B4-BE49-F238E27FC236}">
                <a16:creationId xmlns:a16="http://schemas.microsoft.com/office/drawing/2014/main" id="{A0DA1410-F94C-6556-63C9-70A2848EF591}"/>
              </a:ext>
            </a:extLst>
          </xdr:cNvPr>
          <xdr:cNvSpPr/>
        </xdr:nvSpPr>
        <xdr:spPr>
          <a:xfrm>
            <a:off x="5911849" y="371427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7" name="Oval 786">
            <a:extLst>
              <a:ext uri="{FF2B5EF4-FFF2-40B4-BE49-F238E27FC236}">
                <a16:creationId xmlns:a16="http://schemas.microsoft.com/office/drawing/2014/main" id="{362BA45F-445D-8B55-DB8D-4BE35FA8F2DE}"/>
              </a:ext>
            </a:extLst>
          </xdr:cNvPr>
          <xdr:cNvSpPr/>
        </xdr:nvSpPr>
        <xdr:spPr>
          <a:xfrm>
            <a:off x="5902325" y="379618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8" name="Oval 787">
            <a:extLst>
              <a:ext uri="{FF2B5EF4-FFF2-40B4-BE49-F238E27FC236}">
                <a16:creationId xmlns:a16="http://schemas.microsoft.com/office/drawing/2014/main" id="{81102DC0-7EF1-F615-7D6F-D8D818625134}"/>
              </a:ext>
            </a:extLst>
          </xdr:cNvPr>
          <xdr:cNvSpPr/>
        </xdr:nvSpPr>
        <xdr:spPr>
          <a:xfrm>
            <a:off x="5902325" y="378714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89" name="Oval 788">
            <a:extLst>
              <a:ext uri="{FF2B5EF4-FFF2-40B4-BE49-F238E27FC236}">
                <a16:creationId xmlns:a16="http://schemas.microsoft.com/office/drawing/2014/main" id="{9C3D16D6-FAD1-857F-EA6B-6905C5F02F6E}"/>
              </a:ext>
            </a:extLst>
          </xdr:cNvPr>
          <xdr:cNvSpPr/>
        </xdr:nvSpPr>
        <xdr:spPr>
          <a:xfrm>
            <a:off x="5902325" y="386746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0" name="Oval 789">
            <a:extLst>
              <a:ext uri="{FF2B5EF4-FFF2-40B4-BE49-F238E27FC236}">
                <a16:creationId xmlns:a16="http://schemas.microsoft.com/office/drawing/2014/main" id="{3CE7D953-482A-498A-B01C-F96DFE8D4DF7}"/>
              </a:ext>
            </a:extLst>
          </xdr:cNvPr>
          <xdr:cNvSpPr/>
        </xdr:nvSpPr>
        <xdr:spPr>
          <a:xfrm>
            <a:off x="5907087" y="395176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1" name="Oval 790">
            <a:extLst>
              <a:ext uri="{FF2B5EF4-FFF2-40B4-BE49-F238E27FC236}">
                <a16:creationId xmlns:a16="http://schemas.microsoft.com/office/drawing/2014/main" id="{C6F2F887-2A9D-B175-F3F1-96110688438D}"/>
              </a:ext>
            </a:extLst>
          </xdr:cNvPr>
          <xdr:cNvSpPr/>
        </xdr:nvSpPr>
        <xdr:spPr>
          <a:xfrm>
            <a:off x="7713662" y="363045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2" name="Oval 791">
            <a:extLst>
              <a:ext uri="{FF2B5EF4-FFF2-40B4-BE49-F238E27FC236}">
                <a16:creationId xmlns:a16="http://schemas.microsoft.com/office/drawing/2014/main" id="{8853F61B-308B-13E4-1EF3-452151912E68}"/>
              </a:ext>
            </a:extLst>
          </xdr:cNvPr>
          <xdr:cNvSpPr/>
        </xdr:nvSpPr>
        <xdr:spPr>
          <a:xfrm>
            <a:off x="7727949" y="371427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3" name="Oval 792">
            <a:extLst>
              <a:ext uri="{FF2B5EF4-FFF2-40B4-BE49-F238E27FC236}">
                <a16:creationId xmlns:a16="http://schemas.microsoft.com/office/drawing/2014/main" id="{15C5790C-0024-09F9-54E2-5D7ADEF09B62}"/>
              </a:ext>
            </a:extLst>
          </xdr:cNvPr>
          <xdr:cNvSpPr/>
        </xdr:nvSpPr>
        <xdr:spPr>
          <a:xfrm>
            <a:off x="7718425" y="379618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4" name="Oval 793">
            <a:extLst>
              <a:ext uri="{FF2B5EF4-FFF2-40B4-BE49-F238E27FC236}">
                <a16:creationId xmlns:a16="http://schemas.microsoft.com/office/drawing/2014/main" id="{E65CD7C3-F9FA-230D-E4BF-11AD29EB61AF}"/>
              </a:ext>
            </a:extLst>
          </xdr:cNvPr>
          <xdr:cNvSpPr/>
        </xdr:nvSpPr>
        <xdr:spPr>
          <a:xfrm>
            <a:off x="7718425" y="378714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5" name="Oval 794">
            <a:extLst>
              <a:ext uri="{FF2B5EF4-FFF2-40B4-BE49-F238E27FC236}">
                <a16:creationId xmlns:a16="http://schemas.microsoft.com/office/drawing/2014/main" id="{A114B98B-EF4A-B4C3-B360-8EBF77F4E6D3}"/>
              </a:ext>
            </a:extLst>
          </xdr:cNvPr>
          <xdr:cNvSpPr/>
        </xdr:nvSpPr>
        <xdr:spPr>
          <a:xfrm>
            <a:off x="7718425" y="386746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96" name="Oval 795">
            <a:extLst>
              <a:ext uri="{FF2B5EF4-FFF2-40B4-BE49-F238E27FC236}">
                <a16:creationId xmlns:a16="http://schemas.microsoft.com/office/drawing/2014/main" id="{98859DD3-4E70-7084-2209-83095A307AB4}"/>
              </a:ext>
            </a:extLst>
          </xdr:cNvPr>
          <xdr:cNvSpPr/>
        </xdr:nvSpPr>
        <xdr:spPr>
          <a:xfrm>
            <a:off x="7723187" y="395176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71437</xdr:colOff>
      <xdr:row>279</xdr:row>
      <xdr:rowOff>123825</xdr:rowOff>
    </xdr:from>
    <xdr:to>
      <xdr:col>59</xdr:col>
      <xdr:colOff>85725</xdr:colOff>
      <xdr:row>287</xdr:row>
      <xdr:rowOff>90488</xdr:rowOff>
    </xdr:to>
    <xdr:grpSp>
      <xdr:nvGrpSpPr>
        <xdr:cNvPr id="1438" name="Group 1437">
          <a:extLst>
            <a:ext uri="{FF2B5EF4-FFF2-40B4-BE49-F238E27FC236}">
              <a16:creationId xmlns:a16="http://schemas.microsoft.com/office/drawing/2014/main" id="{74ED4192-174C-BCEA-5A3A-0E1C7971BC9B}"/>
            </a:ext>
          </a:extLst>
        </xdr:cNvPr>
        <xdr:cNvGrpSpPr/>
      </xdr:nvGrpSpPr>
      <xdr:grpSpPr>
        <a:xfrm>
          <a:off x="2014537" y="42329100"/>
          <a:ext cx="7624763" cy="1109663"/>
          <a:chOff x="2052637" y="41487725"/>
          <a:chExt cx="7773988" cy="1084263"/>
        </a:xfrm>
      </xdr:grpSpPr>
      <xdr:sp macro="" textlink="">
        <xdr:nvSpPr>
          <xdr:cNvPr id="832" name="Isosceles Triangle 831">
            <a:extLst>
              <a:ext uri="{FF2B5EF4-FFF2-40B4-BE49-F238E27FC236}">
                <a16:creationId xmlns:a16="http://schemas.microsoft.com/office/drawing/2014/main" id="{59079939-9D63-401B-17F6-D4DE54F06145}"/>
              </a:ext>
            </a:extLst>
          </xdr:cNvPr>
          <xdr:cNvSpPr/>
        </xdr:nvSpPr>
        <xdr:spPr>
          <a:xfrm>
            <a:off x="2062163" y="417972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3" name="Isosceles Triangle 832">
            <a:extLst>
              <a:ext uri="{FF2B5EF4-FFF2-40B4-BE49-F238E27FC236}">
                <a16:creationId xmlns:a16="http://schemas.microsoft.com/office/drawing/2014/main" id="{628D7BB4-F83D-3F7B-13FF-3EB5C9327F02}"/>
              </a:ext>
            </a:extLst>
          </xdr:cNvPr>
          <xdr:cNvSpPr/>
        </xdr:nvSpPr>
        <xdr:spPr>
          <a:xfrm>
            <a:off x="4048126" y="4179252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34" name="Straight Connector 833">
            <a:extLst>
              <a:ext uri="{FF2B5EF4-FFF2-40B4-BE49-F238E27FC236}">
                <a16:creationId xmlns:a16="http://schemas.microsoft.com/office/drawing/2014/main" id="{236C5443-5DCD-655C-E7F8-38BE2FFF18E3}"/>
              </a:ext>
            </a:extLst>
          </xdr:cNvPr>
          <xdr:cNvCxnSpPr/>
        </xdr:nvCxnSpPr>
        <xdr:spPr>
          <a:xfrm>
            <a:off x="2138362" y="41786174"/>
            <a:ext cx="76025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5" name="Isosceles Triangle 834">
            <a:extLst>
              <a:ext uri="{FF2B5EF4-FFF2-40B4-BE49-F238E27FC236}">
                <a16:creationId xmlns:a16="http://schemas.microsoft.com/office/drawing/2014/main" id="{4AD84C26-6872-34C5-B6D5-19E396A45259}"/>
              </a:ext>
            </a:extLst>
          </xdr:cNvPr>
          <xdr:cNvSpPr/>
        </xdr:nvSpPr>
        <xdr:spPr>
          <a:xfrm>
            <a:off x="5859463" y="417925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6" name="Isosceles Triangle 835">
            <a:extLst>
              <a:ext uri="{FF2B5EF4-FFF2-40B4-BE49-F238E27FC236}">
                <a16:creationId xmlns:a16="http://schemas.microsoft.com/office/drawing/2014/main" id="{5EE0D1DC-5806-D4F3-760A-1A40F26F7763}"/>
              </a:ext>
            </a:extLst>
          </xdr:cNvPr>
          <xdr:cNvSpPr/>
        </xdr:nvSpPr>
        <xdr:spPr>
          <a:xfrm>
            <a:off x="7680323" y="417877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7" name="Isosceles Triangle 836">
            <a:extLst>
              <a:ext uri="{FF2B5EF4-FFF2-40B4-BE49-F238E27FC236}">
                <a16:creationId xmlns:a16="http://schemas.microsoft.com/office/drawing/2014/main" id="{6595FE58-BD8E-A13E-CB9A-DB2E5A07276E}"/>
              </a:ext>
            </a:extLst>
          </xdr:cNvPr>
          <xdr:cNvSpPr/>
        </xdr:nvSpPr>
        <xdr:spPr>
          <a:xfrm>
            <a:off x="9661525" y="417925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841" name="Straight Arrow Connector 840">
            <a:extLst>
              <a:ext uri="{FF2B5EF4-FFF2-40B4-BE49-F238E27FC236}">
                <a16:creationId xmlns:a16="http://schemas.microsoft.com/office/drawing/2014/main" id="{35C14931-E68A-CFBA-9212-6D06827C524F}"/>
              </a:ext>
            </a:extLst>
          </xdr:cNvPr>
          <xdr:cNvCxnSpPr/>
        </xdr:nvCxnSpPr>
        <xdr:spPr>
          <a:xfrm>
            <a:off x="2143124" y="415559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2" name="Straight Arrow Connector 841">
            <a:extLst>
              <a:ext uri="{FF2B5EF4-FFF2-40B4-BE49-F238E27FC236}">
                <a16:creationId xmlns:a16="http://schemas.microsoft.com/office/drawing/2014/main" id="{BCFAC44B-B718-06DB-3FF8-7D9173B83609}"/>
              </a:ext>
            </a:extLst>
          </xdr:cNvPr>
          <xdr:cNvCxnSpPr/>
        </xdr:nvCxnSpPr>
        <xdr:spPr>
          <a:xfrm>
            <a:off x="2308224" y="415607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3" name="Straight Arrow Connector 842">
            <a:extLst>
              <a:ext uri="{FF2B5EF4-FFF2-40B4-BE49-F238E27FC236}">
                <a16:creationId xmlns:a16="http://schemas.microsoft.com/office/drawing/2014/main" id="{CEAA599E-37C4-3098-5CB7-BF78D3F80FEE}"/>
              </a:ext>
            </a:extLst>
          </xdr:cNvPr>
          <xdr:cNvCxnSpPr/>
        </xdr:nvCxnSpPr>
        <xdr:spPr>
          <a:xfrm>
            <a:off x="2473323" y="415559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4" name="Straight Arrow Connector 843">
            <a:extLst>
              <a:ext uri="{FF2B5EF4-FFF2-40B4-BE49-F238E27FC236}">
                <a16:creationId xmlns:a16="http://schemas.microsoft.com/office/drawing/2014/main" id="{5E8146B5-FAD6-78FB-AFA6-023D218AACF9}"/>
              </a:ext>
            </a:extLst>
          </xdr:cNvPr>
          <xdr:cNvCxnSpPr/>
        </xdr:nvCxnSpPr>
        <xdr:spPr>
          <a:xfrm>
            <a:off x="2638423" y="415607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5" name="Straight Arrow Connector 844">
            <a:extLst>
              <a:ext uri="{FF2B5EF4-FFF2-40B4-BE49-F238E27FC236}">
                <a16:creationId xmlns:a16="http://schemas.microsoft.com/office/drawing/2014/main" id="{57AD3997-5702-8ED8-1820-C5AF88EB4C9C}"/>
              </a:ext>
            </a:extLst>
          </xdr:cNvPr>
          <xdr:cNvCxnSpPr/>
        </xdr:nvCxnSpPr>
        <xdr:spPr>
          <a:xfrm>
            <a:off x="2803523" y="415559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6" name="Straight Arrow Connector 845">
            <a:extLst>
              <a:ext uri="{FF2B5EF4-FFF2-40B4-BE49-F238E27FC236}">
                <a16:creationId xmlns:a16="http://schemas.microsoft.com/office/drawing/2014/main" id="{A2407409-7028-1EA1-BD80-D715F2542EF9}"/>
              </a:ext>
            </a:extLst>
          </xdr:cNvPr>
          <xdr:cNvCxnSpPr/>
        </xdr:nvCxnSpPr>
        <xdr:spPr>
          <a:xfrm>
            <a:off x="2968623" y="415607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7" name="Straight Arrow Connector 846">
            <a:extLst>
              <a:ext uri="{FF2B5EF4-FFF2-40B4-BE49-F238E27FC236}">
                <a16:creationId xmlns:a16="http://schemas.microsoft.com/office/drawing/2014/main" id="{651889EA-3CB9-C913-0E3D-2A8D0352B8E0}"/>
              </a:ext>
            </a:extLst>
          </xdr:cNvPr>
          <xdr:cNvCxnSpPr/>
        </xdr:nvCxnSpPr>
        <xdr:spPr>
          <a:xfrm>
            <a:off x="3133722" y="415559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8" name="Straight Arrow Connector 847">
            <a:extLst>
              <a:ext uri="{FF2B5EF4-FFF2-40B4-BE49-F238E27FC236}">
                <a16:creationId xmlns:a16="http://schemas.microsoft.com/office/drawing/2014/main" id="{507B529F-5CE9-0973-DC11-FB1DADE6C941}"/>
              </a:ext>
            </a:extLst>
          </xdr:cNvPr>
          <xdr:cNvCxnSpPr/>
        </xdr:nvCxnSpPr>
        <xdr:spPr>
          <a:xfrm>
            <a:off x="3298822" y="415607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9" name="Straight Arrow Connector 848">
            <a:extLst>
              <a:ext uri="{FF2B5EF4-FFF2-40B4-BE49-F238E27FC236}">
                <a16:creationId xmlns:a16="http://schemas.microsoft.com/office/drawing/2014/main" id="{30F91C62-742C-412F-2A44-91FA1EF9AA8B}"/>
              </a:ext>
            </a:extLst>
          </xdr:cNvPr>
          <xdr:cNvCxnSpPr/>
        </xdr:nvCxnSpPr>
        <xdr:spPr>
          <a:xfrm>
            <a:off x="3463924" y="415559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0" name="Straight Arrow Connector 849">
            <a:extLst>
              <a:ext uri="{FF2B5EF4-FFF2-40B4-BE49-F238E27FC236}">
                <a16:creationId xmlns:a16="http://schemas.microsoft.com/office/drawing/2014/main" id="{18BB1EA2-1A0B-C9FC-BECC-2171A0EA5690}"/>
              </a:ext>
            </a:extLst>
          </xdr:cNvPr>
          <xdr:cNvCxnSpPr/>
        </xdr:nvCxnSpPr>
        <xdr:spPr>
          <a:xfrm>
            <a:off x="3629024" y="415607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1" name="Straight Arrow Connector 850">
            <a:extLst>
              <a:ext uri="{FF2B5EF4-FFF2-40B4-BE49-F238E27FC236}">
                <a16:creationId xmlns:a16="http://schemas.microsoft.com/office/drawing/2014/main" id="{6F72921C-E5BD-0947-E2B5-F60D8FB942DA}"/>
              </a:ext>
            </a:extLst>
          </xdr:cNvPr>
          <xdr:cNvCxnSpPr/>
        </xdr:nvCxnSpPr>
        <xdr:spPr>
          <a:xfrm>
            <a:off x="3794123" y="415559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2" name="Straight Arrow Connector 851">
            <a:extLst>
              <a:ext uri="{FF2B5EF4-FFF2-40B4-BE49-F238E27FC236}">
                <a16:creationId xmlns:a16="http://schemas.microsoft.com/office/drawing/2014/main" id="{C8ACBF79-0FF4-754A-0235-4FB5A3C10362}"/>
              </a:ext>
            </a:extLst>
          </xdr:cNvPr>
          <xdr:cNvCxnSpPr/>
        </xdr:nvCxnSpPr>
        <xdr:spPr>
          <a:xfrm>
            <a:off x="3959223" y="415607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Straight Arrow Connector 852">
            <a:extLst>
              <a:ext uri="{FF2B5EF4-FFF2-40B4-BE49-F238E27FC236}">
                <a16:creationId xmlns:a16="http://schemas.microsoft.com/office/drawing/2014/main" id="{73747D3A-7044-AE2D-7307-A125F2D9B791}"/>
              </a:ext>
            </a:extLst>
          </xdr:cNvPr>
          <xdr:cNvCxnSpPr/>
        </xdr:nvCxnSpPr>
        <xdr:spPr>
          <a:xfrm>
            <a:off x="4124323" y="415559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Straight Arrow Connector 853">
            <a:extLst>
              <a:ext uri="{FF2B5EF4-FFF2-40B4-BE49-F238E27FC236}">
                <a16:creationId xmlns:a16="http://schemas.microsoft.com/office/drawing/2014/main" id="{DF86BFE2-FD61-8387-27A0-C4F94E90C618}"/>
              </a:ext>
            </a:extLst>
          </xdr:cNvPr>
          <xdr:cNvCxnSpPr/>
        </xdr:nvCxnSpPr>
        <xdr:spPr>
          <a:xfrm>
            <a:off x="4289423" y="415607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Straight Arrow Connector 854">
            <a:extLst>
              <a:ext uri="{FF2B5EF4-FFF2-40B4-BE49-F238E27FC236}">
                <a16:creationId xmlns:a16="http://schemas.microsoft.com/office/drawing/2014/main" id="{91F20C85-EF13-D877-9735-65EBD8AD018C}"/>
              </a:ext>
            </a:extLst>
          </xdr:cNvPr>
          <xdr:cNvCxnSpPr/>
        </xdr:nvCxnSpPr>
        <xdr:spPr>
          <a:xfrm>
            <a:off x="4454522" y="415559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6" name="Straight Arrow Connector 855">
            <a:extLst>
              <a:ext uri="{FF2B5EF4-FFF2-40B4-BE49-F238E27FC236}">
                <a16:creationId xmlns:a16="http://schemas.microsoft.com/office/drawing/2014/main" id="{E6755B46-7A78-D107-FCF6-C414F8A6FFD5}"/>
              </a:ext>
            </a:extLst>
          </xdr:cNvPr>
          <xdr:cNvCxnSpPr/>
        </xdr:nvCxnSpPr>
        <xdr:spPr>
          <a:xfrm>
            <a:off x="4619622" y="415607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7" name="Straight Arrow Connector 856">
            <a:extLst>
              <a:ext uri="{FF2B5EF4-FFF2-40B4-BE49-F238E27FC236}">
                <a16:creationId xmlns:a16="http://schemas.microsoft.com/office/drawing/2014/main" id="{86D228EA-37A1-248A-6D98-2ACCFB791C9B}"/>
              </a:ext>
            </a:extLst>
          </xdr:cNvPr>
          <xdr:cNvCxnSpPr/>
        </xdr:nvCxnSpPr>
        <xdr:spPr>
          <a:xfrm>
            <a:off x="4784723" y="415607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8" name="Straight Arrow Connector 857">
            <a:extLst>
              <a:ext uri="{FF2B5EF4-FFF2-40B4-BE49-F238E27FC236}">
                <a16:creationId xmlns:a16="http://schemas.microsoft.com/office/drawing/2014/main" id="{B5816D79-0D9C-9909-ABA0-C9FFE7F6E758}"/>
              </a:ext>
            </a:extLst>
          </xdr:cNvPr>
          <xdr:cNvCxnSpPr/>
        </xdr:nvCxnSpPr>
        <xdr:spPr>
          <a:xfrm>
            <a:off x="4949823" y="415655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9" name="Straight Arrow Connector 858">
            <a:extLst>
              <a:ext uri="{FF2B5EF4-FFF2-40B4-BE49-F238E27FC236}">
                <a16:creationId xmlns:a16="http://schemas.microsoft.com/office/drawing/2014/main" id="{8A464039-6719-E99C-9E27-6950D3C0301D}"/>
              </a:ext>
            </a:extLst>
          </xdr:cNvPr>
          <xdr:cNvCxnSpPr/>
        </xdr:nvCxnSpPr>
        <xdr:spPr>
          <a:xfrm>
            <a:off x="5114922" y="415607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0" name="Straight Arrow Connector 859">
            <a:extLst>
              <a:ext uri="{FF2B5EF4-FFF2-40B4-BE49-F238E27FC236}">
                <a16:creationId xmlns:a16="http://schemas.microsoft.com/office/drawing/2014/main" id="{3463E224-A6BC-D391-F519-168498BAFC02}"/>
              </a:ext>
            </a:extLst>
          </xdr:cNvPr>
          <xdr:cNvCxnSpPr/>
        </xdr:nvCxnSpPr>
        <xdr:spPr>
          <a:xfrm>
            <a:off x="5280022" y="415655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1" name="Straight Arrow Connector 860">
            <a:extLst>
              <a:ext uri="{FF2B5EF4-FFF2-40B4-BE49-F238E27FC236}">
                <a16:creationId xmlns:a16="http://schemas.microsoft.com/office/drawing/2014/main" id="{D9DF58A7-FE5A-19C7-7692-0B85A9ECB34E}"/>
              </a:ext>
            </a:extLst>
          </xdr:cNvPr>
          <xdr:cNvCxnSpPr/>
        </xdr:nvCxnSpPr>
        <xdr:spPr>
          <a:xfrm>
            <a:off x="5445122" y="415607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2" name="Straight Arrow Connector 861">
            <a:extLst>
              <a:ext uri="{FF2B5EF4-FFF2-40B4-BE49-F238E27FC236}">
                <a16:creationId xmlns:a16="http://schemas.microsoft.com/office/drawing/2014/main" id="{63CF422B-04A0-A3FA-8D39-2F52C3F48565}"/>
              </a:ext>
            </a:extLst>
          </xdr:cNvPr>
          <xdr:cNvCxnSpPr/>
        </xdr:nvCxnSpPr>
        <xdr:spPr>
          <a:xfrm>
            <a:off x="5610222" y="415655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3" name="Straight Arrow Connector 862">
            <a:extLst>
              <a:ext uri="{FF2B5EF4-FFF2-40B4-BE49-F238E27FC236}">
                <a16:creationId xmlns:a16="http://schemas.microsoft.com/office/drawing/2014/main" id="{7272C5EA-D820-F3BD-8059-A9F8DE03C0F5}"/>
              </a:ext>
            </a:extLst>
          </xdr:cNvPr>
          <xdr:cNvCxnSpPr/>
        </xdr:nvCxnSpPr>
        <xdr:spPr>
          <a:xfrm>
            <a:off x="5775321" y="415607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4" name="Straight Arrow Connector 863">
            <a:extLst>
              <a:ext uri="{FF2B5EF4-FFF2-40B4-BE49-F238E27FC236}">
                <a16:creationId xmlns:a16="http://schemas.microsoft.com/office/drawing/2014/main" id="{1BD21599-50FE-731B-6E66-A7D0CDC4AF6A}"/>
              </a:ext>
            </a:extLst>
          </xdr:cNvPr>
          <xdr:cNvCxnSpPr/>
        </xdr:nvCxnSpPr>
        <xdr:spPr>
          <a:xfrm>
            <a:off x="5940421" y="415655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5" name="Straight Arrow Connector 864">
            <a:extLst>
              <a:ext uri="{FF2B5EF4-FFF2-40B4-BE49-F238E27FC236}">
                <a16:creationId xmlns:a16="http://schemas.microsoft.com/office/drawing/2014/main" id="{18C913DC-62AD-E300-53F5-870ECEDC3AF1}"/>
              </a:ext>
            </a:extLst>
          </xdr:cNvPr>
          <xdr:cNvCxnSpPr/>
        </xdr:nvCxnSpPr>
        <xdr:spPr>
          <a:xfrm>
            <a:off x="6105523" y="415607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6" name="Straight Arrow Connector 865">
            <a:extLst>
              <a:ext uri="{FF2B5EF4-FFF2-40B4-BE49-F238E27FC236}">
                <a16:creationId xmlns:a16="http://schemas.microsoft.com/office/drawing/2014/main" id="{61A63F45-C7DB-BBF3-4E71-676C9EB82332}"/>
              </a:ext>
            </a:extLst>
          </xdr:cNvPr>
          <xdr:cNvCxnSpPr/>
        </xdr:nvCxnSpPr>
        <xdr:spPr>
          <a:xfrm>
            <a:off x="6270623" y="415655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Straight Arrow Connector 866">
            <a:extLst>
              <a:ext uri="{FF2B5EF4-FFF2-40B4-BE49-F238E27FC236}">
                <a16:creationId xmlns:a16="http://schemas.microsoft.com/office/drawing/2014/main" id="{91FB0D04-4FE4-0219-BE9A-19CF4BCBAE92}"/>
              </a:ext>
            </a:extLst>
          </xdr:cNvPr>
          <xdr:cNvCxnSpPr/>
        </xdr:nvCxnSpPr>
        <xdr:spPr>
          <a:xfrm>
            <a:off x="6435722" y="415607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Straight Arrow Connector 867">
            <a:extLst>
              <a:ext uri="{FF2B5EF4-FFF2-40B4-BE49-F238E27FC236}">
                <a16:creationId xmlns:a16="http://schemas.microsoft.com/office/drawing/2014/main" id="{1CCA26B7-7849-7B16-3D3C-11F29E79EE4A}"/>
              </a:ext>
            </a:extLst>
          </xdr:cNvPr>
          <xdr:cNvCxnSpPr/>
        </xdr:nvCxnSpPr>
        <xdr:spPr>
          <a:xfrm>
            <a:off x="6600822" y="415655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9" name="Straight Arrow Connector 868">
            <a:extLst>
              <a:ext uri="{FF2B5EF4-FFF2-40B4-BE49-F238E27FC236}">
                <a16:creationId xmlns:a16="http://schemas.microsoft.com/office/drawing/2014/main" id="{264AD9C9-DEC5-F1CA-58FA-2134F9C28394}"/>
              </a:ext>
            </a:extLst>
          </xdr:cNvPr>
          <xdr:cNvCxnSpPr/>
        </xdr:nvCxnSpPr>
        <xdr:spPr>
          <a:xfrm>
            <a:off x="6765922" y="415607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Straight Arrow Connector 869">
            <a:extLst>
              <a:ext uri="{FF2B5EF4-FFF2-40B4-BE49-F238E27FC236}">
                <a16:creationId xmlns:a16="http://schemas.microsoft.com/office/drawing/2014/main" id="{F04461EB-BFD1-E44F-D897-538DE0A01DA9}"/>
              </a:ext>
            </a:extLst>
          </xdr:cNvPr>
          <xdr:cNvCxnSpPr/>
        </xdr:nvCxnSpPr>
        <xdr:spPr>
          <a:xfrm>
            <a:off x="6931022" y="415655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1" name="Straight Arrow Connector 870">
            <a:extLst>
              <a:ext uri="{FF2B5EF4-FFF2-40B4-BE49-F238E27FC236}">
                <a16:creationId xmlns:a16="http://schemas.microsoft.com/office/drawing/2014/main" id="{277A903E-BFE9-E6D0-26E2-437BF4D79C75}"/>
              </a:ext>
            </a:extLst>
          </xdr:cNvPr>
          <xdr:cNvCxnSpPr/>
        </xdr:nvCxnSpPr>
        <xdr:spPr>
          <a:xfrm>
            <a:off x="7096121" y="415607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Straight Arrow Connector 871">
            <a:extLst>
              <a:ext uri="{FF2B5EF4-FFF2-40B4-BE49-F238E27FC236}">
                <a16:creationId xmlns:a16="http://schemas.microsoft.com/office/drawing/2014/main" id="{9C4A499C-A290-7226-BF59-AED9FD366E85}"/>
              </a:ext>
            </a:extLst>
          </xdr:cNvPr>
          <xdr:cNvCxnSpPr/>
        </xdr:nvCxnSpPr>
        <xdr:spPr>
          <a:xfrm>
            <a:off x="7261221" y="415607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3" name="Straight Arrow Connector 872">
            <a:extLst>
              <a:ext uri="{FF2B5EF4-FFF2-40B4-BE49-F238E27FC236}">
                <a16:creationId xmlns:a16="http://schemas.microsoft.com/office/drawing/2014/main" id="{42B97C54-2F4C-EA15-3E18-91CA94C60CA1}"/>
              </a:ext>
            </a:extLst>
          </xdr:cNvPr>
          <xdr:cNvCxnSpPr/>
        </xdr:nvCxnSpPr>
        <xdr:spPr>
          <a:xfrm>
            <a:off x="7426323" y="415607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4" name="Straight Arrow Connector 873">
            <a:extLst>
              <a:ext uri="{FF2B5EF4-FFF2-40B4-BE49-F238E27FC236}">
                <a16:creationId xmlns:a16="http://schemas.microsoft.com/office/drawing/2014/main" id="{5453ABF2-4E6A-AED1-1EBA-4A75F40A2F0D}"/>
              </a:ext>
            </a:extLst>
          </xdr:cNvPr>
          <xdr:cNvCxnSpPr/>
        </xdr:nvCxnSpPr>
        <xdr:spPr>
          <a:xfrm>
            <a:off x="7591423" y="415655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5" name="Straight Arrow Connector 874">
            <a:extLst>
              <a:ext uri="{FF2B5EF4-FFF2-40B4-BE49-F238E27FC236}">
                <a16:creationId xmlns:a16="http://schemas.microsoft.com/office/drawing/2014/main" id="{F8FDD6BC-E7E8-4030-1C83-7A0FA55E25DC}"/>
              </a:ext>
            </a:extLst>
          </xdr:cNvPr>
          <xdr:cNvCxnSpPr/>
        </xdr:nvCxnSpPr>
        <xdr:spPr>
          <a:xfrm>
            <a:off x="7756522" y="415607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6" name="Straight Arrow Connector 875">
            <a:extLst>
              <a:ext uri="{FF2B5EF4-FFF2-40B4-BE49-F238E27FC236}">
                <a16:creationId xmlns:a16="http://schemas.microsoft.com/office/drawing/2014/main" id="{85551885-F79D-BEE1-9087-0A84DEA95ECC}"/>
              </a:ext>
            </a:extLst>
          </xdr:cNvPr>
          <xdr:cNvCxnSpPr/>
        </xdr:nvCxnSpPr>
        <xdr:spPr>
          <a:xfrm>
            <a:off x="7921622" y="415655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7" name="Straight Arrow Connector 876">
            <a:extLst>
              <a:ext uri="{FF2B5EF4-FFF2-40B4-BE49-F238E27FC236}">
                <a16:creationId xmlns:a16="http://schemas.microsoft.com/office/drawing/2014/main" id="{E15AFFAD-E4F3-19D6-A4F2-E8EC24B298D7}"/>
              </a:ext>
            </a:extLst>
          </xdr:cNvPr>
          <xdr:cNvCxnSpPr/>
        </xdr:nvCxnSpPr>
        <xdr:spPr>
          <a:xfrm>
            <a:off x="8086722" y="415607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8" name="Straight Arrow Connector 877">
            <a:extLst>
              <a:ext uri="{FF2B5EF4-FFF2-40B4-BE49-F238E27FC236}">
                <a16:creationId xmlns:a16="http://schemas.microsoft.com/office/drawing/2014/main" id="{99F70C80-0F5A-CD8B-3127-CCEBBBD8BF5B}"/>
              </a:ext>
            </a:extLst>
          </xdr:cNvPr>
          <xdr:cNvCxnSpPr/>
        </xdr:nvCxnSpPr>
        <xdr:spPr>
          <a:xfrm>
            <a:off x="8251822" y="415655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9" name="Straight Arrow Connector 878">
            <a:extLst>
              <a:ext uri="{FF2B5EF4-FFF2-40B4-BE49-F238E27FC236}">
                <a16:creationId xmlns:a16="http://schemas.microsoft.com/office/drawing/2014/main" id="{CE88DC14-5E20-F4DD-1C02-9B79F508977A}"/>
              </a:ext>
            </a:extLst>
          </xdr:cNvPr>
          <xdr:cNvCxnSpPr/>
        </xdr:nvCxnSpPr>
        <xdr:spPr>
          <a:xfrm>
            <a:off x="8416921" y="415607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0" name="Straight Arrow Connector 879">
            <a:extLst>
              <a:ext uri="{FF2B5EF4-FFF2-40B4-BE49-F238E27FC236}">
                <a16:creationId xmlns:a16="http://schemas.microsoft.com/office/drawing/2014/main" id="{DC5EA5C1-C55C-F3E0-27BD-1214C29D1443}"/>
              </a:ext>
            </a:extLst>
          </xdr:cNvPr>
          <xdr:cNvCxnSpPr/>
        </xdr:nvCxnSpPr>
        <xdr:spPr>
          <a:xfrm>
            <a:off x="8582021" y="415655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1" name="Straight Arrow Connector 880">
            <a:extLst>
              <a:ext uri="{FF2B5EF4-FFF2-40B4-BE49-F238E27FC236}">
                <a16:creationId xmlns:a16="http://schemas.microsoft.com/office/drawing/2014/main" id="{8A6653CD-781B-1945-2743-B93FBF2CC8FE}"/>
              </a:ext>
            </a:extLst>
          </xdr:cNvPr>
          <xdr:cNvCxnSpPr/>
        </xdr:nvCxnSpPr>
        <xdr:spPr>
          <a:xfrm>
            <a:off x="8747123" y="415607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2" name="Straight Arrow Connector 881">
            <a:extLst>
              <a:ext uri="{FF2B5EF4-FFF2-40B4-BE49-F238E27FC236}">
                <a16:creationId xmlns:a16="http://schemas.microsoft.com/office/drawing/2014/main" id="{875B3852-131C-1417-706C-DA1017BF4D45}"/>
              </a:ext>
            </a:extLst>
          </xdr:cNvPr>
          <xdr:cNvCxnSpPr/>
        </xdr:nvCxnSpPr>
        <xdr:spPr>
          <a:xfrm>
            <a:off x="8912223" y="415655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3" name="Straight Arrow Connector 882">
            <a:extLst>
              <a:ext uri="{FF2B5EF4-FFF2-40B4-BE49-F238E27FC236}">
                <a16:creationId xmlns:a16="http://schemas.microsoft.com/office/drawing/2014/main" id="{7FA0DC47-4700-330F-F64D-8F6D586AC8EF}"/>
              </a:ext>
            </a:extLst>
          </xdr:cNvPr>
          <xdr:cNvCxnSpPr/>
        </xdr:nvCxnSpPr>
        <xdr:spPr>
          <a:xfrm>
            <a:off x="9077322" y="415607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4" name="Straight Arrow Connector 883">
            <a:extLst>
              <a:ext uri="{FF2B5EF4-FFF2-40B4-BE49-F238E27FC236}">
                <a16:creationId xmlns:a16="http://schemas.microsoft.com/office/drawing/2014/main" id="{26E18737-58C4-7ED2-B5A4-E3BD766E5463}"/>
              </a:ext>
            </a:extLst>
          </xdr:cNvPr>
          <xdr:cNvCxnSpPr/>
        </xdr:nvCxnSpPr>
        <xdr:spPr>
          <a:xfrm>
            <a:off x="9242422" y="415655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5" name="Straight Arrow Connector 884">
            <a:extLst>
              <a:ext uri="{FF2B5EF4-FFF2-40B4-BE49-F238E27FC236}">
                <a16:creationId xmlns:a16="http://schemas.microsoft.com/office/drawing/2014/main" id="{ADFB8992-791C-B916-FDCA-175E6E9A115A}"/>
              </a:ext>
            </a:extLst>
          </xdr:cNvPr>
          <xdr:cNvCxnSpPr/>
        </xdr:nvCxnSpPr>
        <xdr:spPr>
          <a:xfrm>
            <a:off x="9407522" y="415607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6" name="Straight Arrow Connector 885">
            <a:extLst>
              <a:ext uri="{FF2B5EF4-FFF2-40B4-BE49-F238E27FC236}">
                <a16:creationId xmlns:a16="http://schemas.microsoft.com/office/drawing/2014/main" id="{F3FC45ED-9ABD-E5F4-BD07-AEA1F09B3934}"/>
              </a:ext>
            </a:extLst>
          </xdr:cNvPr>
          <xdr:cNvCxnSpPr/>
        </xdr:nvCxnSpPr>
        <xdr:spPr>
          <a:xfrm>
            <a:off x="9572622" y="415655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7" name="Straight Connector 886">
            <a:extLst>
              <a:ext uri="{FF2B5EF4-FFF2-40B4-BE49-F238E27FC236}">
                <a16:creationId xmlns:a16="http://schemas.microsoft.com/office/drawing/2014/main" id="{81DE82F0-D587-AA59-F4BF-FA072BE36985}"/>
              </a:ext>
            </a:extLst>
          </xdr:cNvPr>
          <xdr:cNvCxnSpPr/>
        </xdr:nvCxnSpPr>
        <xdr:spPr>
          <a:xfrm>
            <a:off x="2151063" y="41555987"/>
            <a:ext cx="75946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8" name="Straight Connector 887">
            <a:extLst>
              <a:ext uri="{FF2B5EF4-FFF2-40B4-BE49-F238E27FC236}">
                <a16:creationId xmlns:a16="http://schemas.microsoft.com/office/drawing/2014/main" id="{052AC058-F0AE-D449-472F-88B4B4DFCA9F}"/>
              </a:ext>
            </a:extLst>
          </xdr:cNvPr>
          <xdr:cNvCxnSpPr/>
        </xdr:nvCxnSpPr>
        <xdr:spPr>
          <a:xfrm>
            <a:off x="2146300" y="42056050"/>
            <a:ext cx="0" cy="515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9" name="Straight Connector 888">
            <a:extLst>
              <a:ext uri="{FF2B5EF4-FFF2-40B4-BE49-F238E27FC236}">
                <a16:creationId xmlns:a16="http://schemas.microsoft.com/office/drawing/2014/main" id="{40A93862-9F04-314C-97DE-BD8C4F1EFD0B}"/>
              </a:ext>
            </a:extLst>
          </xdr:cNvPr>
          <xdr:cNvCxnSpPr/>
        </xdr:nvCxnSpPr>
        <xdr:spPr>
          <a:xfrm>
            <a:off x="2057400" y="42202100"/>
            <a:ext cx="77549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0" name="Straight Connector 889">
            <a:extLst>
              <a:ext uri="{FF2B5EF4-FFF2-40B4-BE49-F238E27FC236}">
                <a16:creationId xmlns:a16="http://schemas.microsoft.com/office/drawing/2014/main" id="{13515653-00D1-8C58-27DD-216177E12738}"/>
              </a:ext>
            </a:extLst>
          </xdr:cNvPr>
          <xdr:cNvCxnSpPr/>
        </xdr:nvCxnSpPr>
        <xdr:spPr>
          <a:xfrm flipH="1">
            <a:off x="2100262" y="42157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1" name="Straight Connector 890">
            <a:extLst>
              <a:ext uri="{FF2B5EF4-FFF2-40B4-BE49-F238E27FC236}">
                <a16:creationId xmlns:a16="http://schemas.microsoft.com/office/drawing/2014/main" id="{18D28F0F-0983-4997-29DB-EC2F59C5999A}"/>
              </a:ext>
            </a:extLst>
          </xdr:cNvPr>
          <xdr:cNvCxnSpPr/>
        </xdr:nvCxnSpPr>
        <xdr:spPr>
          <a:xfrm>
            <a:off x="4127501" y="420560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2" name="Straight Connector 891">
            <a:extLst>
              <a:ext uri="{FF2B5EF4-FFF2-40B4-BE49-F238E27FC236}">
                <a16:creationId xmlns:a16="http://schemas.microsoft.com/office/drawing/2014/main" id="{E3C1DB7D-DFDF-47D1-0A51-0FAC914931F9}"/>
              </a:ext>
            </a:extLst>
          </xdr:cNvPr>
          <xdr:cNvCxnSpPr/>
        </xdr:nvCxnSpPr>
        <xdr:spPr>
          <a:xfrm flipH="1">
            <a:off x="4081463" y="42157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7" name="Straight Connector 896">
            <a:extLst>
              <a:ext uri="{FF2B5EF4-FFF2-40B4-BE49-F238E27FC236}">
                <a16:creationId xmlns:a16="http://schemas.microsoft.com/office/drawing/2014/main" id="{5AAF0768-F50C-6304-835B-9258D3A5E706}"/>
              </a:ext>
            </a:extLst>
          </xdr:cNvPr>
          <xdr:cNvCxnSpPr/>
        </xdr:nvCxnSpPr>
        <xdr:spPr>
          <a:xfrm>
            <a:off x="5940421" y="42056049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8" name="Straight Connector 897">
            <a:extLst>
              <a:ext uri="{FF2B5EF4-FFF2-40B4-BE49-F238E27FC236}">
                <a16:creationId xmlns:a16="http://schemas.microsoft.com/office/drawing/2014/main" id="{4F8DD15F-CC76-308B-50BC-36FE82AED554}"/>
              </a:ext>
            </a:extLst>
          </xdr:cNvPr>
          <xdr:cNvCxnSpPr/>
        </xdr:nvCxnSpPr>
        <xdr:spPr>
          <a:xfrm flipH="1">
            <a:off x="5897558" y="421576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9" name="Straight Connector 898">
            <a:extLst>
              <a:ext uri="{FF2B5EF4-FFF2-40B4-BE49-F238E27FC236}">
                <a16:creationId xmlns:a16="http://schemas.microsoft.com/office/drawing/2014/main" id="{7809953E-FF18-DEE6-F597-DE829BA2EE16}"/>
              </a:ext>
            </a:extLst>
          </xdr:cNvPr>
          <xdr:cNvCxnSpPr/>
        </xdr:nvCxnSpPr>
        <xdr:spPr>
          <a:xfrm>
            <a:off x="7756521" y="420560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0" name="Straight Connector 899">
            <a:extLst>
              <a:ext uri="{FF2B5EF4-FFF2-40B4-BE49-F238E27FC236}">
                <a16:creationId xmlns:a16="http://schemas.microsoft.com/office/drawing/2014/main" id="{04197B56-2FF4-2731-F6B4-2F94F1B0E4AB}"/>
              </a:ext>
            </a:extLst>
          </xdr:cNvPr>
          <xdr:cNvCxnSpPr/>
        </xdr:nvCxnSpPr>
        <xdr:spPr>
          <a:xfrm flipH="1">
            <a:off x="7713658" y="421576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3" name="Straight Connector 902">
            <a:extLst>
              <a:ext uri="{FF2B5EF4-FFF2-40B4-BE49-F238E27FC236}">
                <a16:creationId xmlns:a16="http://schemas.microsoft.com/office/drawing/2014/main" id="{20179D35-0A26-838B-0AA7-5B9719E56302}"/>
              </a:ext>
            </a:extLst>
          </xdr:cNvPr>
          <xdr:cNvCxnSpPr/>
        </xdr:nvCxnSpPr>
        <xdr:spPr>
          <a:xfrm>
            <a:off x="9740901" y="42060811"/>
            <a:ext cx="0" cy="4873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4" name="Straight Connector 903">
            <a:extLst>
              <a:ext uri="{FF2B5EF4-FFF2-40B4-BE49-F238E27FC236}">
                <a16:creationId xmlns:a16="http://schemas.microsoft.com/office/drawing/2014/main" id="{257E1394-764A-25A5-2E01-741DFE85E7DE}"/>
              </a:ext>
            </a:extLst>
          </xdr:cNvPr>
          <xdr:cNvCxnSpPr/>
        </xdr:nvCxnSpPr>
        <xdr:spPr>
          <a:xfrm flipH="1">
            <a:off x="9694863" y="42162411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5" name="Straight Connector 904">
            <a:extLst>
              <a:ext uri="{FF2B5EF4-FFF2-40B4-BE49-F238E27FC236}">
                <a16:creationId xmlns:a16="http://schemas.microsoft.com/office/drawing/2014/main" id="{29060793-E173-58C4-0FEF-ABE1A8602AB3}"/>
              </a:ext>
            </a:extLst>
          </xdr:cNvPr>
          <xdr:cNvCxnSpPr/>
        </xdr:nvCxnSpPr>
        <xdr:spPr>
          <a:xfrm>
            <a:off x="2052637" y="42481500"/>
            <a:ext cx="7764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6" name="Straight Connector 905">
            <a:extLst>
              <a:ext uri="{FF2B5EF4-FFF2-40B4-BE49-F238E27FC236}">
                <a16:creationId xmlns:a16="http://schemas.microsoft.com/office/drawing/2014/main" id="{C31FA8B5-CB75-89F8-AE8B-FE6442075F8B}"/>
              </a:ext>
            </a:extLst>
          </xdr:cNvPr>
          <xdr:cNvCxnSpPr/>
        </xdr:nvCxnSpPr>
        <xdr:spPr>
          <a:xfrm flipH="1">
            <a:off x="2095499" y="424370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7" name="Straight Connector 906">
            <a:extLst>
              <a:ext uri="{FF2B5EF4-FFF2-40B4-BE49-F238E27FC236}">
                <a16:creationId xmlns:a16="http://schemas.microsoft.com/office/drawing/2014/main" id="{2CE696E5-04C3-A387-B26D-447ABD4B7CFF}"/>
              </a:ext>
            </a:extLst>
          </xdr:cNvPr>
          <xdr:cNvCxnSpPr/>
        </xdr:nvCxnSpPr>
        <xdr:spPr>
          <a:xfrm flipH="1">
            <a:off x="9690104" y="42441814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8" name="Straight Connector 907">
            <a:extLst>
              <a:ext uri="{FF2B5EF4-FFF2-40B4-BE49-F238E27FC236}">
                <a16:creationId xmlns:a16="http://schemas.microsoft.com/office/drawing/2014/main" id="{9C4488B6-C975-346E-2243-DAACCBE8B50D}"/>
              </a:ext>
            </a:extLst>
          </xdr:cNvPr>
          <xdr:cNvCxnSpPr/>
        </xdr:nvCxnSpPr>
        <xdr:spPr>
          <a:xfrm flipH="1" flipV="1">
            <a:off x="6477000" y="41487725"/>
            <a:ext cx="136525" cy="1555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9" name="Straight Arrow Connector 908">
            <a:extLst>
              <a:ext uri="{FF2B5EF4-FFF2-40B4-BE49-F238E27FC236}">
                <a16:creationId xmlns:a16="http://schemas.microsoft.com/office/drawing/2014/main" id="{A71044A2-A831-B5BA-9D85-4B3B2BC1EFA7}"/>
              </a:ext>
            </a:extLst>
          </xdr:cNvPr>
          <xdr:cNvCxnSpPr/>
        </xdr:nvCxnSpPr>
        <xdr:spPr>
          <a:xfrm>
            <a:off x="9745659" y="415607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8" name="Oval 837">
            <a:extLst>
              <a:ext uri="{FF2B5EF4-FFF2-40B4-BE49-F238E27FC236}">
                <a16:creationId xmlns:a16="http://schemas.microsoft.com/office/drawing/2014/main" id="{970E3CF1-4AC6-C44F-CBD5-C0B293F30EC3}"/>
              </a:ext>
            </a:extLst>
          </xdr:cNvPr>
          <xdr:cNvSpPr/>
        </xdr:nvSpPr>
        <xdr:spPr>
          <a:xfrm>
            <a:off x="4095750" y="417528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9" name="Oval 838">
            <a:extLst>
              <a:ext uri="{FF2B5EF4-FFF2-40B4-BE49-F238E27FC236}">
                <a16:creationId xmlns:a16="http://schemas.microsoft.com/office/drawing/2014/main" id="{27F6B078-393C-2AE9-50E6-4E716D4F3B3A}"/>
              </a:ext>
            </a:extLst>
          </xdr:cNvPr>
          <xdr:cNvSpPr/>
        </xdr:nvSpPr>
        <xdr:spPr>
          <a:xfrm>
            <a:off x="5907088" y="417528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0" name="Oval 839">
            <a:extLst>
              <a:ext uri="{FF2B5EF4-FFF2-40B4-BE49-F238E27FC236}">
                <a16:creationId xmlns:a16="http://schemas.microsoft.com/office/drawing/2014/main" id="{B85E7C62-E499-27DF-945D-BBDBF1CBB9D3}"/>
              </a:ext>
            </a:extLst>
          </xdr:cNvPr>
          <xdr:cNvSpPr/>
        </xdr:nvSpPr>
        <xdr:spPr>
          <a:xfrm>
            <a:off x="7727951" y="417528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293</xdr:row>
      <xdr:rowOff>4763</xdr:rowOff>
    </xdr:from>
    <xdr:to>
      <xdr:col>59</xdr:col>
      <xdr:colOff>90487</xdr:colOff>
      <xdr:row>299</xdr:row>
      <xdr:rowOff>4763</xdr:rowOff>
    </xdr:to>
    <xdr:grpSp>
      <xdr:nvGrpSpPr>
        <xdr:cNvPr id="1439" name="Group 1438">
          <a:extLst>
            <a:ext uri="{FF2B5EF4-FFF2-40B4-BE49-F238E27FC236}">
              <a16:creationId xmlns:a16="http://schemas.microsoft.com/office/drawing/2014/main" id="{1BDF12EF-2B5C-34F7-7D14-762B95384187}"/>
            </a:ext>
          </a:extLst>
        </xdr:cNvPr>
        <xdr:cNvGrpSpPr/>
      </xdr:nvGrpSpPr>
      <xdr:grpSpPr>
        <a:xfrm>
          <a:off x="2028825" y="44210288"/>
          <a:ext cx="7615237" cy="857250"/>
          <a:chOff x="2066925" y="43324463"/>
          <a:chExt cx="7764462" cy="838200"/>
        </a:xfrm>
      </xdr:grpSpPr>
      <xdr:sp macro="" textlink="">
        <xdr:nvSpPr>
          <xdr:cNvPr id="932" name="Freeform: Shape 931">
            <a:extLst>
              <a:ext uri="{FF2B5EF4-FFF2-40B4-BE49-F238E27FC236}">
                <a16:creationId xmlns:a16="http://schemas.microsoft.com/office/drawing/2014/main" id="{28E20949-5CF0-A63C-DA62-9E26706F2297}"/>
              </a:ext>
            </a:extLst>
          </xdr:cNvPr>
          <xdr:cNvSpPr/>
        </xdr:nvSpPr>
        <xdr:spPr>
          <a:xfrm>
            <a:off x="2146300" y="43324463"/>
            <a:ext cx="1981200" cy="831850"/>
          </a:xfrm>
          <a:custGeom>
            <a:avLst/>
            <a:gdLst>
              <a:gd name="connsiteX0" fmla="*/ 0 w 1943100"/>
              <a:gd name="connsiteY0" fmla="*/ 423862 h 847725"/>
              <a:gd name="connsiteX1" fmla="*/ 0 w 1943100"/>
              <a:gd name="connsiteY1" fmla="*/ 0 h 847725"/>
              <a:gd name="connsiteX2" fmla="*/ 1943100 w 1943100"/>
              <a:gd name="connsiteY2" fmla="*/ 847725 h 847725"/>
              <a:gd name="connsiteX3" fmla="*/ 1943100 w 1943100"/>
              <a:gd name="connsiteY3" fmla="*/ 428625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47725">
                <a:moveTo>
                  <a:pt x="0" y="423862"/>
                </a:moveTo>
                <a:lnTo>
                  <a:pt x="0" y="0"/>
                </a:lnTo>
                <a:lnTo>
                  <a:pt x="1943100" y="847725"/>
                </a:lnTo>
                <a:lnTo>
                  <a:pt x="194310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33" name="Freeform: Shape 932">
            <a:extLst>
              <a:ext uri="{FF2B5EF4-FFF2-40B4-BE49-F238E27FC236}">
                <a16:creationId xmlns:a16="http://schemas.microsoft.com/office/drawing/2014/main" id="{7A52A2C3-A403-4B76-8C48-BD5D9053D0BE}"/>
              </a:ext>
            </a:extLst>
          </xdr:cNvPr>
          <xdr:cNvSpPr/>
        </xdr:nvSpPr>
        <xdr:spPr>
          <a:xfrm>
            <a:off x="4124324" y="43333988"/>
            <a:ext cx="1819276" cy="828675"/>
          </a:xfrm>
          <a:custGeom>
            <a:avLst/>
            <a:gdLst>
              <a:gd name="connsiteX0" fmla="*/ 0 w 1943100"/>
              <a:gd name="connsiteY0" fmla="*/ 423862 h 847725"/>
              <a:gd name="connsiteX1" fmla="*/ 0 w 1943100"/>
              <a:gd name="connsiteY1" fmla="*/ 0 h 847725"/>
              <a:gd name="connsiteX2" fmla="*/ 1943100 w 1943100"/>
              <a:gd name="connsiteY2" fmla="*/ 847725 h 847725"/>
              <a:gd name="connsiteX3" fmla="*/ 1943100 w 1943100"/>
              <a:gd name="connsiteY3" fmla="*/ 428625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47725">
                <a:moveTo>
                  <a:pt x="0" y="423862"/>
                </a:moveTo>
                <a:lnTo>
                  <a:pt x="0" y="0"/>
                </a:lnTo>
                <a:lnTo>
                  <a:pt x="1943100" y="847725"/>
                </a:lnTo>
                <a:lnTo>
                  <a:pt x="194310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34" name="Freeform: Shape 933">
            <a:extLst>
              <a:ext uri="{FF2B5EF4-FFF2-40B4-BE49-F238E27FC236}">
                <a16:creationId xmlns:a16="http://schemas.microsoft.com/office/drawing/2014/main" id="{739DEECA-1B44-4F08-A33A-BE3FCB41C40A}"/>
              </a:ext>
            </a:extLst>
          </xdr:cNvPr>
          <xdr:cNvSpPr/>
        </xdr:nvSpPr>
        <xdr:spPr>
          <a:xfrm>
            <a:off x="5940424" y="43333987"/>
            <a:ext cx="1819276" cy="828675"/>
          </a:xfrm>
          <a:custGeom>
            <a:avLst/>
            <a:gdLst>
              <a:gd name="connsiteX0" fmla="*/ 0 w 1943100"/>
              <a:gd name="connsiteY0" fmla="*/ 423862 h 847725"/>
              <a:gd name="connsiteX1" fmla="*/ 0 w 1943100"/>
              <a:gd name="connsiteY1" fmla="*/ 0 h 847725"/>
              <a:gd name="connsiteX2" fmla="*/ 1943100 w 1943100"/>
              <a:gd name="connsiteY2" fmla="*/ 847725 h 847725"/>
              <a:gd name="connsiteX3" fmla="*/ 1943100 w 1943100"/>
              <a:gd name="connsiteY3" fmla="*/ 428625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47725">
                <a:moveTo>
                  <a:pt x="0" y="423862"/>
                </a:moveTo>
                <a:lnTo>
                  <a:pt x="0" y="0"/>
                </a:lnTo>
                <a:lnTo>
                  <a:pt x="1943100" y="847725"/>
                </a:lnTo>
                <a:lnTo>
                  <a:pt x="194310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35" name="Freeform: Shape 934">
            <a:extLst>
              <a:ext uri="{FF2B5EF4-FFF2-40B4-BE49-F238E27FC236}">
                <a16:creationId xmlns:a16="http://schemas.microsoft.com/office/drawing/2014/main" id="{BF75749B-40F7-458E-A06F-6F09A9911E73}"/>
              </a:ext>
            </a:extLst>
          </xdr:cNvPr>
          <xdr:cNvSpPr/>
        </xdr:nvSpPr>
        <xdr:spPr>
          <a:xfrm>
            <a:off x="7756523" y="43333987"/>
            <a:ext cx="1976439" cy="828675"/>
          </a:xfrm>
          <a:custGeom>
            <a:avLst/>
            <a:gdLst>
              <a:gd name="connsiteX0" fmla="*/ 0 w 1943100"/>
              <a:gd name="connsiteY0" fmla="*/ 423862 h 847725"/>
              <a:gd name="connsiteX1" fmla="*/ 0 w 1943100"/>
              <a:gd name="connsiteY1" fmla="*/ 0 h 847725"/>
              <a:gd name="connsiteX2" fmla="*/ 1943100 w 1943100"/>
              <a:gd name="connsiteY2" fmla="*/ 847725 h 847725"/>
              <a:gd name="connsiteX3" fmla="*/ 1943100 w 1943100"/>
              <a:gd name="connsiteY3" fmla="*/ 428625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47725">
                <a:moveTo>
                  <a:pt x="0" y="423862"/>
                </a:moveTo>
                <a:lnTo>
                  <a:pt x="0" y="0"/>
                </a:lnTo>
                <a:lnTo>
                  <a:pt x="1943100" y="847725"/>
                </a:lnTo>
                <a:lnTo>
                  <a:pt x="194310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0" name="Isosceles Triangle 909">
            <a:extLst>
              <a:ext uri="{FF2B5EF4-FFF2-40B4-BE49-F238E27FC236}">
                <a16:creationId xmlns:a16="http://schemas.microsoft.com/office/drawing/2014/main" id="{973F5C35-2D91-4FF1-83A4-A84D15026774}"/>
              </a:ext>
            </a:extLst>
          </xdr:cNvPr>
          <xdr:cNvSpPr/>
        </xdr:nvSpPr>
        <xdr:spPr>
          <a:xfrm>
            <a:off x="2066925" y="437578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1" name="Isosceles Triangle 910">
            <a:extLst>
              <a:ext uri="{FF2B5EF4-FFF2-40B4-BE49-F238E27FC236}">
                <a16:creationId xmlns:a16="http://schemas.microsoft.com/office/drawing/2014/main" id="{0C83AE0E-298C-4E41-8C67-A7B211555C06}"/>
              </a:ext>
            </a:extLst>
          </xdr:cNvPr>
          <xdr:cNvSpPr/>
        </xdr:nvSpPr>
        <xdr:spPr>
          <a:xfrm>
            <a:off x="4043363" y="437530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12" name="Straight Connector 911">
            <a:extLst>
              <a:ext uri="{FF2B5EF4-FFF2-40B4-BE49-F238E27FC236}">
                <a16:creationId xmlns:a16="http://schemas.microsoft.com/office/drawing/2014/main" id="{C8C722E9-7129-49F3-9DCA-0C7986C9A5E5}"/>
              </a:ext>
            </a:extLst>
          </xdr:cNvPr>
          <xdr:cNvCxnSpPr/>
        </xdr:nvCxnSpPr>
        <xdr:spPr>
          <a:xfrm>
            <a:off x="2143124" y="43743562"/>
            <a:ext cx="76025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3" name="Isosceles Triangle 912">
            <a:extLst>
              <a:ext uri="{FF2B5EF4-FFF2-40B4-BE49-F238E27FC236}">
                <a16:creationId xmlns:a16="http://schemas.microsoft.com/office/drawing/2014/main" id="{8B4E9D35-65B7-4E98-A453-29EC7D3A6CFB}"/>
              </a:ext>
            </a:extLst>
          </xdr:cNvPr>
          <xdr:cNvSpPr/>
        </xdr:nvSpPr>
        <xdr:spPr>
          <a:xfrm>
            <a:off x="5864225" y="437530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4" name="Isosceles Triangle 913">
            <a:extLst>
              <a:ext uri="{FF2B5EF4-FFF2-40B4-BE49-F238E27FC236}">
                <a16:creationId xmlns:a16="http://schemas.microsoft.com/office/drawing/2014/main" id="{4C6EC8F0-CEB0-49C7-B9AB-24A5D9D9F9E3}"/>
              </a:ext>
            </a:extLst>
          </xdr:cNvPr>
          <xdr:cNvSpPr/>
        </xdr:nvSpPr>
        <xdr:spPr>
          <a:xfrm>
            <a:off x="7685085" y="437483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5" name="Isosceles Triangle 914">
            <a:extLst>
              <a:ext uri="{FF2B5EF4-FFF2-40B4-BE49-F238E27FC236}">
                <a16:creationId xmlns:a16="http://schemas.microsoft.com/office/drawing/2014/main" id="{543A2153-5176-4E4F-BB8C-2AC5CFFB3C20}"/>
              </a:ext>
            </a:extLst>
          </xdr:cNvPr>
          <xdr:cNvSpPr/>
        </xdr:nvSpPr>
        <xdr:spPr>
          <a:xfrm>
            <a:off x="9666287" y="437530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6" name="Oval 915">
            <a:extLst>
              <a:ext uri="{FF2B5EF4-FFF2-40B4-BE49-F238E27FC236}">
                <a16:creationId xmlns:a16="http://schemas.microsoft.com/office/drawing/2014/main" id="{BDEA698E-929F-4613-898F-6B9097A32E40}"/>
              </a:ext>
            </a:extLst>
          </xdr:cNvPr>
          <xdr:cNvSpPr/>
        </xdr:nvSpPr>
        <xdr:spPr>
          <a:xfrm>
            <a:off x="4090987" y="437134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7" name="Oval 916">
            <a:extLst>
              <a:ext uri="{FF2B5EF4-FFF2-40B4-BE49-F238E27FC236}">
                <a16:creationId xmlns:a16="http://schemas.microsoft.com/office/drawing/2014/main" id="{CA0E0BB7-9D0C-4556-AE36-570D36896A78}"/>
              </a:ext>
            </a:extLst>
          </xdr:cNvPr>
          <xdr:cNvSpPr/>
        </xdr:nvSpPr>
        <xdr:spPr>
          <a:xfrm>
            <a:off x="5911850" y="437134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8" name="Oval 917">
            <a:extLst>
              <a:ext uri="{FF2B5EF4-FFF2-40B4-BE49-F238E27FC236}">
                <a16:creationId xmlns:a16="http://schemas.microsoft.com/office/drawing/2014/main" id="{61903166-CB30-4CA4-8DFE-162212AD9E6C}"/>
              </a:ext>
            </a:extLst>
          </xdr:cNvPr>
          <xdr:cNvSpPr/>
        </xdr:nvSpPr>
        <xdr:spPr>
          <a:xfrm>
            <a:off x="7723188" y="437134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303</xdr:row>
      <xdr:rowOff>114300</xdr:rowOff>
    </xdr:from>
    <xdr:to>
      <xdr:col>59</xdr:col>
      <xdr:colOff>90487</xdr:colOff>
      <xdr:row>306</xdr:row>
      <xdr:rowOff>0</xdr:rowOff>
    </xdr:to>
    <xdr:grpSp>
      <xdr:nvGrpSpPr>
        <xdr:cNvPr id="1440" name="Group 1439">
          <a:extLst>
            <a:ext uri="{FF2B5EF4-FFF2-40B4-BE49-F238E27FC236}">
              <a16:creationId xmlns:a16="http://schemas.microsoft.com/office/drawing/2014/main" id="{A3207822-E2C7-816E-7659-246B912E83B6}"/>
            </a:ext>
          </a:extLst>
        </xdr:cNvPr>
        <xdr:cNvGrpSpPr/>
      </xdr:nvGrpSpPr>
      <xdr:grpSpPr>
        <a:xfrm>
          <a:off x="2028825" y="45748575"/>
          <a:ext cx="7615237" cy="314325"/>
          <a:chOff x="2066925" y="44831000"/>
          <a:chExt cx="7764462" cy="304800"/>
        </a:xfrm>
      </xdr:grpSpPr>
      <xdr:sp macro="" textlink="">
        <xdr:nvSpPr>
          <xdr:cNvPr id="928" name="Freeform: Shape 927">
            <a:extLst>
              <a:ext uri="{FF2B5EF4-FFF2-40B4-BE49-F238E27FC236}">
                <a16:creationId xmlns:a16="http://schemas.microsoft.com/office/drawing/2014/main" id="{2F10835B-F42C-F6C9-F406-7DB28366366B}"/>
              </a:ext>
            </a:extLst>
          </xdr:cNvPr>
          <xdr:cNvSpPr/>
        </xdr:nvSpPr>
        <xdr:spPr>
          <a:xfrm>
            <a:off x="2146300" y="44870688"/>
            <a:ext cx="1981200" cy="265112"/>
          </a:xfrm>
          <a:custGeom>
            <a:avLst/>
            <a:gdLst>
              <a:gd name="connsiteX0" fmla="*/ 0 w 1943100"/>
              <a:gd name="connsiteY0" fmla="*/ 0 h 271462"/>
              <a:gd name="connsiteX1" fmla="*/ 971550 w 1943100"/>
              <a:gd name="connsiteY1" fmla="*/ 271462 h 271462"/>
              <a:gd name="connsiteX2" fmla="*/ 1943100 w 1943100"/>
              <a:gd name="connsiteY2" fmla="*/ 0 h 2714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271462">
                <a:moveTo>
                  <a:pt x="0" y="0"/>
                </a:moveTo>
                <a:cubicBezTo>
                  <a:pt x="323850" y="135731"/>
                  <a:pt x="647700" y="271462"/>
                  <a:pt x="971550" y="271462"/>
                </a:cubicBezTo>
                <a:cubicBezTo>
                  <a:pt x="1295400" y="271462"/>
                  <a:pt x="1825625" y="19844"/>
                  <a:pt x="19431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9" name="Freeform: Shape 928">
            <a:extLst>
              <a:ext uri="{FF2B5EF4-FFF2-40B4-BE49-F238E27FC236}">
                <a16:creationId xmlns:a16="http://schemas.microsoft.com/office/drawing/2014/main" id="{91D43A2A-E8B9-4650-9184-F0AD9AE49986}"/>
              </a:ext>
            </a:extLst>
          </xdr:cNvPr>
          <xdr:cNvSpPr/>
        </xdr:nvSpPr>
        <xdr:spPr>
          <a:xfrm>
            <a:off x="4127500" y="44870688"/>
            <a:ext cx="1825625" cy="265112"/>
          </a:xfrm>
          <a:custGeom>
            <a:avLst/>
            <a:gdLst>
              <a:gd name="connsiteX0" fmla="*/ 0 w 1943100"/>
              <a:gd name="connsiteY0" fmla="*/ 0 h 271462"/>
              <a:gd name="connsiteX1" fmla="*/ 971550 w 1943100"/>
              <a:gd name="connsiteY1" fmla="*/ 271462 h 271462"/>
              <a:gd name="connsiteX2" fmla="*/ 1943100 w 1943100"/>
              <a:gd name="connsiteY2" fmla="*/ 0 h 2714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271462">
                <a:moveTo>
                  <a:pt x="0" y="0"/>
                </a:moveTo>
                <a:cubicBezTo>
                  <a:pt x="323850" y="135731"/>
                  <a:pt x="647700" y="271462"/>
                  <a:pt x="971550" y="271462"/>
                </a:cubicBezTo>
                <a:cubicBezTo>
                  <a:pt x="1295400" y="271462"/>
                  <a:pt x="1825625" y="19844"/>
                  <a:pt x="19431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30" name="Freeform: Shape 929">
            <a:extLst>
              <a:ext uri="{FF2B5EF4-FFF2-40B4-BE49-F238E27FC236}">
                <a16:creationId xmlns:a16="http://schemas.microsoft.com/office/drawing/2014/main" id="{1C4F42F5-3981-47F9-AC11-FBC838CE2931}"/>
              </a:ext>
            </a:extLst>
          </xdr:cNvPr>
          <xdr:cNvSpPr/>
        </xdr:nvSpPr>
        <xdr:spPr>
          <a:xfrm>
            <a:off x="5953125" y="44870688"/>
            <a:ext cx="1811338" cy="265112"/>
          </a:xfrm>
          <a:custGeom>
            <a:avLst/>
            <a:gdLst>
              <a:gd name="connsiteX0" fmla="*/ 0 w 1943100"/>
              <a:gd name="connsiteY0" fmla="*/ 0 h 271462"/>
              <a:gd name="connsiteX1" fmla="*/ 971550 w 1943100"/>
              <a:gd name="connsiteY1" fmla="*/ 271462 h 271462"/>
              <a:gd name="connsiteX2" fmla="*/ 1943100 w 1943100"/>
              <a:gd name="connsiteY2" fmla="*/ 0 h 2714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271462">
                <a:moveTo>
                  <a:pt x="0" y="0"/>
                </a:moveTo>
                <a:cubicBezTo>
                  <a:pt x="323850" y="135731"/>
                  <a:pt x="647700" y="271462"/>
                  <a:pt x="971550" y="271462"/>
                </a:cubicBezTo>
                <a:cubicBezTo>
                  <a:pt x="1295400" y="271462"/>
                  <a:pt x="1825625" y="19844"/>
                  <a:pt x="19431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31" name="Freeform: Shape 930">
            <a:extLst>
              <a:ext uri="{FF2B5EF4-FFF2-40B4-BE49-F238E27FC236}">
                <a16:creationId xmlns:a16="http://schemas.microsoft.com/office/drawing/2014/main" id="{5E276E25-2C1E-4834-9DD2-AEDDC9B3FE84}"/>
              </a:ext>
            </a:extLst>
          </xdr:cNvPr>
          <xdr:cNvSpPr/>
        </xdr:nvSpPr>
        <xdr:spPr>
          <a:xfrm>
            <a:off x="7764462" y="44865924"/>
            <a:ext cx="1976438" cy="268287"/>
          </a:xfrm>
          <a:custGeom>
            <a:avLst/>
            <a:gdLst>
              <a:gd name="connsiteX0" fmla="*/ 0 w 1943100"/>
              <a:gd name="connsiteY0" fmla="*/ 0 h 271462"/>
              <a:gd name="connsiteX1" fmla="*/ 971550 w 1943100"/>
              <a:gd name="connsiteY1" fmla="*/ 271462 h 271462"/>
              <a:gd name="connsiteX2" fmla="*/ 1943100 w 1943100"/>
              <a:gd name="connsiteY2" fmla="*/ 0 h 27146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271462">
                <a:moveTo>
                  <a:pt x="0" y="0"/>
                </a:moveTo>
                <a:cubicBezTo>
                  <a:pt x="323850" y="135731"/>
                  <a:pt x="647700" y="271462"/>
                  <a:pt x="971550" y="271462"/>
                </a:cubicBezTo>
                <a:cubicBezTo>
                  <a:pt x="1295400" y="271462"/>
                  <a:pt x="1825625" y="19844"/>
                  <a:pt x="19431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19" name="Isosceles Triangle 918">
            <a:extLst>
              <a:ext uri="{FF2B5EF4-FFF2-40B4-BE49-F238E27FC236}">
                <a16:creationId xmlns:a16="http://schemas.microsoft.com/office/drawing/2014/main" id="{276CAFCE-AAC9-4D2B-9B3C-247D54E13D41}"/>
              </a:ext>
            </a:extLst>
          </xdr:cNvPr>
          <xdr:cNvSpPr/>
        </xdr:nvSpPr>
        <xdr:spPr>
          <a:xfrm>
            <a:off x="2066925" y="448754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0" name="Isosceles Triangle 919">
            <a:extLst>
              <a:ext uri="{FF2B5EF4-FFF2-40B4-BE49-F238E27FC236}">
                <a16:creationId xmlns:a16="http://schemas.microsoft.com/office/drawing/2014/main" id="{E7FF28DF-B388-4B2F-9044-095717D0C08B}"/>
              </a:ext>
            </a:extLst>
          </xdr:cNvPr>
          <xdr:cNvSpPr/>
        </xdr:nvSpPr>
        <xdr:spPr>
          <a:xfrm>
            <a:off x="4043363" y="448706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21" name="Straight Connector 920">
            <a:extLst>
              <a:ext uri="{FF2B5EF4-FFF2-40B4-BE49-F238E27FC236}">
                <a16:creationId xmlns:a16="http://schemas.microsoft.com/office/drawing/2014/main" id="{2448205F-F652-4A34-88B9-5692518AA6B1}"/>
              </a:ext>
            </a:extLst>
          </xdr:cNvPr>
          <xdr:cNvCxnSpPr/>
        </xdr:nvCxnSpPr>
        <xdr:spPr>
          <a:xfrm>
            <a:off x="2143124" y="44861162"/>
            <a:ext cx="76025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22" name="Isosceles Triangle 921">
            <a:extLst>
              <a:ext uri="{FF2B5EF4-FFF2-40B4-BE49-F238E27FC236}">
                <a16:creationId xmlns:a16="http://schemas.microsoft.com/office/drawing/2014/main" id="{98383741-2EFE-440B-B65F-7BCD3E880469}"/>
              </a:ext>
            </a:extLst>
          </xdr:cNvPr>
          <xdr:cNvSpPr/>
        </xdr:nvSpPr>
        <xdr:spPr>
          <a:xfrm>
            <a:off x="5864225" y="448706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3" name="Isosceles Triangle 922">
            <a:extLst>
              <a:ext uri="{FF2B5EF4-FFF2-40B4-BE49-F238E27FC236}">
                <a16:creationId xmlns:a16="http://schemas.microsoft.com/office/drawing/2014/main" id="{60B777CE-AC31-4DBC-81D6-FF8A85FAC6E5}"/>
              </a:ext>
            </a:extLst>
          </xdr:cNvPr>
          <xdr:cNvSpPr/>
        </xdr:nvSpPr>
        <xdr:spPr>
          <a:xfrm>
            <a:off x="7685085" y="448659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4" name="Isosceles Triangle 923">
            <a:extLst>
              <a:ext uri="{FF2B5EF4-FFF2-40B4-BE49-F238E27FC236}">
                <a16:creationId xmlns:a16="http://schemas.microsoft.com/office/drawing/2014/main" id="{7446815C-75D6-44FC-A866-AB3BA922D4E9}"/>
              </a:ext>
            </a:extLst>
          </xdr:cNvPr>
          <xdr:cNvSpPr/>
        </xdr:nvSpPr>
        <xdr:spPr>
          <a:xfrm>
            <a:off x="9666287" y="448706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5" name="Oval 924">
            <a:extLst>
              <a:ext uri="{FF2B5EF4-FFF2-40B4-BE49-F238E27FC236}">
                <a16:creationId xmlns:a16="http://schemas.microsoft.com/office/drawing/2014/main" id="{18259A67-DE3E-45F8-8124-055F68E0F1A2}"/>
              </a:ext>
            </a:extLst>
          </xdr:cNvPr>
          <xdr:cNvSpPr/>
        </xdr:nvSpPr>
        <xdr:spPr>
          <a:xfrm>
            <a:off x="4090987" y="448310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6" name="Oval 925">
            <a:extLst>
              <a:ext uri="{FF2B5EF4-FFF2-40B4-BE49-F238E27FC236}">
                <a16:creationId xmlns:a16="http://schemas.microsoft.com/office/drawing/2014/main" id="{F2D7CAEB-AF2D-4349-8FCC-F0514C914436}"/>
              </a:ext>
            </a:extLst>
          </xdr:cNvPr>
          <xdr:cNvSpPr/>
        </xdr:nvSpPr>
        <xdr:spPr>
          <a:xfrm>
            <a:off x="5911850" y="448310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7" name="Oval 926">
            <a:extLst>
              <a:ext uri="{FF2B5EF4-FFF2-40B4-BE49-F238E27FC236}">
                <a16:creationId xmlns:a16="http://schemas.microsoft.com/office/drawing/2014/main" id="{929EA26C-6866-4C73-AC70-EF1F9310BC23}"/>
              </a:ext>
            </a:extLst>
          </xdr:cNvPr>
          <xdr:cNvSpPr/>
        </xdr:nvSpPr>
        <xdr:spPr>
          <a:xfrm>
            <a:off x="7723188" y="448310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312</xdr:row>
      <xdr:rowOff>9523</xdr:rowOff>
    </xdr:from>
    <xdr:to>
      <xdr:col>50</xdr:col>
      <xdr:colOff>38100</xdr:colOff>
      <xdr:row>355</xdr:row>
      <xdr:rowOff>80963</xdr:rowOff>
    </xdr:to>
    <xdr:grpSp>
      <xdr:nvGrpSpPr>
        <xdr:cNvPr id="1441" name="Group 1440">
          <a:extLst>
            <a:ext uri="{FF2B5EF4-FFF2-40B4-BE49-F238E27FC236}">
              <a16:creationId xmlns:a16="http://schemas.microsoft.com/office/drawing/2014/main" id="{37254213-F17E-B94A-01A4-9BDC082E6F63}"/>
            </a:ext>
          </a:extLst>
        </xdr:cNvPr>
        <xdr:cNvGrpSpPr/>
      </xdr:nvGrpSpPr>
      <xdr:grpSpPr>
        <a:xfrm>
          <a:off x="411700" y="47529748"/>
          <a:ext cx="7722650" cy="6215065"/>
          <a:chOff x="418050" y="46593123"/>
          <a:chExt cx="7875050" cy="6078540"/>
        </a:xfrm>
      </xdr:grpSpPr>
      <xdr:grpSp>
        <xdr:nvGrpSpPr>
          <xdr:cNvPr id="937" name="Group 936">
            <a:extLst>
              <a:ext uri="{FF2B5EF4-FFF2-40B4-BE49-F238E27FC236}">
                <a16:creationId xmlns:a16="http://schemas.microsoft.com/office/drawing/2014/main" id="{13DCF7B9-F055-EE6D-CDEC-BFFDBE4003C1}"/>
              </a:ext>
            </a:extLst>
          </xdr:cNvPr>
          <xdr:cNvGrpSpPr/>
        </xdr:nvGrpSpPr>
        <xdr:grpSpPr>
          <a:xfrm>
            <a:off x="418050" y="46708003"/>
            <a:ext cx="1469435" cy="5237780"/>
            <a:chOff x="2678650" y="4696403"/>
            <a:chExt cx="1440860" cy="5358430"/>
          </a:xfrm>
        </xdr:grpSpPr>
        <xdr:sp macro="" textlink="">
          <xdr:nvSpPr>
            <xdr:cNvPr id="1000" name="Isosceles Triangle 999">
              <a:extLst>
                <a:ext uri="{FF2B5EF4-FFF2-40B4-BE49-F238E27FC236}">
                  <a16:creationId xmlns:a16="http://schemas.microsoft.com/office/drawing/2014/main" id="{69064D82-DB69-BFFA-F45D-276F6D054B27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01" name="Straight Connector 1000">
              <a:extLst>
                <a:ext uri="{FF2B5EF4-FFF2-40B4-BE49-F238E27FC236}">
                  <a16:creationId xmlns:a16="http://schemas.microsoft.com/office/drawing/2014/main" id="{7A7E316A-F91C-E15C-93B0-209B5DA8E319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2" name="Straight Connector 1001">
              <a:extLst>
                <a:ext uri="{FF2B5EF4-FFF2-40B4-BE49-F238E27FC236}">
                  <a16:creationId xmlns:a16="http://schemas.microsoft.com/office/drawing/2014/main" id="{A0CB7B6A-485B-1977-D8B1-AA2853115354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3" name="Straight Connector 1002">
              <a:extLst>
                <a:ext uri="{FF2B5EF4-FFF2-40B4-BE49-F238E27FC236}">
                  <a16:creationId xmlns:a16="http://schemas.microsoft.com/office/drawing/2014/main" id="{DBA63FE2-B19B-6A8B-555F-770A8B405D59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4" name="Straight Connector 1003">
              <a:extLst>
                <a:ext uri="{FF2B5EF4-FFF2-40B4-BE49-F238E27FC236}">
                  <a16:creationId xmlns:a16="http://schemas.microsoft.com/office/drawing/2014/main" id="{0DACFD4C-B2CA-261D-8457-DE9C7E2F04AB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5" name="Straight Connector 1004">
              <a:extLst>
                <a:ext uri="{FF2B5EF4-FFF2-40B4-BE49-F238E27FC236}">
                  <a16:creationId xmlns:a16="http://schemas.microsoft.com/office/drawing/2014/main" id="{49829908-CF1D-A0B5-7AE1-82B3B630FF32}"/>
                </a:ext>
              </a:extLst>
            </xdr:cNvPr>
            <xdr:cNvCxnSpPr>
              <a:endCxn id="1000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6" name="Straight Connector 1005">
              <a:extLst>
                <a:ext uri="{FF2B5EF4-FFF2-40B4-BE49-F238E27FC236}">
                  <a16:creationId xmlns:a16="http://schemas.microsoft.com/office/drawing/2014/main" id="{7778C10D-F467-E0AC-FA84-2787FD3CB1BE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7" name="Straight Connector 1006">
              <a:extLst>
                <a:ext uri="{FF2B5EF4-FFF2-40B4-BE49-F238E27FC236}">
                  <a16:creationId xmlns:a16="http://schemas.microsoft.com/office/drawing/2014/main" id="{4B54CFCF-FCA9-E2D1-A081-4CBFC679A724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8" name="Straight Connector 1007">
              <a:extLst>
                <a:ext uri="{FF2B5EF4-FFF2-40B4-BE49-F238E27FC236}">
                  <a16:creationId xmlns:a16="http://schemas.microsoft.com/office/drawing/2014/main" id="{19929E18-93E2-BDF2-1754-6D3FF4826BBA}"/>
                </a:ext>
              </a:extLst>
            </xdr:cNvPr>
            <xdr:cNvCxnSpPr>
              <a:endCxn id="1000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09" name="Straight Connector 1008">
              <a:extLst>
                <a:ext uri="{FF2B5EF4-FFF2-40B4-BE49-F238E27FC236}">
                  <a16:creationId xmlns:a16="http://schemas.microsoft.com/office/drawing/2014/main" id="{CDB9F286-156D-4AAC-613F-4DF7DE061695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010" name="Freeform: Shape 1009">
              <a:extLst>
                <a:ext uri="{FF2B5EF4-FFF2-40B4-BE49-F238E27FC236}">
                  <a16:creationId xmlns:a16="http://schemas.microsoft.com/office/drawing/2014/main" id="{DDF71323-D6CA-7920-5613-3ED3DE08F7D6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11" name="Freeform: Shape 1010">
              <a:extLst>
                <a:ext uri="{FF2B5EF4-FFF2-40B4-BE49-F238E27FC236}">
                  <a16:creationId xmlns:a16="http://schemas.microsoft.com/office/drawing/2014/main" id="{41DFAB6A-69D1-F01E-D99F-4272157DF6EF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12" name="Freeform: Shape 1011">
              <a:extLst>
                <a:ext uri="{FF2B5EF4-FFF2-40B4-BE49-F238E27FC236}">
                  <a16:creationId xmlns:a16="http://schemas.microsoft.com/office/drawing/2014/main" id="{08138DA2-5653-B2C4-88EF-A49EDD10B5FD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13" name="Freeform: Shape 1012">
              <a:extLst>
                <a:ext uri="{FF2B5EF4-FFF2-40B4-BE49-F238E27FC236}">
                  <a16:creationId xmlns:a16="http://schemas.microsoft.com/office/drawing/2014/main" id="{E28466D4-68D3-4007-4EBC-9CCA4E09E900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14" name="Freeform: Shape 1013">
              <a:extLst>
                <a:ext uri="{FF2B5EF4-FFF2-40B4-BE49-F238E27FC236}">
                  <a16:creationId xmlns:a16="http://schemas.microsoft.com/office/drawing/2014/main" id="{338588EA-CBAF-964E-31AF-3034E0A0C5CA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15" name="Freeform: Shape 1014">
              <a:extLst>
                <a:ext uri="{FF2B5EF4-FFF2-40B4-BE49-F238E27FC236}">
                  <a16:creationId xmlns:a16="http://schemas.microsoft.com/office/drawing/2014/main" id="{1F2C8F23-574E-1DAD-69CA-EEAC64ADBA8C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16" name="Freeform: Shape 1015">
              <a:extLst>
                <a:ext uri="{FF2B5EF4-FFF2-40B4-BE49-F238E27FC236}">
                  <a16:creationId xmlns:a16="http://schemas.microsoft.com/office/drawing/2014/main" id="{37F11073-A1AE-5BF1-B391-57013F630B31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017" name="Freeform: Shape 1016">
              <a:extLst>
                <a:ext uri="{FF2B5EF4-FFF2-40B4-BE49-F238E27FC236}">
                  <a16:creationId xmlns:a16="http://schemas.microsoft.com/office/drawing/2014/main" id="{97DA0331-5BD7-F4FD-A6E1-163B8D56D0DB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938" name="Rectangle 937">
            <a:extLst>
              <a:ext uri="{FF2B5EF4-FFF2-40B4-BE49-F238E27FC236}">
                <a16:creationId xmlns:a16="http://schemas.microsoft.com/office/drawing/2014/main" id="{1FC68841-4A7F-EE3D-4880-3CF5A6899334}"/>
              </a:ext>
            </a:extLst>
          </xdr:cNvPr>
          <xdr:cNvSpPr/>
        </xdr:nvSpPr>
        <xdr:spPr>
          <a:xfrm rot="16200000">
            <a:off x="2333106" y="46281453"/>
            <a:ext cx="5432428" cy="605576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39" name="Rectangle 938">
            <a:extLst>
              <a:ext uri="{FF2B5EF4-FFF2-40B4-BE49-F238E27FC236}">
                <a16:creationId xmlns:a16="http://schemas.microsoft.com/office/drawing/2014/main" id="{E682C10F-53C1-C09B-F68D-EF03EC814D0D}"/>
              </a:ext>
            </a:extLst>
          </xdr:cNvPr>
          <xdr:cNvSpPr/>
        </xdr:nvSpPr>
        <xdr:spPr>
          <a:xfrm rot="16200000">
            <a:off x="2580560" y="46589231"/>
            <a:ext cx="4889500" cy="544338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940" name="Straight Connector 939">
            <a:extLst>
              <a:ext uri="{FF2B5EF4-FFF2-40B4-BE49-F238E27FC236}">
                <a16:creationId xmlns:a16="http://schemas.microsoft.com/office/drawing/2014/main" id="{7C0FA21B-2E9A-BD7C-7491-03774A65F609}"/>
              </a:ext>
            </a:extLst>
          </xdr:cNvPr>
          <xdr:cNvCxnSpPr/>
        </xdr:nvCxnSpPr>
        <xdr:spPr>
          <a:xfrm>
            <a:off x="2303619" y="50916990"/>
            <a:ext cx="54243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1" name="Straight Connector 940">
            <a:extLst>
              <a:ext uri="{FF2B5EF4-FFF2-40B4-BE49-F238E27FC236}">
                <a16:creationId xmlns:a16="http://schemas.microsoft.com/office/drawing/2014/main" id="{57145B57-E7E2-3427-C1E2-6725D2E537AD}"/>
              </a:ext>
            </a:extLst>
          </xdr:cNvPr>
          <xdr:cNvCxnSpPr/>
        </xdr:nvCxnSpPr>
        <xdr:spPr>
          <a:xfrm>
            <a:off x="2303619" y="50075311"/>
            <a:ext cx="542433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2" name="Straight Connector 941">
            <a:extLst>
              <a:ext uri="{FF2B5EF4-FFF2-40B4-BE49-F238E27FC236}">
                <a16:creationId xmlns:a16="http://schemas.microsoft.com/office/drawing/2014/main" id="{F53CE1D9-5970-787B-2F06-2C2B6C2D662C}"/>
              </a:ext>
            </a:extLst>
          </xdr:cNvPr>
          <xdr:cNvCxnSpPr/>
        </xdr:nvCxnSpPr>
        <xdr:spPr>
          <a:xfrm>
            <a:off x="2308118" y="49365295"/>
            <a:ext cx="54388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3" name="Straight Connector 942">
            <a:extLst>
              <a:ext uri="{FF2B5EF4-FFF2-40B4-BE49-F238E27FC236}">
                <a16:creationId xmlns:a16="http://schemas.microsoft.com/office/drawing/2014/main" id="{39AA7C99-9EEF-0F0D-44DB-966927F49276}"/>
              </a:ext>
            </a:extLst>
          </xdr:cNvPr>
          <xdr:cNvCxnSpPr/>
        </xdr:nvCxnSpPr>
        <xdr:spPr>
          <a:xfrm>
            <a:off x="2308119" y="48540583"/>
            <a:ext cx="54388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4" name="Straight Connector 943">
            <a:extLst>
              <a:ext uri="{FF2B5EF4-FFF2-40B4-BE49-F238E27FC236}">
                <a16:creationId xmlns:a16="http://schemas.microsoft.com/office/drawing/2014/main" id="{84EC63BE-340C-7848-8050-DD5737112AF4}"/>
              </a:ext>
            </a:extLst>
          </xdr:cNvPr>
          <xdr:cNvCxnSpPr/>
        </xdr:nvCxnSpPr>
        <xdr:spPr>
          <a:xfrm>
            <a:off x="2303618" y="47705255"/>
            <a:ext cx="541480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5" name="Straight Connector 944">
            <a:extLst>
              <a:ext uri="{FF2B5EF4-FFF2-40B4-BE49-F238E27FC236}">
                <a16:creationId xmlns:a16="http://schemas.microsoft.com/office/drawing/2014/main" id="{EBAB9F50-2FF5-D7C4-DF45-2ECF63FB47FE}"/>
              </a:ext>
            </a:extLst>
          </xdr:cNvPr>
          <xdr:cNvCxnSpPr/>
        </xdr:nvCxnSpPr>
        <xdr:spPr>
          <a:xfrm flipV="1">
            <a:off x="4131459" y="468630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6" name="Straight Connector 945">
            <a:extLst>
              <a:ext uri="{FF2B5EF4-FFF2-40B4-BE49-F238E27FC236}">
                <a16:creationId xmlns:a16="http://schemas.microsoft.com/office/drawing/2014/main" id="{3F91FBC6-15E9-B144-4C99-AA55929F9F80}"/>
              </a:ext>
            </a:extLst>
          </xdr:cNvPr>
          <xdr:cNvCxnSpPr/>
        </xdr:nvCxnSpPr>
        <xdr:spPr>
          <a:xfrm flipV="1">
            <a:off x="5937876" y="468630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7" name="Straight Connector 946">
            <a:extLst>
              <a:ext uri="{FF2B5EF4-FFF2-40B4-BE49-F238E27FC236}">
                <a16:creationId xmlns:a16="http://schemas.microsoft.com/office/drawing/2014/main" id="{150846F2-AC1E-5C63-CC36-3D84A1C487BC}"/>
              </a:ext>
            </a:extLst>
          </xdr:cNvPr>
          <xdr:cNvCxnSpPr/>
        </xdr:nvCxnSpPr>
        <xdr:spPr>
          <a:xfrm flipV="1">
            <a:off x="2316163" y="50914300"/>
            <a:ext cx="18034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8" name="Straight Connector 947">
            <a:extLst>
              <a:ext uri="{FF2B5EF4-FFF2-40B4-BE49-F238E27FC236}">
                <a16:creationId xmlns:a16="http://schemas.microsoft.com/office/drawing/2014/main" id="{1D0669B0-F271-5580-B398-9F2C263DEA86}"/>
              </a:ext>
            </a:extLst>
          </xdr:cNvPr>
          <xdr:cNvCxnSpPr/>
        </xdr:nvCxnSpPr>
        <xdr:spPr>
          <a:xfrm>
            <a:off x="2325688" y="50919063"/>
            <a:ext cx="179387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9" name="Straight Connector 948">
            <a:extLst>
              <a:ext uri="{FF2B5EF4-FFF2-40B4-BE49-F238E27FC236}">
                <a16:creationId xmlns:a16="http://schemas.microsoft.com/office/drawing/2014/main" id="{48997248-B4DE-5418-DCD3-916E0E230EDC}"/>
              </a:ext>
            </a:extLst>
          </xdr:cNvPr>
          <xdr:cNvCxnSpPr/>
        </xdr:nvCxnSpPr>
        <xdr:spPr>
          <a:xfrm flipV="1">
            <a:off x="2320925" y="50074513"/>
            <a:ext cx="1811338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0" name="Straight Connector 949">
            <a:extLst>
              <a:ext uri="{FF2B5EF4-FFF2-40B4-BE49-F238E27FC236}">
                <a16:creationId xmlns:a16="http://schemas.microsoft.com/office/drawing/2014/main" id="{4A895652-C3E8-AAA6-6E79-0FF52FBA0976}"/>
              </a:ext>
            </a:extLst>
          </xdr:cNvPr>
          <xdr:cNvCxnSpPr/>
        </xdr:nvCxnSpPr>
        <xdr:spPr>
          <a:xfrm>
            <a:off x="2316163" y="50080863"/>
            <a:ext cx="18034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1" name="Straight Connector 950">
            <a:extLst>
              <a:ext uri="{FF2B5EF4-FFF2-40B4-BE49-F238E27FC236}">
                <a16:creationId xmlns:a16="http://schemas.microsoft.com/office/drawing/2014/main" id="{CB92D347-A51D-32B3-8BB1-47A3181B9E3E}"/>
              </a:ext>
            </a:extLst>
          </xdr:cNvPr>
          <xdr:cNvCxnSpPr/>
        </xdr:nvCxnSpPr>
        <xdr:spPr>
          <a:xfrm flipV="1">
            <a:off x="2316166" y="49352200"/>
            <a:ext cx="1820859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2" name="Straight Connector 951">
            <a:extLst>
              <a:ext uri="{FF2B5EF4-FFF2-40B4-BE49-F238E27FC236}">
                <a16:creationId xmlns:a16="http://schemas.microsoft.com/office/drawing/2014/main" id="{FBD79F9F-F15E-1E4B-9A39-BB5635B23C3F}"/>
              </a:ext>
            </a:extLst>
          </xdr:cNvPr>
          <xdr:cNvCxnSpPr/>
        </xdr:nvCxnSpPr>
        <xdr:spPr>
          <a:xfrm>
            <a:off x="2316166" y="49371253"/>
            <a:ext cx="1803397" cy="7032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3" name="Straight Connector 952">
            <a:extLst>
              <a:ext uri="{FF2B5EF4-FFF2-40B4-BE49-F238E27FC236}">
                <a16:creationId xmlns:a16="http://schemas.microsoft.com/office/drawing/2014/main" id="{FE062F5C-45A1-FE23-E90A-5660DB85EC26}"/>
              </a:ext>
            </a:extLst>
          </xdr:cNvPr>
          <xdr:cNvCxnSpPr/>
        </xdr:nvCxnSpPr>
        <xdr:spPr>
          <a:xfrm flipV="1">
            <a:off x="2311400" y="48537813"/>
            <a:ext cx="1803400" cy="7381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4" name="Straight Connector 953">
            <a:extLst>
              <a:ext uri="{FF2B5EF4-FFF2-40B4-BE49-F238E27FC236}">
                <a16:creationId xmlns:a16="http://schemas.microsoft.com/office/drawing/2014/main" id="{A718650B-0C7D-9C55-39F0-AF955D00DE15}"/>
              </a:ext>
            </a:extLst>
          </xdr:cNvPr>
          <xdr:cNvCxnSpPr/>
        </xdr:nvCxnSpPr>
        <xdr:spPr>
          <a:xfrm>
            <a:off x="2316166" y="48544166"/>
            <a:ext cx="1811334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5" name="Straight Connector 954">
            <a:extLst>
              <a:ext uri="{FF2B5EF4-FFF2-40B4-BE49-F238E27FC236}">
                <a16:creationId xmlns:a16="http://schemas.microsoft.com/office/drawing/2014/main" id="{66AF0DEE-1754-3607-EF59-7414844A7B7C}"/>
              </a:ext>
            </a:extLst>
          </xdr:cNvPr>
          <xdr:cNvCxnSpPr/>
        </xdr:nvCxnSpPr>
        <xdr:spPr>
          <a:xfrm flipV="1">
            <a:off x="2320925" y="47710725"/>
            <a:ext cx="1798638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6" name="Straight Connector 955">
            <a:extLst>
              <a:ext uri="{FF2B5EF4-FFF2-40B4-BE49-F238E27FC236}">
                <a16:creationId xmlns:a16="http://schemas.microsoft.com/office/drawing/2014/main" id="{1B36214B-7A16-E2A1-04D6-B5F4BDF2DA60}"/>
              </a:ext>
            </a:extLst>
          </xdr:cNvPr>
          <xdr:cNvCxnSpPr/>
        </xdr:nvCxnSpPr>
        <xdr:spPr>
          <a:xfrm>
            <a:off x="2320928" y="47705966"/>
            <a:ext cx="1806572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7" name="Straight Connector 956">
            <a:extLst>
              <a:ext uri="{FF2B5EF4-FFF2-40B4-BE49-F238E27FC236}">
                <a16:creationId xmlns:a16="http://schemas.microsoft.com/office/drawing/2014/main" id="{C952B8C4-B217-CFAB-B1F4-5C22BC7EC275}"/>
              </a:ext>
            </a:extLst>
          </xdr:cNvPr>
          <xdr:cNvCxnSpPr/>
        </xdr:nvCxnSpPr>
        <xdr:spPr>
          <a:xfrm flipV="1">
            <a:off x="2311400" y="46863003"/>
            <a:ext cx="1808166" cy="8477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8" name="Straight Connector 957">
            <a:extLst>
              <a:ext uri="{FF2B5EF4-FFF2-40B4-BE49-F238E27FC236}">
                <a16:creationId xmlns:a16="http://schemas.microsoft.com/office/drawing/2014/main" id="{FCC4F155-811C-D184-04B2-3B75CCDCCC00}"/>
              </a:ext>
            </a:extLst>
          </xdr:cNvPr>
          <xdr:cNvCxnSpPr/>
        </xdr:nvCxnSpPr>
        <xdr:spPr>
          <a:xfrm>
            <a:off x="2320925" y="46863000"/>
            <a:ext cx="179387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9" name="Straight Connector 958">
            <a:extLst>
              <a:ext uri="{FF2B5EF4-FFF2-40B4-BE49-F238E27FC236}">
                <a16:creationId xmlns:a16="http://schemas.microsoft.com/office/drawing/2014/main" id="{0C16C2E1-B46C-93A8-BBA1-7098C14C858A}"/>
              </a:ext>
            </a:extLst>
          </xdr:cNvPr>
          <xdr:cNvCxnSpPr/>
        </xdr:nvCxnSpPr>
        <xdr:spPr>
          <a:xfrm>
            <a:off x="2320925" y="49276008"/>
            <a:ext cx="542607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60" name="Straight Connector 959">
            <a:extLst>
              <a:ext uri="{FF2B5EF4-FFF2-40B4-BE49-F238E27FC236}">
                <a16:creationId xmlns:a16="http://schemas.microsoft.com/office/drawing/2014/main" id="{34EB3CD6-C74A-9A79-34BC-7FE34E39A33B}"/>
              </a:ext>
            </a:extLst>
          </xdr:cNvPr>
          <xdr:cNvCxnSpPr/>
        </xdr:nvCxnSpPr>
        <xdr:spPr>
          <a:xfrm>
            <a:off x="2146300" y="521652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1" name="Straight Connector 960">
            <a:extLst>
              <a:ext uri="{FF2B5EF4-FFF2-40B4-BE49-F238E27FC236}">
                <a16:creationId xmlns:a16="http://schemas.microsoft.com/office/drawing/2014/main" id="{9659F112-5C70-AAC8-CB17-474EB1C7DD3B}"/>
              </a:ext>
            </a:extLst>
          </xdr:cNvPr>
          <xdr:cNvCxnSpPr/>
        </xdr:nvCxnSpPr>
        <xdr:spPr>
          <a:xfrm>
            <a:off x="2057400" y="52311300"/>
            <a:ext cx="5934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2" name="Oval 961">
            <a:extLst>
              <a:ext uri="{FF2B5EF4-FFF2-40B4-BE49-F238E27FC236}">
                <a16:creationId xmlns:a16="http://schemas.microsoft.com/office/drawing/2014/main" id="{73889FC5-1C6F-4E53-4DB7-E4C576DD05EE}"/>
              </a:ext>
            </a:extLst>
          </xdr:cNvPr>
          <xdr:cNvSpPr/>
        </xdr:nvSpPr>
        <xdr:spPr>
          <a:xfrm>
            <a:off x="4081462" y="476710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3" name="Oval 962">
            <a:extLst>
              <a:ext uri="{FF2B5EF4-FFF2-40B4-BE49-F238E27FC236}">
                <a16:creationId xmlns:a16="http://schemas.microsoft.com/office/drawing/2014/main" id="{5FD68C1A-DB2F-1D9B-E5D2-F431A3AD88E2}"/>
              </a:ext>
            </a:extLst>
          </xdr:cNvPr>
          <xdr:cNvSpPr/>
        </xdr:nvSpPr>
        <xdr:spPr>
          <a:xfrm>
            <a:off x="4095749" y="485092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4" name="Oval 963">
            <a:extLst>
              <a:ext uri="{FF2B5EF4-FFF2-40B4-BE49-F238E27FC236}">
                <a16:creationId xmlns:a16="http://schemas.microsoft.com/office/drawing/2014/main" id="{4020FBD5-F7B5-6216-A4E4-BD6D02EA67C6}"/>
              </a:ext>
            </a:extLst>
          </xdr:cNvPr>
          <xdr:cNvSpPr/>
        </xdr:nvSpPr>
        <xdr:spPr>
          <a:xfrm>
            <a:off x="4086225" y="493283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5" name="Oval 964">
            <a:extLst>
              <a:ext uri="{FF2B5EF4-FFF2-40B4-BE49-F238E27FC236}">
                <a16:creationId xmlns:a16="http://schemas.microsoft.com/office/drawing/2014/main" id="{B8F0ABAF-E708-762A-4F9D-F621043BA5A5}"/>
              </a:ext>
            </a:extLst>
          </xdr:cNvPr>
          <xdr:cNvSpPr/>
        </xdr:nvSpPr>
        <xdr:spPr>
          <a:xfrm>
            <a:off x="4086225" y="492379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6" name="Oval 965">
            <a:extLst>
              <a:ext uri="{FF2B5EF4-FFF2-40B4-BE49-F238E27FC236}">
                <a16:creationId xmlns:a16="http://schemas.microsoft.com/office/drawing/2014/main" id="{852BB57F-CA4C-264A-0FB7-0985A60B1D5A}"/>
              </a:ext>
            </a:extLst>
          </xdr:cNvPr>
          <xdr:cNvSpPr/>
        </xdr:nvSpPr>
        <xdr:spPr>
          <a:xfrm>
            <a:off x="4086225" y="500411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7" name="Oval 966">
            <a:extLst>
              <a:ext uri="{FF2B5EF4-FFF2-40B4-BE49-F238E27FC236}">
                <a16:creationId xmlns:a16="http://schemas.microsoft.com/office/drawing/2014/main" id="{437ADEA4-C623-14ED-2C78-33E060165A91}"/>
              </a:ext>
            </a:extLst>
          </xdr:cNvPr>
          <xdr:cNvSpPr/>
        </xdr:nvSpPr>
        <xdr:spPr>
          <a:xfrm>
            <a:off x="4090987" y="508841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68" name="Straight Connector 967">
            <a:extLst>
              <a:ext uri="{FF2B5EF4-FFF2-40B4-BE49-F238E27FC236}">
                <a16:creationId xmlns:a16="http://schemas.microsoft.com/office/drawing/2014/main" id="{4F90AA4F-7F6B-2704-46C9-472DCBD8E1A2}"/>
              </a:ext>
            </a:extLst>
          </xdr:cNvPr>
          <xdr:cNvCxnSpPr/>
        </xdr:nvCxnSpPr>
        <xdr:spPr>
          <a:xfrm flipV="1">
            <a:off x="5948363" y="50914300"/>
            <a:ext cx="18034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69" name="Straight Connector 968">
            <a:extLst>
              <a:ext uri="{FF2B5EF4-FFF2-40B4-BE49-F238E27FC236}">
                <a16:creationId xmlns:a16="http://schemas.microsoft.com/office/drawing/2014/main" id="{3540A4A2-CDEB-BCED-F90F-A3024BD00DF9}"/>
              </a:ext>
            </a:extLst>
          </xdr:cNvPr>
          <xdr:cNvCxnSpPr/>
        </xdr:nvCxnSpPr>
        <xdr:spPr>
          <a:xfrm>
            <a:off x="5957888" y="50919063"/>
            <a:ext cx="179387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0" name="Straight Connector 969">
            <a:extLst>
              <a:ext uri="{FF2B5EF4-FFF2-40B4-BE49-F238E27FC236}">
                <a16:creationId xmlns:a16="http://schemas.microsoft.com/office/drawing/2014/main" id="{C923A641-6309-D0DB-DF8F-D99E32347978}"/>
              </a:ext>
            </a:extLst>
          </xdr:cNvPr>
          <xdr:cNvCxnSpPr/>
        </xdr:nvCxnSpPr>
        <xdr:spPr>
          <a:xfrm flipV="1">
            <a:off x="5953125" y="50074513"/>
            <a:ext cx="1811338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1" name="Straight Connector 970">
            <a:extLst>
              <a:ext uri="{FF2B5EF4-FFF2-40B4-BE49-F238E27FC236}">
                <a16:creationId xmlns:a16="http://schemas.microsoft.com/office/drawing/2014/main" id="{D12D14DB-2B07-F157-D59C-028D9B38B1F4}"/>
              </a:ext>
            </a:extLst>
          </xdr:cNvPr>
          <xdr:cNvCxnSpPr/>
        </xdr:nvCxnSpPr>
        <xdr:spPr>
          <a:xfrm>
            <a:off x="5948363" y="50080863"/>
            <a:ext cx="18034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2" name="Straight Connector 971">
            <a:extLst>
              <a:ext uri="{FF2B5EF4-FFF2-40B4-BE49-F238E27FC236}">
                <a16:creationId xmlns:a16="http://schemas.microsoft.com/office/drawing/2014/main" id="{D511AE40-3914-0713-B830-AB708E45F8BC}"/>
              </a:ext>
            </a:extLst>
          </xdr:cNvPr>
          <xdr:cNvCxnSpPr/>
        </xdr:nvCxnSpPr>
        <xdr:spPr>
          <a:xfrm flipV="1">
            <a:off x="5948366" y="49371250"/>
            <a:ext cx="1798634" cy="704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3" name="Straight Connector 972">
            <a:extLst>
              <a:ext uri="{FF2B5EF4-FFF2-40B4-BE49-F238E27FC236}">
                <a16:creationId xmlns:a16="http://schemas.microsoft.com/office/drawing/2014/main" id="{742480D1-8421-D26D-5C3B-F7593C2211D2}"/>
              </a:ext>
            </a:extLst>
          </xdr:cNvPr>
          <xdr:cNvCxnSpPr/>
        </xdr:nvCxnSpPr>
        <xdr:spPr>
          <a:xfrm>
            <a:off x="5948366" y="49371253"/>
            <a:ext cx="1803397" cy="7032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4" name="Straight Connector 973">
            <a:extLst>
              <a:ext uri="{FF2B5EF4-FFF2-40B4-BE49-F238E27FC236}">
                <a16:creationId xmlns:a16="http://schemas.microsoft.com/office/drawing/2014/main" id="{51D42B96-779E-7230-F414-93A034EB3A13}"/>
              </a:ext>
            </a:extLst>
          </xdr:cNvPr>
          <xdr:cNvCxnSpPr/>
        </xdr:nvCxnSpPr>
        <xdr:spPr>
          <a:xfrm flipV="1">
            <a:off x="5943600" y="48537813"/>
            <a:ext cx="1803400" cy="7381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5" name="Straight Connector 974">
            <a:extLst>
              <a:ext uri="{FF2B5EF4-FFF2-40B4-BE49-F238E27FC236}">
                <a16:creationId xmlns:a16="http://schemas.microsoft.com/office/drawing/2014/main" id="{DDEF4956-C192-1E68-00A8-F1B2BB86586E}"/>
              </a:ext>
            </a:extLst>
          </xdr:cNvPr>
          <xdr:cNvCxnSpPr/>
        </xdr:nvCxnSpPr>
        <xdr:spPr>
          <a:xfrm>
            <a:off x="5948366" y="48544166"/>
            <a:ext cx="1811334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6" name="Straight Connector 975">
            <a:extLst>
              <a:ext uri="{FF2B5EF4-FFF2-40B4-BE49-F238E27FC236}">
                <a16:creationId xmlns:a16="http://schemas.microsoft.com/office/drawing/2014/main" id="{F55255D9-A26D-E062-FCB4-1C890EBC37D3}"/>
              </a:ext>
            </a:extLst>
          </xdr:cNvPr>
          <xdr:cNvCxnSpPr/>
        </xdr:nvCxnSpPr>
        <xdr:spPr>
          <a:xfrm flipV="1">
            <a:off x="5953125" y="47710725"/>
            <a:ext cx="1798638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7" name="Straight Connector 976">
            <a:extLst>
              <a:ext uri="{FF2B5EF4-FFF2-40B4-BE49-F238E27FC236}">
                <a16:creationId xmlns:a16="http://schemas.microsoft.com/office/drawing/2014/main" id="{768CB532-1199-8654-5BD2-719F675A33B8}"/>
              </a:ext>
            </a:extLst>
          </xdr:cNvPr>
          <xdr:cNvCxnSpPr/>
        </xdr:nvCxnSpPr>
        <xdr:spPr>
          <a:xfrm>
            <a:off x="5953128" y="47705966"/>
            <a:ext cx="1806572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8" name="Straight Connector 977">
            <a:extLst>
              <a:ext uri="{FF2B5EF4-FFF2-40B4-BE49-F238E27FC236}">
                <a16:creationId xmlns:a16="http://schemas.microsoft.com/office/drawing/2014/main" id="{CAE30529-BD4F-B593-1E0F-08CEAE9505E6}"/>
              </a:ext>
            </a:extLst>
          </xdr:cNvPr>
          <xdr:cNvCxnSpPr/>
        </xdr:nvCxnSpPr>
        <xdr:spPr>
          <a:xfrm flipV="1">
            <a:off x="5943600" y="46863003"/>
            <a:ext cx="1808166" cy="8477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9" name="Straight Connector 978">
            <a:extLst>
              <a:ext uri="{FF2B5EF4-FFF2-40B4-BE49-F238E27FC236}">
                <a16:creationId xmlns:a16="http://schemas.microsoft.com/office/drawing/2014/main" id="{F242133D-F378-2253-B674-DA60AF8F95BF}"/>
              </a:ext>
            </a:extLst>
          </xdr:cNvPr>
          <xdr:cNvCxnSpPr/>
        </xdr:nvCxnSpPr>
        <xdr:spPr>
          <a:xfrm>
            <a:off x="5953125" y="46863000"/>
            <a:ext cx="179387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86" name="Straight Connector 985">
            <a:extLst>
              <a:ext uri="{FF2B5EF4-FFF2-40B4-BE49-F238E27FC236}">
                <a16:creationId xmlns:a16="http://schemas.microsoft.com/office/drawing/2014/main" id="{52D5B473-2210-FA10-B86A-37C3301C3327}"/>
              </a:ext>
            </a:extLst>
          </xdr:cNvPr>
          <xdr:cNvCxnSpPr/>
        </xdr:nvCxnSpPr>
        <xdr:spPr>
          <a:xfrm flipH="1">
            <a:off x="2100262" y="522668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7" name="Straight Connector 986">
            <a:extLst>
              <a:ext uri="{FF2B5EF4-FFF2-40B4-BE49-F238E27FC236}">
                <a16:creationId xmlns:a16="http://schemas.microsoft.com/office/drawing/2014/main" id="{8CA44F92-A734-43DE-76B1-08BFD72B777F}"/>
              </a:ext>
            </a:extLst>
          </xdr:cNvPr>
          <xdr:cNvCxnSpPr/>
        </xdr:nvCxnSpPr>
        <xdr:spPr>
          <a:xfrm>
            <a:off x="4127500" y="521652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8" name="Straight Connector 987">
            <a:extLst>
              <a:ext uri="{FF2B5EF4-FFF2-40B4-BE49-F238E27FC236}">
                <a16:creationId xmlns:a16="http://schemas.microsoft.com/office/drawing/2014/main" id="{91D5A60A-D00A-A28D-2B92-0EB5EC9B1F7E}"/>
              </a:ext>
            </a:extLst>
          </xdr:cNvPr>
          <xdr:cNvCxnSpPr/>
        </xdr:nvCxnSpPr>
        <xdr:spPr>
          <a:xfrm flipH="1">
            <a:off x="4081462" y="522668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9" name="Straight Connector 988">
            <a:extLst>
              <a:ext uri="{FF2B5EF4-FFF2-40B4-BE49-F238E27FC236}">
                <a16:creationId xmlns:a16="http://schemas.microsoft.com/office/drawing/2014/main" id="{2BD3884A-6E58-98AA-BF2F-9DE50869505B}"/>
              </a:ext>
            </a:extLst>
          </xdr:cNvPr>
          <xdr:cNvCxnSpPr/>
        </xdr:nvCxnSpPr>
        <xdr:spPr>
          <a:xfrm>
            <a:off x="5943600" y="521652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0" name="Straight Connector 989">
            <a:extLst>
              <a:ext uri="{FF2B5EF4-FFF2-40B4-BE49-F238E27FC236}">
                <a16:creationId xmlns:a16="http://schemas.microsoft.com/office/drawing/2014/main" id="{926F38FC-7D02-5CDB-0611-DFE4E041B38C}"/>
              </a:ext>
            </a:extLst>
          </xdr:cNvPr>
          <xdr:cNvCxnSpPr/>
        </xdr:nvCxnSpPr>
        <xdr:spPr>
          <a:xfrm flipH="1">
            <a:off x="5897562" y="522668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1" name="Straight Connector 990">
            <a:extLst>
              <a:ext uri="{FF2B5EF4-FFF2-40B4-BE49-F238E27FC236}">
                <a16:creationId xmlns:a16="http://schemas.microsoft.com/office/drawing/2014/main" id="{BC99CA13-E595-20A0-A4A6-347CA2F276E3}"/>
              </a:ext>
            </a:extLst>
          </xdr:cNvPr>
          <xdr:cNvCxnSpPr/>
        </xdr:nvCxnSpPr>
        <xdr:spPr>
          <a:xfrm>
            <a:off x="7924800" y="52165250"/>
            <a:ext cx="0" cy="501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2" name="Straight Connector 991">
            <a:extLst>
              <a:ext uri="{FF2B5EF4-FFF2-40B4-BE49-F238E27FC236}">
                <a16:creationId xmlns:a16="http://schemas.microsoft.com/office/drawing/2014/main" id="{17AF9DF6-4CA6-01CD-7984-5600D595E6F3}"/>
              </a:ext>
            </a:extLst>
          </xdr:cNvPr>
          <xdr:cNvCxnSpPr/>
        </xdr:nvCxnSpPr>
        <xdr:spPr>
          <a:xfrm flipH="1">
            <a:off x="7878762" y="522668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3" name="Straight Connector 992">
            <a:extLst>
              <a:ext uri="{FF2B5EF4-FFF2-40B4-BE49-F238E27FC236}">
                <a16:creationId xmlns:a16="http://schemas.microsoft.com/office/drawing/2014/main" id="{8CB435CE-0F97-66D3-BECF-30F9AF3225E7}"/>
              </a:ext>
            </a:extLst>
          </xdr:cNvPr>
          <xdr:cNvCxnSpPr/>
        </xdr:nvCxnSpPr>
        <xdr:spPr>
          <a:xfrm>
            <a:off x="2057400" y="52593874"/>
            <a:ext cx="59340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4" name="Straight Connector 993">
            <a:extLst>
              <a:ext uri="{FF2B5EF4-FFF2-40B4-BE49-F238E27FC236}">
                <a16:creationId xmlns:a16="http://schemas.microsoft.com/office/drawing/2014/main" id="{97742CDD-201B-E34E-D046-77152EE27732}"/>
              </a:ext>
            </a:extLst>
          </xdr:cNvPr>
          <xdr:cNvCxnSpPr/>
        </xdr:nvCxnSpPr>
        <xdr:spPr>
          <a:xfrm flipH="1">
            <a:off x="2100262" y="525462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5" name="Straight Connector 994">
            <a:extLst>
              <a:ext uri="{FF2B5EF4-FFF2-40B4-BE49-F238E27FC236}">
                <a16:creationId xmlns:a16="http://schemas.microsoft.com/office/drawing/2014/main" id="{853B8862-09FF-588D-B5A0-FD33BA0B4B14}"/>
              </a:ext>
            </a:extLst>
          </xdr:cNvPr>
          <xdr:cNvCxnSpPr/>
        </xdr:nvCxnSpPr>
        <xdr:spPr>
          <a:xfrm flipH="1">
            <a:off x="7874000" y="52551012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6" name="Straight Connector 995">
            <a:extLst>
              <a:ext uri="{FF2B5EF4-FFF2-40B4-BE49-F238E27FC236}">
                <a16:creationId xmlns:a16="http://schemas.microsoft.com/office/drawing/2014/main" id="{3C2A38AD-59BB-F8BB-ED02-63B5897F0B33}"/>
              </a:ext>
            </a:extLst>
          </xdr:cNvPr>
          <xdr:cNvCxnSpPr/>
        </xdr:nvCxnSpPr>
        <xdr:spPr>
          <a:xfrm>
            <a:off x="495300" y="48866425"/>
            <a:ext cx="77597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7" name="Straight Connector 996">
            <a:extLst>
              <a:ext uri="{FF2B5EF4-FFF2-40B4-BE49-F238E27FC236}">
                <a16:creationId xmlns:a16="http://schemas.microsoft.com/office/drawing/2014/main" id="{2E5070AA-D7EB-B6C5-356A-0438772FDE46}"/>
              </a:ext>
            </a:extLst>
          </xdr:cNvPr>
          <xdr:cNvCxnSpPr/>
        </xdr:nvCxnSpPr>
        <xdr:spPr>
          <a:xfrm>
            <a:off x="495300" y="48904525"/>
            <a:ext cx="77787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8" name="Straight Connector 997">
            <a:extLst>
              <a:ext uri="{FF2B5EF4-FFF2-40B4-BE49-F238E27FC236}">
                <a16:creationId xmlns:a16="http://schemas.microsoft.com/office/drawing/2014/main" id="{510EB98A-2C73-6C96-F3E7-D4C3FF0632B5}"/>
              </a:ext>
            </a:extLst>
          </xdr:cNvPr>
          <xdr:cNvCxnSpPr/>
        </xdr:nvCxnSpPr>
        <xdr:spPr>
          <a:xfrm>
            <a:off x="495300" y="49695100"/>
            <a:ext cx="776922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9" name="Straight Connector 998">
            <a:extLst>
              <a:ext uri="{FF2B5EF4-FFF2-40B4-BE49-F238E27FC236}">
                <a16:creationId xmlns:a16="http://schemas.microsoft.com/office/drawing/2014/main" id="{AE19A9FA-3C5D-B0C2-E418-247618E92EAC}"/>
              </a:ext>
            </a:extLst>
          </xdr:cNvPr>
          <xdr:cNvCxnSpPr/>
        </xdr:nvCxnSpPr>
        <xdr:spPr>
          <a:xfrm>
            <a:off x="495300" y="49733200"/>
            <a:ext cx="77978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0" name="Oval 979">
            <a:extLst>
              <a:ext uri="{FF2B5EF4-FFF2-40B4-BE49-F238E27FC236}">
                <a16:creationId xmlns:a16="http://schemas.microsoft.com/office/drawing/2014/main" id="{31DA6D01-BFEB-8AF0-4277-159EB5698A6B}"/>
              </a:ext>
            </a:extLst>
          </xdr:cNvPr>
          <xdr:cNvSpPr/>
        </xdr:nvSpPr>
        <xdr:spPr>
          <a:xfrm>
            <a:off x="5897562" y="476710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1" name="Oval 980">
            <a:extLst>
              <a:ext uri="{FF2B5EF4-FFF2-40B4-BE49-F238E27FC236}">
                <a16:creationId xmlns:a16="http://schemas.microsoft.com/office/drawing/2014/main" id="{BC4923E7-DF6D-9CDF-1E5A-DDC7971155AC}"/>
              </a:ext>
            </a:extLst>
          </xdr:cNvPr>
          <xdr:cNvSpPr/>
        </xdr:nvSpPr>
        <xdr:spPr>
          <a:xfrm>
            <a:off x="5911849" y="485092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2" name="Oval 981">
            <a:extLst>
              <a:ext uri="{FF2B5EF4-FFF2-40B4-BE49-F238E27FC236}">
                <a16:creationId xmlns:a16="http://schemas.microsoft.com/office/drawing/2014/main" id="{A6400E2F-09F1-ECA4-E7CB-A1980D13E29A}"/>
              </a:ext>
            </a:extLst>
          </xdr:cNvPr>
          <xdr:cNvSpPr/>
        </xdr:nvSpPr>
        <xdr:spPr>
          <a:xfrm>
            <a:off x="5902325" y="493283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3" name="Oval 982">
            <a:extLst>
              <a:ext uri="{FF2B5EF4-FFF2-40B4-BE49-F238E27FC236}">
                <a16:creationId xmlns:a16="http://schemas.microsoft.com/office/drawing/2014/main" id="{F394B5A2-6C7A-4227-DC80-FF49D138E774}"/>
              </a:ext>
            </a:extLst>
          </xdr:cNvPr>
          <xdr:cNvSpPr/>
        </xdr:nvSpPr>
        <xdr:spPr>
          <a:xfrm>
            <a:off x="5902325" y="492379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4" name="Oval 983">
            <a:extLst>
              <a:ext uri="{FF2B5EF4-FFF2-40B4-BE49-F238E27FC236}">
                <a16:creationId xmlns:a16="http://schemas.microsoft.com/office/drawing/2014/main" id="{0A9B488E-E166-B65C-D6BF-070D9BD35F4F}"/>
              </a:ext>
            </a:extLst>
          </xdr:cNvPr>
          <xdr:cNvSpPr/>
        </xdr:nvSpPr>
        <xdr:spPr>
          <a:xfrm>
            <a:off x="5902325" y="500411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5" name="Oval 984">
            <a:extLst>
              <a:ext uri="{FF2B5EF4-FFF2-40B4-BE49-F238E27FC236}">
                <a16:creationId xmlns:a16="http://schemas.microsoft.com/office/drawing/2014/main" id="{18A36EB3-C753-6455-0FCA-55FA5F37D353}"/>
              </a:ext>
            </a:extLst>
          </xdr:cNvPr>
          <xdr:cNvSpPr/>
        </xdr:nvSpPr>
        <xdr:spPr>
          <a:xfrm>
            <a:off x="5907087" y="508841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71437</xdr:colOff>
      <xdr:row>356</xdr:row>
      <xdr:rowOff>123825</xdr:rowOff>
    </xdr:from>
    <xdr:to>
      <xdr:col>48</xdr:col>
      <xdr:colOff>85723</xdr:colOff>
      <xdr:row>364</xdr:row>
      <xdr:rowOff>90488</xdr:rowOff>
    </xdr:to>
    <xdr:grpSp>
      <xdr:nvGrpSpPr>
        <xdr:cNvPr id="1442" name="Group 1441">
          <a:extLst>
            <a:ext uri="{FF2B5EF4-FFF2-40B4-BE49-F238E27FC236}">
              <a16:creationId xmlns:a16="http://schemas.microsoft.com/office/drawing/2014/main" id="{B04AFD47-E786-67C9-AD21-3140CED33929}"/>
            </a:ext>
          </a:extLst>
        </xdr:cNvPr>
        <xdr:cNvGrpSpPr/>
      </xdr:nvGrpSpPr>
      <xdr:grpSpPr>
        <a:xfrm>
          <a:off x="2014537" y="53930550"/>
          <a:ext cx="5843586" cy="1109663"/>
          <a:chOff x="2052637" y="52854225"/>
          <a:chExt cx="5957886" cy="1084263"/>
        </a:xfrm>
      </xdr:grpSpPr>
      <xdr:sp macro="" textlink="">
        <xdr:nvSpPr>
          <xdr:cNvPr id="1019" name="Isosceles Triangle 1018">
            <a:extLst>
              <a:ext uri="{FF2B5EF4-FFF2-40B4-BE49-F238E27FC236}">
                <a16:creationId xmlns:a16="http://schemas.microsoft.com/office/drawing/2014/main" id="{67F97FA9-B80E-D5E3-A2A8-3E45036423F2}"/>
              </a:ext>
            </a:extLst>
          </xdr:cNvPr>
          <xdr:cNvSpPr/>
        </xdr:nvSpPr>
        <xdr:spPr>
          <a:xfrm>
            <a:off x="2062163" y="531637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0" name="Isosceles Triangle 1019">
            <a:extLst>
              <a:ext uri="{FF2B5EF4-FFF2-40B4-BE49-F238E27FC236}">
                <a16:creationId xmlns:a16="http://schemas.microsoft.com/office/drawing/2014/main" id="{C73DC70C-72F8-9AF4-F4CE-6102E413F2D2}"/>
              </a:ext>
            </a:extLst>
          </xdr:cNvPr>
          <xdr:cNvSpPr/>
        </xdr:nvSpPr>
        <xdr:spPr>
          <a:xfrm>
            <a:off x="4048126" y="5315902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21" name="Straight Connector 1020">
            <a:extLst>
              <a:ext uri="{FF2B5EF4-FFF2-40B4-BE49-F238E27FC236}">
                <a16:creationId xmlns:a16="http://schemas.microsoft.com/office/drawing/2014/main" id="{09F6BDF7-F5F8-3BDA-6CDC-FE01D1C3D8D6}"/>
              </a:ext>
            </a:extLst>
          </xdr:cNvPr>
          <xdr:cNvCxnSpPr/>
        </xdr:nvCxnSpPr>
        <xdr:spPr>
          <a:xfrm>
            <a:off x="2138362" y="53152674"/>
            <a:ext cx="57959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2" name="Isosceles Triangle 1021">
            <a:extLst>
              <a:ext uri="{FF2B5EF4-FFF2-40B4-BE49-F238E27FC236}">
                <a16:creationId xmlns:a16="http://schemas.microsoft.com/office/drawing/2014/main" id="{28C78880-ED89-DC37-60A1-A1624C706558}"/>
              </a:ext>
            </a:extLst>
          </xdr:cNvPr>
          <xdr:cNvSpPr/>
        </xdr:nvSpPr>
        <xdr:spPr>
          <a:xfrm>
            <a:off x="5859463" y="531590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3" name="Isosceles Triangle 1022">
            <a:extLst>
              <a:ext uri="{FF2B5EF4-FFF2-40B4-BE49-F238E27FC236}">
                <a16:creationId xmlns:a16="http://schemas.microsoft.com/office/drawing/2014/main" id="{7A4BE586-25A1-172A-4C4E-93889A2A904B}"/>
              </a:ext>
            </a:extLst>
          </xdr:cNvPr>
          <xdr:cNvSpPr/>
        </xdr:nvSpPr>
        <xdr:spPr>
          <a:xfrm>
            <a:off x="7845423" y="531542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26" name="Straight Arrow Connector 1025">
            <a:extLst>
              <a:ext uri="{FF2B5EF4-FFF2-40B4-BE49-F238E27FC236}">
                <a16:creationId xmlns:a16="http://schemas.microsoft.com/office/drawing/2014/main" id="{546F2870-AE8A-6A6E-015E-38288DB01D01}"/>
              </a:ext>
            </a:extLst>
          </xdr:cNvPr>
          <xdr:cNvCxnSpPr/>
        </xdr:nvCxnSpPr>
        <xdr:spPr>
          <a:xfrm>
            <a:off x="2143124" y="529224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7" name="Straight Arrow Connector 1026">
            <a:extLst>
              <a:ext uri="{FF2B5EF4-FFF2-40B4-BE49-F238E27FC236}">
                <a16:creationId xmlns:a16="http://schemas.microsoft.com/office/drawing/2014/main" id="{00DDDE20-1A1E-C8DD-7C16-C1073B69620A}"/>
              </a:ext>
            </a:extLst>
          </xdr:cNvPr>
          <xdr:cNvCxnSpPr/>
        </xdr:nvCxnSpPr>
        <xdr:spPr>
          <a:xfrm>
            <a:off x="2308224" y="529272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8" name="Straight Arrow Connector 1027">
            <a:extLst>
              <a:ext uri="{FF2B5EF4-FFF2-40B4-BE49-F238E27FC236}">
                <a16:creationId xmlns:a16="http://schemas.microsoft.com/office/drawing/2014/main" id="{6F0A979D-92A9-A7B4-661B-C6BBC582CE49}"/>
              </a:ext>
            </a:extLst>
          </xdr:cNvPr>
          <xdr:cNvCxnSpPr/>
        </xdr:nvCxnSpPr>
        <xdr:spPr>
          <a:xfrm>
            <a:off x="2473323" y="529224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9" name="Straight Arrow Connector 1028">
            <a:extLst>
              <a:ext uri="{FF2B5EF4-FFF2-40B4-BE49-F238E27FC236}">
                <a16:creationId xmlns:a16="http://schemas.microsoft.com/office/drawing/2014/main" id="{F51FCE83-00F6-B8FF-135B-8881270144C2}"/>
              </a:ext>
            </a:extLst>
          </xdr:cNvPr>
          <xdr:cNvCxnSpPr/>
        </xdr:nvCxnSpPr>
        <xdr:spPr>
          <a:xfrm>
            <a:off x="2638423" y="529272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0" name="Straight Arrow Connector 1029">
            <a:extLst>
              <a:ext uri="{FF2B5EF4-FFF2-40B4-BE49-F238E27FC236}">
                <a16:creationId xmlns:a16="http://schemas.microsoft.com/office/drawing/2014/main" id="{AF59AA3B-90DB-0E11-CB8B-6710D55E85CA}"/>
              </a:ext>
            </a:extLst>
          </xdr:cNvPr>
          <xdr:cNvCxnSpPr/>
        </xdr:nvCxnSpPr>
        <xdr:spPr>
          <a:xfrm>
            <a:off x="2803523" y="529224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1" name="Straight Arrow Connector 1030">
            <a:extLst>
              <a:ext uri="{FF2B5EF4-FFF2-40B4-BE49-F238E27FC236}">
                <a16:creationId xmlns:a16="http://schemas.microsoft.com/office/drawing/2014/main" id="{E3B4D464-CD12-E26D-7AA9-5B8E8F27A236}"/>
              </a:ext>
            </a:extLst>
          </xdr:cNvPr>
          <xdr:cNvCxnSpPr/>
        </xdr:nvCxnSpPr>
        <xdr:spPr>
          <a:xfrm>
            <a:off x="2968623" y="529272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2" name="Straight Arrow Connector 1031">
            <a:extLst>
              <a:ext uri="{FF2B5EF4-FFF2-40B4-BE49-F238E27FC236}">
                <a16:creationId xmlns:a16="http://schemas.microsoft.com/office/drawing/2014/main" id="{DD752C0C-A9CC-77D2-B351-A9F0795A9A96}"/>
              </a:ext>
            </a:extLst>
          </xdr:cNvPr>
          <xdr:cNvCxnSpPr/>
        </xdr:nvCxnSpPr>
        <xdr:spPr>
          <a:xfrm>
            <a:off x="3133722" y="529224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3" name="Straight Arrow Connector 1032">
            <a:extLst>
              <a:ext uri="{FF2B5EF4-FFF2-40B4-BE49-F238E27FC236}">
                <a16:creationId xmlns:a16="http://schemas.microsoft.com/office/drawing/2014/main" id="{1D2B0B34-11CC-7449-E4BB-80209737FC8E}"/>
              </a:ext>
            </a:extLst>
          </xdr:cNvPr>
          <xdr:cNvCxnSpPr/>
        </xdr:nvCxnSpPr>
        <xdr:spPr>
          <a:xfrm>
            <a:off x="3298822" y="529272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4" name="Straight Arrow Connector 1033">
            <a:extLst>
              <a:ext uri="{FF2B5EF4-FFF2-40B4-BE49-F238E27FC236}">
                <a16:creationId xmlns:a16="http://schemas.microsoft.com/office/drawing/2014/main" id="{C3CD7746-35CA-2758-EAF1-EAC169402A39}"/>
              </a:ext>
            </a:extLst>
          </xdr:cNvPr>
          <xdr:cNvCxnSpPr/>
        </xdr:nvCxnSpPr>
        <xdr:spPr>
          <a:xfrm>
            <a:off x="3463924" y="529224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5" name="Straight Arrow Connector 1034">
            <a:extLst>
              <a:ext uri="{FF2B5EF4-FFF2-40B4-BE49-F238E27FC236}">
                <a16:creationId xmlns:a16="http://schemas.microsoft.com/office/drawing/2014/main" id="{FACB20DE-F3DE-6098-F1CF-0D30F1730B02}"/>
              </a:ext>
            </a:extLst>
          </xdr:cNvPr>
          <xdr:cNvCxnSpPr/>
        </xdr:nvCxnSpPr>
        <xdr:spPr>
          <a:xfrm>
            <a:off x="3629024" y="529272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6" name="Straight Arrow Connector 1035">
            <a:extLst>
              <a:ext uri="{FF2B5EF4-FFF2-40B4-BE49-F238E27FC236}">
                <a16:creationId xmlns:a16="http://schemas.microsoft.com/office/drawing/2014/main" id="{BFB3F6A3-2F18-95B2-7BC9-1AB38FC4BF25}"/>
              </a:ext>
            </a:extLst>
          </xdr:cNvPr>
          <xdr:cNvCxnSpPr/>
        </xdr:nvCxnSpPr>
        <xdr:spPr>
          <a:xfrm>
            <a:off x="3794123" y="529224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7" name="Straight Arrow Connector 1036">
            <a:extLst>
              <a:ext uri="{FF2B5EF4-FFF2-40B4-BE49-F238E27FC236}">
                <a16:creationId xmlns:a16="http://schemas.microsoft.com/office/drawing/2014/main" id="{8361E9A4-D5AB-EDDD-6502-E8799A22C8D3}"/>
              </a:ext>
            </a:extLst>
          </xdr:cNvPr>
          <xdr:cNvCxnSpPr/>
        </xdr:nvCxnSpPr>
        <xdr:spPr>
          <a:xfrm>
            <a:off x="3959223" y="529272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8" name="Straight Arrow Connector 1037">
            <a:extLst>
              <a:ext uri="{FF2B5EF4-FFF2-40B4-BE49-F238E27FC236}">
                <a16:creationId xmlns:a16="http://schemas.microsoft.com/office/drawing/2014/main" id="{5CB09958-099C-3DE6-17F2-E191BFBF6F30}"/>
              </a:ext>
            </a:extLst>
          </xdr:cNvPr>
          <xdr:cNvCxnSpPr/>
        </xdr:nvCxnSpPr>
        <xdr:spPr>
          <a:xfrm>
            <a:off x="4124323" y="529224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9" name="Straight Arrow Connector 1038">
            <a:extLst>
              <a:ext uri="{FF2B5EF4-FFF2-40B4-BE49-F238E27FC236}">
                <a16:creationId xmlns:a16="http://schemas.microsoft.com/office/drawing/2014/main" id="{FCF20DD9-DABC-D390-2250-FA63517FB2E8}"/>
              </a:ext>
            </a:extLst>
          </xdr:cNvPr>
          <xdr:cNvCxnSpPr/>
        </xdr:nvCxnSpPr>
        <xdr:spPr>
          <a:xfrm>
            <a:off x="4289423" y="529272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0" name="Straight Arrow Connector 1039">
            <a:extLst>
              <a:ext uri="{FF2B5EF4-FFF2-40B4-BE49-F238E27FC236}">
                <a16:creationId xmlns:a16="http://schemas.microsoft.com/office/drawing/2014/main" id="{990CA796-ADA0-C6DB-7E54-404A364AD655}"/>
              </a:ext>
            </a:extLst>
          </xdr:cNvPr>
          <xdr:cNvCxnSpPr/>
        </xdr:nvCxnSpPr>
        <xdr:spPr>
          <a:xfrm>
            <a:off x="4454522" y="529224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1" name="Straight Arrow Connector 1040">
            <a:extLst>
              <a:ext uri="{FF2B5EF4-FFF2-40B4-BE49-F238E27FC236}">
                <a16:creationId xmlns:a16="http://schemas.microsoft.com/office/drawing/2014/main" id="{7743EDFE-3D5F-2A82-A534-78FA5BF4FCC3}"/>
              </a:ext>
            </a:extLst>
          </xdr:cNvPr>
          <xdr:cNvCxnSpPr/>
        </xdr:nvCxnSpPr>
        <xdr:spPr>
          <a:xfrm>
            <a:off x="4619622" y="529272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2" name="Straight Arrow Connector 1041">
            <a:extLst>
              <a:ext uri="{FF2B5EF4-FFF2-40B4-BE49-F238E27FC236}">
                <a16:creationId xmlns:a16="http://schemas.microsoft.com/office/drawing/2014/main" id="{AFC3A3D1-A669-7F15-3756-965ADA78F0E0}"/>
              </a:ext>
            </a:extLst>
          </xdr:cNvPr>
          <xdr:cNvCxnSpPr/>
        </xdr:nvCxnSpPr>
        <xdr:spPr>
          <a:xfrm>
            <a:off x="4784723" y="529272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3" name="Straight Arrow Connector 1042">
            <a:extLst>
              <a:ext uri="{FF2B5EF4-FFF2-40B4-BE49-F238E27FC236}">
                <a16:creationId xmlns:a16="http://schemas.microsoft.com/office/drawing/2014/main" id="{BCB76595-DAC2-9DE3-D110-54A26552A705}"/>
              </a:ext>
            </a:extLst>
          </xdr:cNvPr>
          <xdr:cNvCxnSpPr/>
        </xdr:nvCxnSpPr>
        <xdr:spPr>
          <a:xfrm>
            <a:off x="4949823" y="529320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4" name="Straight Arrow Connector 1043">
            <a:extLst>
              <a:ext uri="{FF2B5EF4-FFF2-40B4-BE49-F238E27FC236}">
                <a16:creationId xmlns:a16="http://schemas.microsoft.com/office/drawing/2014/main" id="{7ACB2454-F0D2-CDC0-B410-1573BED4FEB8}"/>
              </a:ext>
            </a:extLst>
          </xdr:cNvPr>
          <xdr:cNvCxnSpPr/>
        </xdr:nvCxnSpPr>
        <xdr:spPr>
          <a:xfrm>
            <a:off x="5114922" y="529272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5" name="Straight Arrow Connector 1044">
            <a:extLst>
              <a:ext uri="{FF2B5EF4-FFF2-40B4-BE49-F238E27FC236}">
                <a16:creationId xmlns:a16="http://schemas.microsoft.com/office/drawing/2014/main" id="{EC3F86ED-218C-E7FC-741C-0A367083BB79}"/>
              </a:ext>
            </a:extLst>
          </xdr:cNvPr>
          <xdr:cNvCxnSpPr/>
        </xdr:nvCxnSpPr>
        <xdr:spPr>
          <a:xfrm>
            <a:off x="5280022" y="529320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6" name="Straight Arrow Connector 1045">
            <a:extLst>
              <a:ext uri="{FF2B5EF4-FFF2-40B4-BE49-F238E27FC236}">
                <a16:creationId xmlns:a16="http://schemas.microsoft.com/office/drawing/2014/main" id="{2F98EED8-B204-A8BB-844A-0856C4623897}"/>
              </a:ext>
            </a:extLst>
          </xdr:cNvPr>
          <xdr:cNvCxnSpPr/>
        </xdr:nvCxnSpPr>
        <xdr:spPr>
          <a:xfrm>
            <a:off x="5445122" y="529272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7" name="Straight Arrow Connector 1046">
            <a:extLst>
              <a:ext uri="{FF2B5EF4-FFF2-40B4-BE49-F238E27FC236}">
                <a16:creationId xmlns:a16="http://schemas.microsoft.com/office/drawing/2014/main" id="{E801B731-04AE-DC86-1B82-880D015FC864}"/>
              </a:ext>
            </a:extLst>
          </xdr:cNvPr>
          <xdr:cNvCxnSpPr/>
        </xdr:nvCxnSpPr>
        <xdr:spPr>
          <a:xfrm>
            <a:off x="5610222" y="529320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8" name="Straight Arrow Connector 1047">
            <a:extLst>
              <a:ext uri="{FF2B5EF4-FFF2-40B4-BE49-F238E27FC236}">
                <a16:creationId xmlns:a16="http://schemas.microsoft.com/office/drawing/2014/main" id="{5F3CDB40-1629-DD2F-FC8A-6FBF31A27730}"/>
              </a:ext>
            </a:extLst>
          </xdr:cNvPr>
          <xdr:cNvCxnSpPr/>
        </xdr:nvCxnSpPr>
        <xdr:spPr>
          <a:xfrm>
            <a:off x="5775321" y="529272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9" name="Straight Arrow Connector 1048">
            <a:extLst>
              <a:ext uri="{FF2B5EF4-FFF2-40B4-BE49-F238E27FC236}">
                <a16:creationId xmlns:a16="http://schemas.microsoft.com/office/drawing/2014/main" id="{53A79F4B-546F-2681-40FF-C57C63F60F9B}"/>
              </a:ext>
            </a:extLst>
          </xdr:cNvPr>
          <xdr:cNvCxnSpPr/>
        </xdr:nvCxnSpPr>
        <xdr:spPr>
          <a:xfrm>
            <a:off x="5940421" y="529320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0" name="Straight Arrow Connector 1049">
            <a:extLst>
              <a:ext uri="{FF2B5EF4-FFF2-40B4-BE49-F238E27FC236}">
                <a16:creationId xmlns:a16="http://schemas.microsoft.com/office/drawing/2014/main" id="{21674B42-6F6F-D2FC-6A1D-18F69F436208}"/>
              </a:ext>
            </a:extLst>
          </xdr:cNvPr>
          <xdr:cNvCxnSpPr/>
        </xdr:nvCxnSpPr>
        <xdr:spPr>
          <a:xfrm>
            <a:off x="6105523" y="529272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1" name="Straight Arrow Connector 1050">
            <a:extLst>
              <a:ext uri="{FF2B5EF4-FFF2-40B4-BE49-F238E27FC236}">
                <a16:creationId xmlns:a16="http://schemas.microsoft.com/office/drawing/2014/main" id="{C8130930-5916-3FB9-1FEF-9E12A818931E}"/>
              </a:ext>
            </a:extLst>
          </xdr:cNvPr>
          <xdr:cNvCxnSpPr/>
        </xdr:nvCxnSpPr>
        <xdr:spPr>
          <a:xfrm>
            <a:off x="6270623" y="529320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2" name="Straight Arrow Connector 1051">
            <a:extLst>
              <a:ext uri="{FF2B5EF4-FFF2-40B4-BE49-F238E27FC236}">
                <a16:creationId xmlns:a16="http://schemas.microsoft.com/office/drawing/2014/main" id="{AF914303-7830-C7BE-536A-BCAFBA16B25E}"/>
              </a:ext>
            </a:extLst>
          </xdr:cNvPr>
          <xdr:cNvCxnSpPr/>
        </xdr:nvCxnSpPr>
        <xdr:spPr>
          <a:xfrm>
            <a:off x="6435722" y="529272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3" name="Straight Arrow Connector 1052">
            <a:extLst>
              <a:ext uri="{FF2B5EF4-FFF2-40B4-BE49-F238E27FC236}">
                <a16:creationId xmlns:a16="http://schemas.microsoft.com/office/drawing/2014/main" id="{F02298C6-F3EE-1B75-5DF7-8F4162D6C696}"/>
              </a:ext>
            </a:extLst>
          </xdr:cNvPr>
          <xdr:cNvCxnSpPr/>
        </xdr:nvCxnSpPr>
        <xdr:spPr>
          <a:xfrm>
            <a:off x="6600822" y="529320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4" name="Straight Arrow Connector 1053">
            <a:extLst>
              <a:ext uri="{FF2B5EF4-FFF2-40B4-BE49-F238E27FC236}">
                <a16:creationId xmlns:a16="http://schemas.microsoft.com/office/drawing/2014/main" id="{6E43A106-E8DA-CF80-923A-54A50794CFD7}"/>
              </a:ext>
            </a:extLst>
          </xdr:cNvPr>
          <xdr:cNvCxnSpPr/>
        </xdr:nvCxnSpPr>
        <xdr:spPr>
          <a:xfrm>
            <a:off x="6765922" y="529272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5" name="Straight Arrow Connector 1054">
            <a:extLst>
              <a:ext uri="{FF2B5EF4-FFF2-40B4-BE49-F238E27FC236}">
                <a16:creationId xmlns:a16="http://schemas.microsoft.com/office/drawing/2014/main" id="{3CB19E28-805D-2BB6-22BE-0FB12FAACA89}"/>
              </a:ext>
            </a:extLst>
          </xdr:cNvPr>
          <xdr:cNvCxnSpPr/>
        </xdr:nvCxnSpPr>
        <xdr:spPr>
          <a:xfrm>
            <a:off x="6931022" y="529320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6" name="Straight Arrow Connector 1055">
            <a:extLst>
              <a:ext uri="{FF2B5EF4-FFF2-40B4-BE49-F238E27FC236}">
                <a16:creationId xmlns:a16="http://schemas.microsoft.com/office/drawing/2014/main" id="{53C4CD73-283E-7D07-4680-CF7AA680EF58}"/>
              </a:ext>
            </a:extLst>
          </xdr:cNvPr>
          <xdr:cNvCxnSpPr/>
        </xdr:nvCxnSpPr>
        <xdr:spPr>
          <a:xfrm>
            <a:off x="7096121" y="529272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7" name="Straight Arrow Connector 1056">
            <a:extLst>
              <a:ext uri="{FF2B5EF4-FFF2-40B4-BE49-F238E27FC236}">
                <a16:creationId xmlns:a16="http://schemas.microsoft.com/office/drawing/2014/main" id="{31BE170F-31E5-7534-D59F-26D11075BD86}"/>
              </a:ext>
            </a:extLst>
          </xdr:cNvPr>
          <xdr:cNvCxnSpPr/>
        </xdr:nvCxnSpPr>
        <xdr:spPr>
          <a:xfrm>
            <a:off x="7261221" y="529272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8" name="Straight Arrow Connector 1057">
            <a:extLst>
              <a:ext uri="{FF2B5EF4-FFF2-40B4-BE49-F238E27FC236}">
                <a16:creationId xmlns:a16="http://schemas.microsoft.com/office/drawing/2014/main" id="{E8804374-126B-7B71-81E5-AB45D934A0C4}"/>
              </a:ext>
            </a:extLst>
          </xdr:cNvPr>
          <xdr:cNvCxnSpPr/>
        </xdr:nvCxnSpPr>
        <xdr:spPr>
          <a:xfrm>
            <a:off x="7426323" y="529272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9" name="Straight Arrow Connector 1058">
            <a:extLst>
              <a:ext uri="{FF2B5EF4-FFF2-40B4-BE49-F238E27FC236}">
                <a16:creationId xmlns:a16="http://schemas.microsoft.com/office/drawing/2014/main" id="{33268CD8-A5F1-3954-BF84-1E33D99685EA}"/>
              </a:ext>
            </a:extLst>
          </xdr:cNvPr>
          <xdr:cNvCxnSpPr/>
        </xdr:nvCxnSpPr>
        <xdr:spPr>
          <a:xfrm>
            <a:off x="7591423" y="529320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0" name="Straight Arrow Connector 1059">
            <a:extLst>
              <a:ext uri="{FF2B5EF4-FFF2-40B4-BE49-F238E27FC236}">
                <a16:creationId xmlns:a16="http://schemas.microsoft.com/office/drawing/2014/main" id="{932FC161-5875-73C7-1F31-96FD6906F23B}"/>
              </a:ext>
            </a:extLst>
          </xdr:cNvPr>
          <xdr:cNvCxnSpPr/>
        </xdr:nvCxnSpPr>
        <xdr:spPr>
          <a:xfrm>
            <a:off x="7756522" y="529272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1" name="Straight Connector 1060">
            <a:extLst>
              <a:ext uri="{FF2B5EF4-FFF2-40B4-BE49-F238E27FC236}">
                <a16:creationId xmlns:a16="http://schemas.microsoft.com/office/drawing/2014/main" id="{543C705E-1E3F-C5D1-A3D2-938ACCD53E11}"/>
              </a:ext>
            </a:extLst>
          </xdr:cNvPr>
          <xdr:cNvCxnSpPr/>
        </xdr:nvCxnSpPr>
        <xdr:spPr>
          <a:xfrm>
            <a:off x="2151063" y="52922487"/>
            <a:ext cx="57737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2" name="Straight Connector 1061">
            <a:extLst>
              <a:ext uri="{FF2B5EF4-FFF2-40B4-BE49-F238E27FC236}">
                <a16:creationId xmlns:a16="http://schemas.microsoft.com/office/drawing/2014/main" id="{6561C233-3B92-A01D-EC98-1DEE41A009F1}"/>
              </a:ext>
            </a:extLst>
          </xdr:cNvPr>
          <xdr:cNvCxnSpPr/>
        </xdr:nvCxnSpPr>
        <xdr:spPr>
          <a:xfrm>
            <a:off x="2146300" y="53422550"/>
            <a:ext cx="0" cy="515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3" name="Straight Connector 1062">
            <a:extLst>
              <a:ext uri="{FF2B5EF4-FFF2-40B4-BE49-F238E27FC236}">
                <a16:creationId xmlns:a16="http://schemas.microsoft.com/office/drawing/2014/main" id="{6BC1855C-83C5-5B80-7948-1B4390F70CC7}"/>
              </a:ext>
            </a:extLst>
          </xdr:cNvPr>
          <xdr:cNvCxnSpPr/>
        </xdr:nvCxnSpPr>
        <xdr:spPr>
          <a:xfrm>
            <a:off x="2057400" y="53568600"/>
            <a:ext cx="59245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4" name="Straight Connector 1063">
            <a:extLst>
              <a:ext uri="{FF2B5EF4-FFF2-40B4-BE49-F238E27FC236}">
                <a16:creationId xmlns:a16="http://schemas.microsoft.com/office/drawing/2014/main" id="{7A1473CB-E7DF-37A7-68B6-9FE557C463EE}"/>
              </a:ext>
            </a:extLst>
          </xdr:cNvPr>
          <xdr:cNvCxnSpPr/>
        </xdr:nvCxnSpPr>
        <xdr:spPr>
          <a:xfrm flipH="1">
            <a:off x="2100262" y="53524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5" name="Straight Connector 1064">
            <a:extLst>
              <a:ext uri="{FF2B5EF4-FFF2-40B4-BE49-F238E27FC236}">
                <a16:creationId xmlns:a16="http://schemas.microsoft.com/office/drawing/2014/main" id="{088A127F-1462-000A-F500-F42EE229D57C}"/>
              </a:ext>
            </a:extLst>
          </xdr:cNvPr>
          <xdr:cNvCxnSpPr/>
        </xdr:nvCxnSpPr>
        <xdr:spPr>
          <a:xfrm>
            <a:off x="4127501" y="53422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6" name="Straight Connector 1065">
            <a:extLst>
              <a:ext uri="{FF2B5EF4-FFF2-40B4-BE49-F238E27FC236}">
                <a16:creationId xmlns:a16="http://schemas.microsoft.com/office/drawing/2014/main" id="{0982F268-C929-3C05-E5A8-F30AEE38784B}"/>
              </a:ext>
            </a:extLst>
          </xdr:cNvPr>
          <xdr:cNvCxnSpPr/>
        </xdr:nvCxnSpPr>
        <xdr:spPr>
          <a:xfrm flipH="1">
            <a:off x="4081463" y="53524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1" name="Straight Connector 1070">
            <a:extLst>
              <a:ext uri="{FF2B5EF4-FFF2-40B4-BE49-F238E27FC236}">
                <a16:creationId xmlns:a16="http://schemas.microsoft.com/office/drawing/2014/main" id="{5A65DC1B-FF56-B475-F123-65DD29562EB0}"/>
              </a:ext>
            </a:extLst>
          </xdr:cNvPr>
          <xdr:cNvCxnSpPr/>
        </xdr:nvCxnSpPr>
        <xdr:spPr>
          <a:xfrm>
            <a:off x="5940421" y="53422549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2" name="Straight Connector 1071">
            <a:extLst>
              <a:ext uri="{FF2B5EF4-FFF2-40B4-BE49-F238E27FC236}">
                <a16:creationId xmlns:a16="http://schemas.microsoft.com/office/drawing/2014/main" id="{25432EA7-894D-EF55-AED4-4933269C4FC1}"/>
              </a:ext>
            </a:extLst>
          </xdr:cNvPr>
          <xdr:cNvCxnSpPr/>
        </xdr:nvCxnSpPr>
        <xdr:spPr>
          <a:xfrm flipH="1">
            <a:off x="5897558" y="535241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3" name="Straight Connector 1072">
            <a:extLst>
              <a:ext uri="{FF2B5EF4-FFF2-40B4-BE49-F238E27FC236}">
                <a16:creationId xmlns:a16="http://schemas.microsoft.com/office/drawing/2014/main" id="{C4A6DD88-1C32-6072-FD70-E07051E681D4}"/>
              </a:ext>
            </a:extLst>
          </xdr:cNvPr>
          <xdr:cNvCxnSpPr/>
        </xdr:nvCxnSpPr>
        <xdr:spPr>
          <a:xfrm>
            <a:off x="7924801" y="53427311"/>
            <a:ext cx="0" cy="4873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4" name="Straight Connector 1073">
            <a:extLst>
              <a:ext uri="{FF2B5EF4-FFF2-40B4-BE49-F238E27FC236}">
                <a16:creationId xmlns:a16="http://schemas.microsoft.com/office/drawing/2014/main" id="{33E82C17-908F-2C9C-C6C2-62737535FCC6}"/>
              </a:ext>
            </a:extLst>
          </xdr:cNvPr>
          <xdr:cNvCxnSpPr/>
        </xdr:nvCxnSpPr>
        <xdr:spPr>
          <a:xfrm flipH="1">
            <a:off x="7878763" y="53528911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5" name="Straight Connector 1074">
            <a:extLst>
              <a:ext uri="{FF2B5EF4-FFF2-40B4-BE49-F238E27FC236}">
                <a16:creationId xmlns:a16="http://schemas.microsoft.com/office/drawing/2014/main" id="{F6AFC12B-4767-D412-E2E8-1B9FAC96FC20}"/>
              </a:ext>
            </a:extLst>
          </xdr:cNvPr>
          <xdr:cNvCxnSpPr/>
        </xdr:nvCxnSpPr>
        <xdr:spPr>
          <a:xfrm>
            <a:off x="2052637" y="53848000"/>
            <a:ext cx="592931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6" name="Straight Connector 1075">
            <a:extLst>
              <a:ext uri="{FF2B5EF4-FFF2-40B4-BE49-F238E27FC236}">
                <a16:creationId xmlns:a16="http://schemas.microsoft.com/office/drawing/2014/main" id="{B2D2F096-A243-29BE-B65F-686C454D88C2}"/>
              </a:ext>
            </a:extLst>
          </xdr:cNvPr>
          <xdr:cNvCxnSpPr/>
        </xdr:nvCxnSpPr>
        <xdr:spPr>
          <a:xfrm flipH="1">
            <a:off x="2095499" y="538035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7" name="Straight Connector 1076">
            <a:extLst>
              <a:ext uri="{FF2B5EF4-FFF2-40B4-BE49-F238E27FC236}">
                <a16:creationId xmlns:a16="http://schemas.microsoft.com/office/drawing/2014/main" id="{77406434-1E4A-2C33-6227-E80DB201A93C}"/>
              </a:ext>
            </a:extLst>
          </xdr:cNvPr>
          <xdr:cNvCxnSpPr/>
        </xdr:nvCxnSpPr>
        <xdr:spPr>
          <a:xfrm flipH="1">
            <a:off x="7874004" y="53808314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8" name="Straight Connector 1077">
            <a:extLst>
              <a:ext uri="{FF2B5EF4-FFF2-40B4-BE49-F238E27FC236}">
                <a16:creationId xmlns:a16="http://schemas.microsoft.com/office/drawing/2014/main" id="{CAFE4621-6A59-C347-3E25-364E61CD69A5}"/>
              </a:ext>
            </a:extLst>
          </xdr:cNvPr>
          <xdr:cNvCxnSpPr/>
        </xdr:nvCxnSpPr>
        <xdr:spPr>
          <a:xfrm flipH="1" flipV="1">
            <a:off x="4826000" y="52854225"/>
            <a:ext cx="136525" cy="1555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9" name="Straight Arrow Connector 1078">
            <a:extLst>
              <a:ext uri="{FF2B5EF4-FFF2-40B4-BE49-F238E27FC236}">
                <a16:creationId xmlns:a16="http://schemas.microsoft.com/office/drawing/2014/main" id="{E4295A90-8B6B-DB3E-5591-2C57DA0AB745}"/>
              </a:ext>
            </a:extLst>
          </xdr:cNvPr>
          <xdr:cNvCxnSpPr/>
        </xdr:nvCxnSpPr>
        <xdr:spPr>
          <a:xfrm>
            <a:off x="7921623" y="529272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4" name="Oval 1023">
            <a:extLst>
              <a:ext uri="{FF2B5EF4-FFF2-40B4-BE49-F238E27FC236}">
                <a16:creationId xmlns:a16="http://schemas.microsoft.com/office/drawing/2014/main" id="{3BAE4B6B-D3DF-E272-3173-809C1209A54D}"/>
              </a:ext>
            </a:extLst>
          </xdr:cNvPr>
          <xdr:cNvSpPr/>
        </xdr:nvSpPr>
        <xdr:spPr>
          <a:xfrm>
            <a:off x="4095750" y="531193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25" name="Oval 1024">
            <a:extLst>
              <a:ext uri="{FF2B5EF4-FFF2-40B4-BE49-F238E27FC236}">
                <a16:creationId xmlns:a16="http://schemas.microsoft.com/office/drawing/2014/main" id="{414D2857-69A6-6DE2-BADA-3E38FC106AB7}"/>
              </a:ext>
            </a:extLst>
          </xdr:cNvPr>
          <xdr:cNvSpPr/>
        </xdr:nvSpPr>
        <xdr:spPr>
          <a:xfrm>
            <a:off x="5907088" y="531193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369</xdr:row>
      <xdr:rowOff>133350</xdr:rowOff>
    </xdr:from>
    <xdr:to>
      <xdr:col>48</xdr:col>
      <xdr:colOff>90485</xdr:colOff>
      <xdr:row>376</xdr:row>
      <xdr:rowOff>23814</xdr:rowOff>
    </xdr:to>
    <xdr:grpSp>
      <xdr:nvGrpSpPr>
        <xdr:cNvPr id="1443" name="Group 1442">
          <a:extLst>
            <a:ext uri="{FF2B5EF4-FFF2-40B4-BE49-F238E27FC236}">
              <a16:creationId xmlns:a16="http://schemas.microsoft.com/office/drawing/2014/main" id="{6A29C636-B6E8-190F-1B24-9199E1274374}"/>
            </a:ext>
          </a:extLst>
        </xdr:cNvPr>
        <xdr:cNvGrpSpPr/>
      </xdr:nvGrpSpPr>
      <xdr:grpSpPr>
        <a:xfrm>
          <a:off x="2028825" y="55797450"/>
          <a:ext cx="5834060" cy="890589"/>
          <a:chOff x="2066925" y="54679850"/>
          <a:chExt cx="5948360" cy="868364"/>
        </a:xfrm>
      </xdr:grpSpPr>
      <xdr:sp macro="" textlink="">
        <xdr:nvSpPr>
          <xdr:cNvPr id="1097" name="Freeform: Shape 1096">
            <a:extLst>
              <a:ext uri="{FF2B5EF4-FFF2-40B4-BE49-F238E27FC236}">
                <a16:creationId xmlns:a16="http://schemas.microsoft.com/office/drawing/2014/main" id="{0AF65EFB-57AD-F3CD-E3FA-512E6CA0D4C2}"/>
              </a:ext>
            </a:extLst>
          </xdr:cNvPr>
          <xdr:cNvSpPr/>
        </xdr:nvSpPr>
        <xdr:spPr>
          <a:xfrm>
            <a:off x="2151063" y="54679850"/>
            <a:ext cx="1976437" cy="849313"/>
          </a:xfrm>
          <a:custGeom>
            <a:avLst/>
            <a:gdLst>
              <a:gd name="connsiteX0" fmla="*/ 0 w 1938337"/>
              <a:gd name="connsiteY0" fmla="*/ 438150 h 871538"/>
              <a:gd name="connsiteX1" fmla="*/ 0 w 1938337"/>
              <a:gd name="connsiteY1" fmla="*/ 0 h 871538"/>
              <a:gd name="connsiteX2" fmla="*/ 1938337 w 1938337"/>
              <a:gd name="connsiteY2" fmla="*/ 871538 h 871538"/>
              <a:gd name="connsiteX3" fmla="*/ 1938337 w 1938337"/>
              <a:gd name="connsiteY3" fmla="*/ 438150 h 8715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38337" h="871538">
                <a:moveTo>
                  <a:pt x="0" y="438150"/>
                </a:moveTo>
                <a:lnTo>
                  <a:pt x="0" y="0"/>
                </a:lnTo>
                <a:lnTo>
                  <a:pt x="1938337" y="871538"/>
                </a:lnTo>
                <a:lnTo>
                  <a:pt x="1938337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8" name="Freeform: Shape 1097">
            <a:extLst>
              <a:ext uri="{FF2B5EF4-FFF2-40B4-BE49-F238E27FC236}">
                <a16:creationId xmlns:a16="http://schemas.microsoft.com/office/drawing/2014/main" id="{88F98951-C954-4C44-A756-093320AD7D3B}"/>
              </a:ext>
            </a:extLst>
          </xdr:cNvPr>
          <xdr:cNvSpPr/>
        </xdr:nvSpPr>
        <xdr:spPr>
          <a:xfrm>
            <a:off x="4127501" y="54684613"/>
            <a:ext cx="1820862" cy="849313"/>
          </a:xfrm>
          <a:custGeom>
            <a:avLst/>
            <a:gdLst>
              <a:gd name="connsiteX0" fmla="*/ 0 w 1938337"/>
              <a:gd name="connsiteY0" fmla="*/ 438150 h 871538"/>
              <a:gd name="connsiteX1" fmla="*/ 0 w 1938337"/>
              <a:gd name="connsiteY1" fmla="*/ 0 h 871538"/>
              <a:gd name="connsiteX2" fmla="*/ 1938337 w 1938337"/>
              <a:gd name="connsiteY2" fmla="*/ 871538 h 871538"/>
              <a:gd name="connsiteX3" fmla="*/ 1938337 w 1938337"/>
              <a:gd name="connsiteY3" fmla="*/ 438150 h 8715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38337" h="871538">
                <a:moveTo>
                  <a:pt x="0" y="438150"/>
                </a:moveTo>
                <a:lnTo>
                  <a:pt x="0" y="0"/>
                </a:lnTo>
                <a:lnTo>
                  <a:pt x="1938337" y="871538"/>
                </a:lnTo>
                <a:lnTo>
                  <a:pt x="1938337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9" name="Freeform: Shape 1098">
            <a:extLst>
              <a:ext uri="{FF2B5EF4-FFF2-40B4-BE49-F238E27FC236}">
                <a16:creationId xmlns:a16="http://schemas.microsoft.com/office/drawing/2014/main" id="{CD295603-D326-4BB1-AFBD-4E062EB16C20}"/>
              </a:ext>
            </a:extLst>
          </xdr:cNvPr>
          <xdr:cNvSpPr/>
        </xdr:nvSpPr>
        <xdr:spPr>
          <a:xfrm>
            <a:off x="5948363" y="54695726"/>
            <a:ext cx="1976437" cy="852488"/>
          </a:xfrm>
          <a:custGeom>
            <a:avLst/>
            <a:gdLst>
              <a:gd name="connsiteX0" fmla="*/ 0 w 1938337"/>
              <a:gd name="connsiteY0" fmla="*/ 438150 h 871538"/>
              <a:gd name="connsiteX1" fmla="*/ 0 w 1938337"/>
              <a:gd name="connsiteY1" fmla="*/ 0 h 871538"/>
              <a:gd name="connsiteX2" fmla="*/ 1938337 w 1938337"/>
              <a:gd name="connsiteY2" fmla="*/ 871538 h 871538"/>
              <a:gd name="connsiteX3" fmla="*/ 1938337 w 1938337"/>
              <a:gd name="connsiteY3" fmla="*/ 438150 h 8715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38337" h="871538">
                <a:moveTo>
                  <a:pt x="0" y="438150"/>
                </a:moveTo>
                <a:lnTo>
                  <a:pt x="0" y="0"/>
                </a:lnTo>
                <a:lnTo>
                  <a:pt x="1938337" y="871538"/>
                </a:lnTo>
                <a:lnTo>
                  <a:pt x="1938337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0" name="Isosceles Triangle 1079">
            <a:extLst>
              <a:ext uri="{FF2B5EF4-FFF2-40B4-BE49-F238E27FC236}">
                <a16:creationId xmlns:a16="http://schemas.microsoft.com/office/drawing/2014/main" id="{0A92E218-E767-436B-AD7E-4BA6288B29EC}"/>
              </a:ext>
            </a:extLst>
          </xdr:cNvPr>
          <xdr:cNvSpPr/>
        </xdr:nvSpPr>
        <xdr:spPr>
          <a:xfrm>
            <a:off x="2066925" y="551243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1" name="Isosceles Triangle 1080">
            <a:extLst>
              <a:ext uri="{FF2B5EF4-FFF2-40B4-BE49-F238E27FC236}">
                <a16:creationId xmlns:a16="http://schemas.microsoft.com/office/drawing/2014/main" id="{182A62D7-2E1B-4417-A8BE-5D4C19B5D4D5}"/>
              </a:ext>
            </a:extLst>
          </xdr:cNvPr>
          <xdr:cNvSpPr/>
        </xdr:nvSpPr>
        <xdr:spPr>
          <a:xfrm>
            <a:off x="4043363" y="551195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82" name="Straight Connector 1081">
            <a:extLst>
              <a:ext uri="{FF2B5EF4-FFF2-40B4-BE49-F238E27FC236}">
                <a16:creationId xmlns:a16="http://schemas.microsoft.com/office/drawing/2014/main" id="{F91E9DFB-31B6-4F78-80C1-8E0A3F85E666}"/>
              </a:ext>
            </a:extLst>
          </xdr:cNvPr>
          <xdr:cNvCxnSpPr/>
        </xdr:nvCxnSpPr>
        <xdr:spPr>
          <a:xfrm>
            <a:off x="2143124" y="55110062"/>
            <a:ext cx="57959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83" name="Isosceles Triangle 1082">
            <a:extLst>
              <a:ext uri="{FF2B5EF4-FFF2-40B4-BE49-F238E27FC236}">
                <a16:creationId xmlns:a16="http://schemas.microsoft.com/office/drawing/2014/main" id="{0337281C-F2AB-4B89-B1A7-092C82E06E9B}"/>
              </a:ext>
            </a:extLst>
          </xdr:cNvPr>
          <xdr:cNvSpPr/>
        </xdr:nvSpPr>
        <xdr:spPr>
          <a:xfrm>
            <a:off x="5864225" y="551195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4" name="Isosceles Triangle 1083">
            <a:extLst>
              <a:ext uri="{FF2B5EF4-FFF2-40B4-BE49-F238E27FC236}">
                <a16:creationId xmlns:a16="http://schemas.microsoft.com/office/drawing/2014/main" id="{2B79A2EC-7128-4F6A-95C8-8250D842BF3B}"/>
              </a:ext>
            </a:extLst>
          </xdr:cNvPr>
          <xdr:cNvSpPr/>
        </xdr:nvSpPr>
        <xdr:spPr>
          <a:xfrm>
            <a:off x="7850185" y="551148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5" name="Oval 1084">
            <a:extLst>
              <a:ext uri="{FF2B5EF4-FFF2-40B4-BE49-F238E27FC236}">
                <a16:creationId xmlns:a16="http://schemas.microsoft.com/office/drawing/2014/main" id="{AC137013-8393-455C-83C2-946167589CC5}"/>
              </a:ext>
            </a:extLst>
          </xdr:cNvPr>
          <xdr:cNvSpPr/>
        </xdr:nvSpPr>
        <xdr:spPr>
          <a:xfrm>
            <a:off x="4090987" y="550799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6" name="Oval 1085">
            <a:extLst>
              <a:ext uri="{FF2B5EF4-FFF2-40B4-BE49-F238E27FC236}">
                <a16:creationId xmlns:a16="http://schemas.microsoft.com/office/drawing/2014/main" id="{2235C4A7-6285-4E4D-9823-0E3A0D28144D}"/>
              </a:ext>
            </a:extLst>
          </xdr:cNvPr>
          <xdr:cNvSpPr/>
        </xdr:nvSpPr>
        <xdr:spPr>
          <a:xfrm>
            <a:off x="5911850" y="550799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380</xdr:row>
      <xdr:rowOff>114300</xdr:rowOff>
    </xdr:from>
    <xdr:to>
      <xdr:col>48</xdr:col>
      <xdr:colOff>90485</xdr:colOff>
      <xdr:row>383</xdr:row>
      <xdr:rowOff>4775</xdr:rowOff>
    </xdr:to>
    <xdr:grpSp>
      <xdr:nvGrpSpPr>
        <xdr:cNvPr id="1444" name="Group 1443">
          <a:extLst>
            <a:ext uri="{FF2B5EF4-FFF2-40B4-BE49-F238E27FC236}">
              <a16:creationId xmlns:a16="http://schemas.microsoft.com/office/drawing/2014/main" id="{5B30F019-DC8A-8ABE-B326-99447E56E7CB}"/>
            </a:ext>
          </a:extLst>
        </xdr:cNvPr>
        <xdr:cNvGrpSpPr/>
      </xdr:nvGrpSpPr>
      <xdr:grpSpPr>
        <a:xfrm>
          <a:off x="2028825" y="57350025"/>
          <a:ext cx="5834060" cy="319100"/>
          <a:chOff x="2066925" y="56197500"/>
          <a:chExt cx="5948360" cy="309575"/>
        </a:xfrm>
      </xdr:grpSpPr>
      <xdr:sp macro="" textlink="">
        <xdr:nvSpPr>
          <xdr:cNvPr id="1094" name="Freeform: Shape 1093">
            <a:extLst>
              <a:ext uri="{FF2B5EF4-FFF2-40B4-BE49-F238E27FC236}">
                <a16:creationId xmlns:a16="http://schemas.microsoft.com/office/drawing/2014/main" id="{FF04D99B-72D0-FCDD-1162-BC60936865F7}"/>
              </a:ext>
            </a:extLst>
          </xdr:cNvPr>
          <xdr:cNvSpPr/>
        </xdr:nvSpPr>
        <xdr:spPr>
          <a:xfrm>
            <a:off x="2146300" y="56222900"/>
            <a:ext cx="1985963" cy="279413"/>
          </a:xfrm>
          <a:custGeom>
            <a:avLst/>
            <a:gdLst>
              <a:gd name="connsiteX0" fmla="*/ 0 w 1947863"/>
              <a:gd name="connsiteY0" fmla="*/ 0 h 285763"/>
              <a:gd name="connsiteX1" fmla="*/ 971550 w 1947863"/>
              <a:gd name="connsiteY1" fmla="*/ 285750 h 285763"/>
              <a:gd name="connsiteX2" fmla="*/ 1947863 w 1947863"/>
              <a:gd name="connsiteY2" fmla="*/ 9525 h 2857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285763">
                <a:moveTo>
                  <a:pt x="0" y="0"/>
                </a:moveTo>
                <a:cubicBezTo>
                  <a:pt x="323453" y="142081"/>
                  <a:pt x="646906" y="284163"/>
                  <a:pt x="971550" y="285750"/>
                </a:cubicBezTo>
                <a:cubicBezTo>
                  <a:pt x="1296194" y="287337"/>
                  <a:pt x="1622028" y="148431"/>
                  <a:pt x="1947863" y="95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5" name="Freeform: Shape 1094">
            <a:extLst>
              <a:ext uri="{FF2B5EF4-FFF2-40B4-BE49-F238E27FC236}">
                <a16:creationId xmlns:a16="http://schemas.microsoft.com/office/drawing/2014/main" id="{599BB5E3-5677-46EC-BDD0-5979EE8AFB74}"/>
              </a:ext>
            </a:extLst>
          </xdr:cNvPr>
          <xdr:cNvSpPr/>
        </xdr:nvSpPr>
        <xdr:spPr>
          <a:xfrm>
            <a:off x="4132264" y="56227662"/>
            <a:ext cx="1820861" cy="279413"/>
          </a:xfrm>
          <a:custGeom>
            <a:avLst/>
            <a:gdLst>
              <a:gd name="connsiteX0" fmla="*/ 0 w 1947863"/>
              <a:gd name="connsiteY0" fmla="*/ 0 h 285763"/>
              <a:gd name="connsiteX1" fmla="*/ 971550 w 1947863"/>
              <a:gd name="connsiteY1" fmla="*/ 285750 h 285763"/>
              <a:gd name="connsiteX2" fmla="*/ 1947863 w 1947863"/>
              <a:gd name="connsiteY2" fmla="*/ 9525 h 2857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285763">
                <a:moveTo>
                  <a:pt x="0" y="0"/>
                </a:moveTo>
                <a:cubicBezTo>
                  <a:pt x="323453" y="142081"/>
                  <a:pt x="646906" y="284163"/>
                  <a:pt x="971550" y="285750"/>
                </a:cubicBezTo>
                <a:cubicBezTo>
                  <a:pt x="1296194" y="287337"/>
                  <a:pt x="1622028" y="148431"/>
                  <a:pt x="1947863" y="95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6" name="Freeform: Shape 1095">
            <a:extLst>
              <a:ext uri="{FF2B5EF4-FFF2-40B4-BE49-F238E27FC236}">
                <a16:creationId xmlns:a16="http://schemas.microsoft.com/office/drawing/2014/main" id="{ADF53FA7-37C2-4624-83D6-312D2C49CFD2}"/>
              </a:ext>
            </a:extLst>
          </xdr:cNvPr>
          <xdr:cNvSpPr/>
        </xdr:nvSpPr>
        <xdr:spPr>
          <a:xfrm>
            <a:off x="5953128" y="56227662"/>
            <a:ext cx="1976436" cy="279413"/>
          </a:xfrm>
          <a:custGeom>
            <a:avLst/>
            <a:gdLst>
              <a:gd name="connsiteX0" fmla="*/ 0 w 1947863"/>
              <a:gd name="connsiteY0" fmla="*/ 0 h 285763"/>
              <a:gd name="connsiteX1" fmla="*/ 971550 w 1947863"/>
              <a:gd name="connsiteY1" fmla="*/ 285750 h 285763"/>
              <a:gd name="connsiteX2" fmla="*/ 1947863 w 1947863"/>
              <a:gd name="connsiteY2" fmla="*/ 9525 h 28576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285763">
                <a:moveTo>
                  <a:pt x="0" y="0"/>
                </a:moveTo>
                <a:cubicBezTo>
                  <a:pt x="323453" y="142081"/>
                  <a:pt x="646906" y="284163"/>
                  <a:pt x="971550" y="285750"/>
                </a:cubicBezTo>
                <a:cubicBezTo>
                  <a:pt x="1296194" y="287337"/>
                  <a:pt x="1622028" y="148431"/>
                  <a:pt x="1947863" y="95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7" name="Isosceles Triangle 1086">
            <a:extLst>
              <a:ext uri="{FF2B5EF4-FFF2-40B4-BE49-F238E27FC236}">
                <a16:creationId xmlns:a16="http://schemas.microsoft.com/office/drawing/2014/main" id="{42635172-E6D7-45A4-8BCD-5ADB47D34478}"/>
              </a:ext>
            </a:extLst>
          </xdr:cNvPr>
          <xdr:cNvSpPr/>
        </xdr:nvSpPr>
        <xdr:spPr>
          <a:xfrm>
            <a:off x="2066925" y="562419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88" name="Isosceles Triangle 1087">
            <a:extLst>
              <a:ext uri="{FF2B5EF4-FFF2-40B4-BE49-F238E27FC236}">
                <a16:creationId xmlns:a16="http://schemas.microsoft.com/office/drawing/2014/main" id="{166FA132-6E36-40E6-BF1D-FAB652A00C81}"/>
              </a:ext>
            </a:extLst>
          </xdr:cNvPr>
          <xdr:cNvSpPr/>
        </xdr:nvSpPr>
        <xdr:spPr>
          <a:xfrm>
            <a:off x="4043363" y="562371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089" name="Straight Connector 1088">
            <a:extLst>
              <a:ext uri="{FF2B5EF4-FFF2-40B4-BE49-F238E27FC236}">
                <a16:creationId xmlns:a16="http://schemas.microsoft.com/office/drawing/2014/main" id="{7F92085F-2D6F-4C79-8CF0-4E764B9ECE45}"/>
              </a:ext>
            </a:extLst>
          </xdr:cNvPr>
          <xdr:cNvCxnSpPr/>
        </xdr:nvCxnSpPr>
        <xdr:spPr>
          <a:xfrm>
            <a:off x="2143124" y="56227662"/>
            <a:ext cx="57959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90" name="Isosceles Triangle 1089">
            <a:extLst>
              <a:ext uri="{FF2B5EF4-FFF2-40B4-BE49-F238E27FC236}">
                <a16:creationId xmlns:a16="http://schemas.microsoft.com/office/drawing/2014/main" id="{752FF286-47C9-4D03-BA04-1407AEC2868C}"/>
              </a:ext>
            </a:extLst>
          </xdr:cNvPr>
          <xdr:cNvSpPr/>
        </xdr:nvSpPr>
        <xdr:spPr>
          <a:xfrm>
            <a:off x="5864225" y="562371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1" name="Isosceles Triangle 1090">
            <a:extLst>
              <a:ext uri="{FF2B5EF4-FFF2-40B4-BE49-F238E27FC236}">
                <a16:creationId xmlns:a16="http://schemas.microsoft.com/office/drawing/2014/main" id="{DF651ADE-0518-458E-BD71-3DB274293618}"/>
              </a:ext>
            </a:extLst>
          </xdr:cNvPr>
          <xdr:cNvSpPr/>
        </xdr:nvSpPr>
        <xdr:spPr>
          <a:xfrm>
            <a:off x="7850185" y="562324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2" name="Oval 1091">
            <a:extLst>
              <a:ext uri="{FF2B5EF4-FFF2-40B4-BE49-F238E27FC236}">
                <a16:creationId xmlns:a16="http://schemas.microsoft.com/office/drawing/2014/main" id="{B3C1E110-8689-4D81-B70E-F35ACAEA7A5B}"/>
              </a:ext>
            </a:extLst>
          </xdr:cNvPr>
          <xdr:cNvSpPr/>
        </xdr:nvSpPr>
        <xdr:spPr>
          <a:xfrm>
            <a:off x="4090987" y="561975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093" name="Oval 1092">
            <a:extLst>
              <a:ext uri="{FF2B5EF4-FFF2-40B4-BE49-F238E27FC236}">
                <a16:creationId xmlns:a16="http://schemas.microsoft.com/office/drawing/2014/main" id="{9D7DC382-D8F3-4775-9A76-E6DE343D7F3D}"/>
              </a:ext>
            </a:extLst>
          </xdr:cNvPr>
          <xdr:cNvSpPr/>
        </xdr:nvSpPr>
        <xdr:spPr>
          <a:xfrm>
            <a:off x="5911850" y="561975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71437</xdr:colOff>
      <xdr:row>433</xdr:row>
      <xdr:rowOff>123825</xdr:rowOff>
    </xdr:from>
    <xdr:to>
      <xdr:col>37</xdr:col>
      <xdr:colOff>80963</xdr:colOff>
      <xdr:row>441</xdr:row>
      <xdr:rowOff>90488</xdr:rowOff>
    </xdr:to>
    <xdr:grpSp>
      <xdr:nvGrpSpPr>
        <xdr:cNvPr id="1446" name="Group 1445">
          <a:extLst>
            <a:ext uri="{FF2B5EF4-FFF2-40B4-BE49-F238E27FC236}">
              <a16:creationId xmlns:a16="http://schemas.microsoft.com/office/drawing/2014/main" id="{4A6F8F37-1BA0-3363-2E4A-EE75BAF6155E}"/>
            </a:ext>
          </a:extLst>
        </xdr:cNvPr>
        <xdr:cNvGrpSpPr/>
      </xdr:nvGrpSpPr>
      <xdr:grpSpPr>
        <a:xfrm>
          <a:off x="2014537" y="65493900"/>
          <a:ext cx="4057651" cy="1109663"/>
          <a:chOff x="2052637" y="64182625"/>
          <a:chExt cx="4137026" cy="1084263"/>
        </a:xfrm>
      </xdr:grpSpPr>
      <xdr:sp macro="" textlink="">
        <xdr:nvSpPr>
          <xdr:cNvPr id="1162" name="Isosceles Triangle 1161">
            <a:extLst>
              <a:ext uri="{FF2B5EF4-FFF2-40B4-BE49-F238E27FC236}">
                <a16:creationId xmlns:a16="http://schemas.microsoft.com/office/drawing/2014/main" id="{5D33CA61-74F3-ED72-FD83-24D3D236C6BA}"/>
              </a:ext>
            </a:extLst>
          </xdr:cNvPr>
          <xdr:cNvSpPr/>
        </xdr:nvSpPr>
        <xdr:spPr>
          <a:xfrm>
            <a:off x="2062163" y="644921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63" name="Isosceles Triangle 1162">
            <a:extLst>
              <a:ext uri="{FF2B5EF4-FFF2-40B4-BE49-F238E27FC236}">
                <a16:creationId xmlns:a16="http://schemas.microsoft.com/office/drawing/2014/main" id="{C7AC7DFA-7189-0762-19D8-297DA74B1729}"/>
              </a:ext>
            </a:extLst>
          </xdr:cNvPr>
          <xdr:cNvSpPr/>
        </xdr:nvSpPr>
        <xdr:spPr>
          <a:xfrm>
            <a:off x="4048126" y="6448742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4" name="Straight Connector 1163">
            <a:extLst>
              <a:ext uri="{FF2B5EF4-FFF2-40B4-BE49-F238E27FC236}">
                <a16:creationId xmlns:a16="http://schemas.microsoft.com/office/drawing/2014/main" id="{E63A0C6C-2985-9A09-D7F6-65C8247AC109}"/>
              </a:ext>
            </a:extLst>
          </xdr:cNvPr>
          <xdr:cNvCxnSpPr/>
        </xdr:nvCxnSpPr>
        <xdr:spPr>
          <a:xfrm>
            <a:off x="2138362" y="64481074"/>
            <a:ext cx="39798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5" name="Isosceles Triangle 1164">
            <a:extLst>
              <a:ext uri="{FF2B5EF4-FFF2-40B4-BE49-F238E27FC236}">
                <a16:creationId xmlns:a16="http://schemas.microsoft.com/office/drawing/2014/main" id="{968074EB-AA19-D4C1-2FEE-966320782E44}"/>
              </a:ext>
            </a:extLst>
          </xdr:cNvPr>
          <xdr:cNvSpPr/>
        </xdr:nvSpPr>
        <xdr:spPr>
          <a:xfrm>
            <a:off x="6024563" y="644874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167" name="Straight Arrow Connector 1166">
            <a:extLst>
              <a:ext uri="{FF2B5EF4-FFF2-40B4-BE49-F238E27FC236}">
                <a16:creationId xmlns:a16="http://schemas.microsoft.com/office/drawing/2014/main" id="{2CD2810C-CF80-0F5F-52CF-F0F22F116413}"/>
              </a:ext>
            </a:extLst>
          </xdr:cNvPr>
          <xdr:cNvCxnSpPr/>
        </xdr:nvCxnSpPr>
        <xdr:spPr>
          <a:xfrm>
            <a:off x="2143124" y="642508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8" name="Straight Arrow Connector 1167">
            <a:extLst>
              <a:ext uri="{FF2B5EF4-FFF2-40B4-BE49-F238E27FC236}">
                <a16:creationId xmlns:a16="http://schemas.microsoft.com/office/drawing/2014/main" id="{9FEFDB91-8283-2640-37A4-25B427D4E782}"/>
              </a:ext>
            </a:extLst>
          </xdr:cNvPr>
          <xdr:cNvCxnSpPr/>
        </xdr:nvCxnSpPr>
        <xdr:spPr>
          <a:xfrm>
            <a:off x="2308224" y="642556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9" name="Straight Arrow Connector 1168">
            <a:extLst>
              <a:ext uri="{FF2B5EF4-FFF2-40B4-BE49-F238E27FC236}">
                <a16:creationId xmlns:a16="http://schemas.microsoft.com/office/drawing/2014/main" id="{64A0053A-E57F-31F6-A233-F8DD8004FA9B}"/>
              </a:ext>
            </a:extLst>
          </xdr:cNvPr>
          <xdr:cNvCxnSpPr/>
        </xdr:nvCxnSpPr>
        <xdr:spPr>
          <a:xfrm>
            <a:off x="2473323" y="642508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0" name="Straight Arrow Connector 1169">
            <a:extLst>
              <a:ext uri="{FF2B5EF4-FFF2-40B4-BE49-F238E27FC236}">
                <a16:creationId xmlns:a16="http://schemas.microsoft.com/office/drawing/2014/main" id="{DE363E3E-8922-B70E-ECBE-79A295348834}"/>
              </a:ext>
            </a:extLst>
          </xdr:cNvPr>
          <xdr:cNvCxnSpPr/>
        </xdr:nvCxnSpPr>
        <xdr:spPr>
          <a:xfrm>
            <a:off x="2638423" y="642556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1" name="Straight Arrow Connector 1170">
            <a:extLst>
              <a:ext uri="{FF2B5EF4-FFF2-40B4-BE49-F238E27FC236}">
                <a16:creationId xmlns:a16="http://schemas.microsoft.com/office/drawing/2014/main" id="{14CF6E14-5735-084E-A68A-642FD07C5D92}"/>
              </a:ext>
            </a:extLst>
          </xdr:cNvPr>
          <xdr:cNvCxnSpPr/>
        </xdr:nvCxnSpPr>
        <xdr:spPr>
          <a:xfrm>
            <a:off x="2803523" y="642508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2" name="Straight Arrow Connector 1171">
            <a:extLst>
              <a:ext uri="{FF2B5EF4-FFF2-40B4-BE49-F238E27FC236}">
                <a16:creationId xmlns:a16="http://schemas.microsoft.com/office/drawing/2014/main" id="{71DC6164-DB34-D115-0D94-A3F248873867}"/>
              </a:ext>
            </a:extLst>
          </xdr:cNvPr>
          <xdr:cNvCxnSpPr/>
        </xdr:nvCxnSpPr>
        <xdr:spPr>
          <a:xfrm>
            <a:off x="2968623" y="642556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3" name="Straight Arrow Connector 1172">
            <a:extLst>
              <a:ext uri="{FF2B5EF4-FFF2-40B4-BE49-F238E27FC236}">
                <a16:creationId xmlns:a16="http://schemas.microsoft.com/office/drawing/2014/main" id="{F60B0289-81D3-0E4E-2381-D86C9244884D}"/>
              </a:ext>
            </a:extLst>
          </xdr:cNvPr>
          <xdr:cNvCxnSpPr/>
        </xdr:nvCxnSpPr>
        <xdr:spPr>
          <a:xfrm>
            <a:off x="3133722" y="642508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4" name="Straight Arrow Connector 1173">
            <a:extLst>
              <a:ext uri="{FF2B5EF4-FFF2-40B4-BE49-F238E27FC236}">
                <a16:creationId xmlns:a16="http://schemas.microsoft.com/office/drawing/2014/main" id="{40F5E531-1DEE-F9EF-5DAA-04D6F68E9704}"/>
              </a:ext>
            </a:extLst>
          </xdr:cNvPr>
          <xdr:cNvCxnSpPr/>
        </xdr:nvCxnSpPr>
        <xdr:spPr>
          <a:xfrm>
            <a:off x="3298822" y="642556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5" name="Straight Arrow Connector 1174">
            <a:extLst>
              <a:ext uri="{FF2B5EF4-FFF2-40B4-BE49-F238E27FC236}">
                <a16:creationId xmlns:a16="http://schemas.microsoft.com/office/drawing/2014/main" id="{42BE0565-A020-B022-A34A-0429F3E9D82F}"/>
              </a:ext>
            </a:extLst>
          </xdr:cNvPr>
          <xdr:cNvCxnSpPr/>
        </xdr:nvCxnSpPr>
        <xdr:spPr>
          <a:xfrm>
            <a:off x="3463924" y="642508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6" name="Straight Arrow Connector 1175">
            <a:extLst>
              <a:ext uri="{FF2B5EF4-FFF2-40B4-BE49-F238E27FC236}">
                <a16:creationId xmlns:a16="http://schemas.microsoft.com/office/drawing/2014/main" id="{9AD2F49C-AE99-888A-1E45-CFE74AC81598}"/>
              </a:ext>
            </a:extLst>
          </xdr:cNvPr>
          <xdr:cNvCxnSpPr/>
        </xdr:nvCxnSpPr>
        <xdr:spPr>
          <a:xfrm>
            <a:off x="3629024" y="642556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7" name="Straight Arrow Connector 1176">
            <a:extLst>
              <a:ext uri="{FF2B5EF4-FFF2-40B4-BE49-F238E27FC236}">
                <a16:creationId xmlns:a16="http://schemas.microsoft.com/office/drawing/2014/main" id="{2D9056AC-0E25-16AF-9D32-D2479486EF5C}"/>
              </a:ext>
            </a:extLst>
          </xdr:cNvPr>
          <xdr:cNvCxnSpPr/>
        </xdr:nvCxnSpPr>
        <xdr:spPr>
          <a:xfrm>
            <a:off x="3794123" y="642508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8" name="Straight Arrow Connector 1177">
            <a:extLst>
              <a:ext uri="{FF2B5EF4-FFF2-40B4-BE49-F238E27FC236}">
                <a16:creationId xmlns:a16="http://schemas.microsoft.com/office/drawing/2014/main" id="{AFC931B0-D7C1-5553-373A-C27EB01115C5}"/>
              </a:ext>
            </a:extLst>
          </xdr:cNvPr>
          <xdr:cNvCxnSpPr/>
        </xdr:nvCxnSpPr>
        <xdr:spPr>
          <a:xfrm>
            <a:off x="3959223" y="642556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9" name="Straight Arrow Connector 1178">
            <a:extLst>
              <a:ext uri="{FF2B5EF4-FFF2-40B4-BE49-F238E27FC236}">
                <a16:creationId xmlns:a16="http://schemas.microsoft.com/office/drawing/2014/main" id="{9AFF7CCE-3FBC-FED2-2DDC-C5F0261A1E5F}"/>
              </a:ext>
            </a:extLst>
          </xdr:cNvPr>
          <xdr:cNvCxnSpPr/>
        </xdr:nvCxnSpPr>
        <xdr:spPr>
          <a:xfrm>
            <a:off x="4124323" y="642508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0" name="Straight Arrow Connector 1179">
            <a:extLst>
              <a:ext uri="{FF2B5EF4-FFF2-40B4-BE49-F238E27FC236}">
                <a16:creationId xmlns:a16="http://schemas.microsoft.com/office/drawing/2014/main" id="{4D2B269A-72DF-0FD3-A48E-28F9DA83048B}"/>
              </a:ext>
            </a:extLst>
          </xdr:cNvPr>
          <xdr:cNvCxnSpPr/>
        </xdr:nvCxnSpPr>
        <xdr:spPr>
          <a:xfrm>
            <a:off x="4289423" y="642556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1" name="Straight Arrow Connector 1180">
            <a:extLst>
              <a:ext uri="{FF2B5EF4-FFF2-40B4-BE49-F238E27FC236}">
                <a16:creationId xmlns:a16="http://schemas.microsoft.com/office/drawing/2014/main" id="{CFC90945-365B-1374-BF0F-90230EFF5EB2}"/>
              </a:ext>
            </a:extLst>
          </xdr:cNvPr>
          <xdr:cNvCxnSpPr/>
        </xdr:nvCxnSpPr>
        <xdr:spPr>
          <a:xfrm>
            <a:off x="4454522" y="642508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2" name="Straight Arrow Connector 1181">
            <a:extLst>
              <a:ext uri="{FF2B5EF4-FFF2-40B4-BE49-F238E27FC236}">
                <a16:creationId xmlns:a16="http://schemas.microsoft.com/office/drawing/2014/main" id="{ED593090-49CC-0267-3B86-094FD2023F5F}"/>
              </a:ext>
            </a:extLst>
          </xdr:cNvPr>
          <xdr:cNvCxnSpPr/>
        </xdr:nvCxnSpPr>
        <xdr:spPr>
          <a:xfrm>
            <a:off x="4619622" y="642556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3" name="Straight Arrow Connector 1182">
            <a:extLst>
              <a:ext uri="{FF2B5EF4-FFF2-40B4-BE49-F238E27FC236}">
                <a16:creationId xmlns:a16="http://schemas.microsoft.com/office/drawing/2014/main" id="{1956AF73-6BF1-F2AD-9BA1-5C318A5E9811}"/>
              </a:ext>
            </a:extLst>
          </xdr:cNvPr>
          <xdr:cNvCxnSpPr/>
        </xdr:nvCxnSpPr>
        <xdr:spPr>
          <a:xfrm>
            <a:off x="4784723" y="642556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4" name="Straight Arrow Connector 1183">
            <a:extLst>
              <a:ext uri="{FF2B5EF4-FFF2-40B4-BE49-F238E27FC236}">
                <a16:creationId xmlns:a16="http://schemas.microsoft.com/office/drawing/2014/main" id="{8B2618D6-A2B8-AB67-8505-EF5D419A2721}"/>
              </a:ext>
            </a:extLst>
          </xdr:cNvPr>
          <xdr:cNvCxnSpPr/>
        </xdr:nvCxnSpPr>
        <xdr:spPr>
          <a:xfrm>
            <a:off x="4949823" y="642604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5" name="Straight Arrow Connector 1184">
            <a:extLst>
              <a:ext uri="{FF2B5EF4-FFF2-40B4-BE49-F238E27FC236}">
                <a16:creationId xmlns:a16="http://schemas.microsoft.com/office/drawing/2014/main" id="{E59B8506-5532-A486-D67E-91EA4D62BB35}"/>
              </a:ext>
            </a:extLst>
          </xdr:cNvPr>
          <xdr:cNvCxnSpPr/>
        </xdr:nvCxnSpPr>
        <xdr:spPr>
          <a:xfrm>
            <a:off x="5114922" y="642556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6" name="Straight Arrow Connector 1185">
            <a:extLst>
              <a:ext uri="{FF2B5EF4-FFF2-40B4-BE49-F238E27FC236}">
                <a16:creationId xmlns:a16="http://schemas.microsoft.com/office/drawing/2014/main" id="{B0275682-389C-6DC8-BEF1-BE5D395F7ADC}"/>
              </a:ext>
            </a:extLst>
          </xdr:cNvPr>
          <xdr:cNvCxnSpPr/>
        </xdr:nvCxnSpPr>
        <xdr:spPr>
          <a:xfrm>
            <a:off x="5280022" y="642604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7" name="Straight Arrow Connector 1186">
            <a:extLst>
              <a:ext uri="{FF2B5EF4-FFF2-40B4-BE49-F238E27FC236}">
                <a16:creationId xmlns:a16="http://schemas.microsoft.com/office/drawing/2014/main" id="{4B952C05-0A13-0B9B-C92F-D75DC6D42DB5}"/>
              </a:ext>
            </a:extLst>
          </xdr:cNvPr>
          <xdr:cNvCxnSpPr/>
        </xdr:nvCxnSpPr>
        <xdr:spPr>
          <a:xfrm>
            <a:off x="5445122" y="642556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8" name="Straight Arrow Connector 1187">
            <a:extLst>
              <a:ext uri="{FF2B5EF4-FFF2-40B4-BE49-F238E27FC236}">
                <a16:creationId xmlns:a16="http://schemas.microsoft.com/office/drawing/2014/main" id="{653D0EF3-6DC3-5F61-CD4E-C1F1E13FF8EF}"/>
              </a:ext>
            </a:extLst>
          </xdr:cNvPr>
          <xdr:cNvCxnSpPr/>
        </xdr:nvCxnSpPr>
        <xdr:spPr>
          <a:xfrm>
            <a:off x="5610222" y="642604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9" name="Straight Arrow Connector 1188">
            <a:extLst>
              <a:ext uri="{FF2B5EF4-FFF2-40B4-BE49-F238E27FC236}">
                <a16:creationId xmlns:a16="http://schemas.microsoft.com/office/drawing/2014/main" id="{48CF0690-20A6-CD71-CA1E-40C6D1E0ACC4}"/>
              </a:ext>
            </a:extLst>
          </xdr:cNvPr>
          <xdr:cNvCxnSpPr/>
        </xdr:nvCxnSpPr>
        <xdr:spPr>
          <a:xfrm>
            <a:off x="5775321" y="642556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0" name="Straight Arrow Connector 1189">
            <a:extLst>
              <a:ext uri="{FF2B5EF4-FFF2-40B4-BE49-F238E27FC236}">
                <a16:creationId xmlns:a16="http://schemas.microsoft.com/office/drawing/2014/main" id="{6EB795B6-4B8E-05CB-A2F7-5FD923D0C5E2}"/>
              </a:ext>
            </a:extLst>
          </xdr:cNvPr>
          <xdr:cNvCxnSpPr/>
        </xdr:nvCxnSpPr>
        <xdr:spPr>
          <a:xfrm>
            <a:off x="5940421" y="642604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1" name="Straight Arrow Connector 1190">
            <a:extLst>
              <a:ext uri="{FF2B5EF4-FFF2-40B4-BE49-F238E27FC236}">
                <a16:creationId xmlns:a16="http://schemas.microsoft.com/office/drawing/2014/main" id="{2D7679B5-E98D-FC45-9FED-D10E0E046711}"/>
              </a:ext>
            </a:extLst>
          </xdr:cNvPr>
          <xdr:cNvCxnSpPr/>
        </xdr:nvCxnSpPr>
        <xdr:spPr>
          <a:xfrm>
            <a:off x="6105523" y="642556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2" name="Straight Connector 1191">
            <a:extLst>
              <a:ext uri="{FF2B5EF4-FFF2-40B4-BE49-F238E27FC236}">
                <a16:creationId xmlns:a16="http://schemas.microsoft.com/office/drawing/2014/main" id="{C0827B2F-70B1-60E5-5D83-6B8C756BF3CC}"/>
              </a:ext>
            </a:extLst>
          </xdr:cNvPr>
          <xdr:cNvCxnSpPr/>
        </xdr:nvCxnSpPr>
        <xdr:spPr>
          <a:xfrm>
            <a:off x="2151063" y="64250887"/>
            <a:ext cx="39576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3" name="Straight Connector 1192">
            <a:extLst>
              <a:ext uri="{FF2B5EF4-FFF2-40B4-BE49-F238E27FC236}">
                <a16:creationId xmlns:a16="http://schemas.microsoft.com/office/drawing/2014/main" id="{F662EC5C-3C00-6591-B06C-1AA93D4B6364}"/>
              </a:ext>
            </a:extLst>
          </xdr:cNvPr>
          <xdr:cNvCxnSpPr/>
        </xdr:nvCxnSpPr>
        <xdr:spPr>
          <a:xfrm>
            <a:off x="2146300" y="64750950"/>
            <a:ext cx="0" cy="515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4" name="Straight Connector 1193">
            <a:extLst>
              <a:ext uri="{FF2B5EF4-FFF2-40B4-BE49-F238E27FC236}">
                <a16:creationId xmlns:a16="http://schemas.microsoft.com/office/drawing/2014/main" id="{DB1B0B32-D4F7-9944-4481-B513A9999F56}"/>
              </a:ext>
            </a:extLst>
          </xdr:cNvPr>
          <xdr:cNvCxnSpPr/>
        </xdr:nvCxnSpPr>
        <xdr:spPr>
          <a:xfrm>
            <a:off x="2057400" y="64897000"/>
            <a:ext cx="4127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5" name="Straight Connector 1194">
            <a:extLst>
              <a:ext uri="{FF2B5EF4-FFF2-40B4-BE49-F238E27FC236}">
                <a16:creationId xmlns:a16="http://schemas.microsoft.com/office/drawing/2014/main" id="{B0ACD400-0C9D-2A1C-1B78-040E68669CB0}"/>
              </a:ext>
            </a:extLst>
          </xdr:cNvPr>
          <xdr:cNvCxnSpPr/>
        </xdr:nvCxnSpPr>
        <xdr:spPr>
          <a:xfrm flipH="1">
            <a:off x="2100262" y="648525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6" name="Straight Connector 1195">
            <a:extLst>
              <a:ext uri="{FF2B5EF4-FFF2-40B4-BE49-F238E27FC236}">
                <a16:creationId xmlns:a16="http://schemas.microsoft.com/office/drawing/2014/main" id="{7F4B9CF9-B7F3-834D-10DF-F86000B03DE7}"/>
              </a:ext>
            </a:extLst>
          </xdr:cNvPr>
          <xdr:cNvCxnSpPr/>
        </xdr:nvCxnSpPr>
        <xdr:spPr>
          <a:xfrm>
            <a:off x="4127501" y="647509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7" name="Straight Connector 1196">
            <a:extLst>
              <a:ext uri="{FF2B5EF4-FFF2-40B4-BE49-F238E27FC236}">
                <a16:creationId xmlns:a16="http://schemas.microsoft.com/office/drawing/2014/main" id="{0C54245D-D43E-3E37-B0B6-622173F4ABBC}"/>
              </a:ext>
            </a:extLst>
          </xdr:cNvPr>
          <xdr:cNvCxnSpPr/>
        </xdr:nvCxnSpPr>
        <xdr:spPr>
          <a:xfrm flipH="1">
            <a:off x="4081463" y="648525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0" name="Straight Connector 1199">
            <a:extLst>
              <a:ext uri="{FF2B5EF4-FFF2-40B4-BE49-F238E27FC236}">
                <a16:creationId xmlns:a16="http://schemas.microsoft.com/office/drawing/2014/main" id="{335DD62A-3EEF-468B-B38C-21EE2194963C}"/>
              </a:ext>
            </a:extLst>
          </xdr:cNvPr>
          <xdr:cNvCxnSpPr/>
        </xdr:nvCxnSpPr>
        <xdr:spPr>
          <a:xfrm>
            <a:off x="6108701" y="64755711"/>
            <a:ext cx="0" cy="4873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1" name="Straight Connector 1200">
            <a:extLst>
              <a:ext uri="{FF2B5EF4-FFF2-40B4-BE49-F238E27FC236}">
                <a16:creationId xmlns:a16="http://schemas.microsoft.com/office/drawing/2014/main" id="{C03C0912-38CC-F8C3-31BB-0BF876C8B29F}"/>
              </a:ext>
            </a:extLst>
          </xdr:cNvPr>
          <xdr:cNvCxnSpPr/>
        </xdr:nvCxnSpPr>
        <xdr:spPr>
          <a:xfrm flipH="1">
            <a:off x="6062663" y="64857311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2" name="Straight Connector 1201">
            <a:extLst>
              <a:ext uri="{FF2B5EF4-FFF2-40B4-BE49-F238E27FC236}">
                <a16:creationId xmlns:a16="http://schemas.microsoft.com/office/drawing/2014/main" id="{F2C3CB36-7194-7FBD-2CCB-6ABE60674092}"/>
              </a:ext>
            </a:extLst>
          </xdr:cNvPr>
          <xdr:cNvCxnSpPr/>
        </xdr:nvCxnSpPr>
        <xdr:spPr>
          <a:xfrm>
            <a:off x="2052637" y="65176400"/>
            <a:ext cx="41322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3" name="Straight Connector 1202">
            <a:extLst>
              <a:ext uri="{FF2B5EF4-FFF2-40B4-BE49-F238E27FC236}">
                <a16:creationId xmlns:a16="http://schemas.microsoft.com/office/drawing/2014/main" id="{1D64B484-60F8-3C5E-FF49-B9E6CAB34E3E}"/>
              </a:ext>
            </a:extLst>
          </xdr:cNvPr>
          <xdr:cNvCxnSpPr/>
        </xdr:nvCxnSpPr>
        <xdr:spPr>
          <a:xfrm flipH="1">
            <a:off x="2095499" y="651319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4" name="Straight Connector 1203">
            <a:extLst>
              <a:ext uri="{FF2B5EF4-FFF2-40B4-BE49-F238E27FC236}">
                <a16:creationId xmlns:a16="http://schemas.microsoft.com/office/drawing/2014/main" id="{CECF0D5B-A36D-8AAA-36D8-5F51E5D2F25A}"/>
              </a:ext>
            </a:extLst>
          </xdr:cNvPr>
          <xdr:cNvCxnSpPr/>
        </xdr:nvCxnSpPr>
        <xdr:spPr>
          <a:xfrm flipH="1">
            <a:off x="6057904" y="65136714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5" name="Straight Connector 1204">
            <a:extLst>
              <a:ext uri="{FF2B5EF4-FFF2-40B4-BE49-F238E27FC236}">
                <a16:creationId xmlns:a16="http://schemas.microsoft.com/office/drawing/2014/main" id="{680B8D57-9893-4472-96B9-7460FE1EDC3A}"/>
              </a:ext>
            </a:extLst>
          </xdr:cNvPr>
          <xdr:cNvCxnSpPr/>
        </xdr:nvCxnSpPr>
        <xdr:spPr>
          <a:xfrm flipH="1" flipV="1">
            <a:off x="4826000" y="64182625"/>
            <a:ext cx="136525" cy="1555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66" name="Oval 1165">
            <a:extLst>
              <a:ext uri="{FF2B5EF4-FFF2-40B4-BE49-F238E27FC236}">
                <a16:creationId xmlns:a16="http://schemas.microsoft.com/office/drawing/2014/main" id="{225DDD9E-14CB-F8C0-9CF6-25A3CC61FEBC}"/>
              </a:ext>
            </a:extLst>
          </xdr:cNvPr>
          <xdr:cNvSpPr/>
        </xdr:nvSpPr>
        <xdr:spPr>
          <a:xfrm>
            <a:off x="4095750" y="644477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76200</xdr:colOff>
      <xdr:row>447</xdr:row>
      <xdr:rowOff>0</xdr:rowOff>
    </xdr:from>
    <xdr:to>
      <xdr:col>37</xdr:col>
      <xdr:colOff>76200</xdr:colOff>
      <xdr:row>453</xdr:row>
      <xdr:rowOff>9525</xdr:rowOff>
    </xdr:to>
    <xdr:grpSp>
      <xdr:nvGrpSpPr>
        <xdr:cNvPr id="1447" name="Group 1446">
          <a:extLst>
            <a:ext uri="{FF2B5EF4-FFF2-40B4-BE49-F238E27FC236}">
              <a16:creationId xmlns:a16="http://schemas.microsoft.com/office/drawing/2014/main" id="{A76BDFB4-40C2-BDEC-DA70-6B52681310A8}"/>
            </a:ext>
          </a:extLst>
        </xdr:cNvPr>
        <xdr:cNvGrpSpPr/>
      </xdr:nvGrpSpPr>
      <xdr:grpSpPr>
        <a:xfrm>
          <a:off x="2019300" y="67370325"/>
          <a:ext cx="4048125" cy="866775"/>
          <a:chOff x="2057400" y="66014600"/>
          <a:chExt cx="4127500" cy="847725"/>
        </a:xfrm>
      </xdr:grpSpPr>
      <xdr:sp macro="" textlink="">
        <xdr:nvSpPr>
          <xdr:cNvPr id="1219" name="Freeform: Shape 1218">
            <a:extLst>
              <a:ext uri="{FF2B5EF4-FFF2-40B4-BE49-F238E27FC236}">
                <a16:creationId xmlns:a16="http://schemas.microsoft.com/office/drawing/2014/main" id="{5EA41AD2-DFF5-EF0D-7FA8-2B53D807110C}"/>
              </a:ext>
            </a:extLst>
          </xdr:cNvPr>
          <xdr:cNvSpPr/>
        </xdr:nvSpPr>
        <xdr:spPr>
          <a:xfrm>
            <a:off x="2146300" y="66014600"/>
            <a:ext cx="1985963" cy="847725"/>
          </a:xfrm>
          <a:custGeom>
            <a:avLst/>
            <a:gdLst>
              <a:gd name="connsiteX0" fmla="*/ 0 w 1947863"/>
              <a:gd name="connsiteY0" fmla="*/ 428625 h 866775"/>
              <a:gd name="connsiteX1" fmla="*/ 0 w 1947863"/>
              <a:gd name="connsiteY1" fmla="*/ 0 h 866775"/>
              <a:gd name="connsiteX2" fmla="*/ 1947863 w 1947863"/>
              <a:gd name="connsiteY2" fmla="*/ 866775 h 866775"/>
              <a:gd name="connsiteX3" fmla="*/ 1947863 w 1947863"/>
              <a:gd name="connsiteY3" fmla="*/ 433388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7863" h="866775">
                <a:moveTo>
                  <a:pt x="0" y="428625"/>
                </a:moveTo>
                <a:lnTo>
                  <a:pt x="0" y="0"/>
                </a:lnTo>
                <a:lnTo>
                  <a:pt x="1947863" y="866775"/>
                </a:lnTo>
                <a:lnTo>
                  <a:pt x="1947863" y="43338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20" name="Freeform: Shape 1219">
            <a:extLst>
              <a:ext uri="{FF2B5EF4-FFF2-40B4-BE49-F238E27FC236}">
                <a16:creationId xmlns:a16="http://schemas.microsoft.com/office/drawing/2014/main" id="{CDE97C42-D15C-0A36-D902-1D33939819D0}"/>
              </a:ext>
            </a:extLst>
          </xdr:cNvPr>
          <xdr:cNvSpPr/>
        </xdr:nvSpPr>
        <xdr:spPr>
          <a:xfrm>
            <a:off x="4132263" y="66014600"/>
            <a:ext cx="1981200" cy="842963"/>
          </a:xfrm>
          <a:custGeom>
            <a:avLst/>
            <a:gdLst>
              <a:gd name="connsiteX0" fmla="*/ 0 w 1943100"/>
              <a:gd name="connsiteY0" fmla="*/ 438150 h 862013"/>
              <a:gd name="connsiteX1" fmla="*/ 0 w 1943100"/>
              <a:gd name="connsiteY1" fmla="*/ 0 h 862013"/>
              <a:gd name="connsiteX2" fmla="*/ 1943100 w 1943100"/>
              <a:gd name="connsiteY2" fmla="*/ 862013 h 862013"/>
              <a:gd name="connsiteX3" fmla="*/ 1943100 w 1943100"/>
              <a:gd name="connsiteY3" fmla="*/ 438150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62013">
                <a:moveTo>
                  <a:pt x="0" y="438150"/>
                </a:moveTo>
                <a:lnTo>
                  <a:pt x="0" y="0"/>
                </a:lnTo>
                <a:lnTo>
                  <a:pt x="1943100" y="862013"/>
                </a:lnTo>
                <a:lnTo>
                  <a:pt x="19431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07" name="Isosceles Triangle 1206">
            <a:extLst>
              <a:ext uri="{FF2B5EF4-FFF2-40B4-BE49-F238E27FC236}">
                <a16:creationId xmlns:a16="http://schemas.microsoft.com/office/drawing/2014/main" id="{CAF6CD03-53BF-4AB1-9908-D31CA3EA3A7C}"/>
              </a:ext>
            </a:extLst>
          </xdr:cNvPr>
          <xdr:cNvSpPr/>
        </xdr:nvSpPr>
        <xdr:spPr>
          <a:xfrm>
            <a:off x="2057400" y="664527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08" name="Isosceles Triangle 1207">
            <a:extLst>
              <a:ext uri="{FF2B5EF4-FFF2-40B4-BE49-F238E27FC236}">
                <a16:creationId xmlns:a16="http://schemas.microsoft.com/office/drawing/2014/main" id="{CCDB0AC5-4AF5-4445-88D1-E138DB929389}"/>
              </a:ext>
            </a:extLst>
          </xdr:cNvPr>
          <xdr:cNvSpPr/>
        </xdr:nvSpPr>
        <xdr:spPr>
          <a:xfrm>
            <a:off x="4043363" y="664479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09" name="Straight Connector 1208">
            <a:extLst>
              <a:ext uri="{FF2B5EF4-FFF2-40B4-BE49-F238E27FC236}">
                <a16:creationId xmlns:a16="http://schemas.microsoft.com/office/drawing/2014/main" id="{5BD8DC7A-B1BE-4918-897E-645EE81BDDA1}"/>
              </a:ext>
            </a:extLst>
          </xdr:cNvPr>
          <xdr:cNvCxnSpPr/>
        </xdr:nvCxnSpPr>
        <xdr:spPr>
          <a:xfrm>
            <a:off x="2133599" y="66438462"/>
            <a:ext cx="39798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10" name="Isosceles Triangle 1209">
            <a:extLst>
              <a:ext uri="{FF2B5EF4-FFF2-40B4-BE49-F238E27FC236}">
                <a16:creationId xmlns:a16="http://schemas.microsoft.com/office/drawing/2014/main" id="{154B9E79-4840-4B34-B74B-F986B69F74AA}"/>
              </a:ext>
            </a:extLst>
          </xdr:cNvPr>
          <xdr:cNvSpPr/>
        </xdr:nvSpPr>
        <xdr:spPr>
          <a:xfrm>
            <a:off x="6019800" y="664479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11" name="Oval 1210">
            <a:extLst>
              <a:ext uri="{FF2B5EF4-FFF2-40B4-BE49-F238E27FC236}">
                <a16:creationId xmlns:a16="http://schemas.microsoft.com/office/drawing/2014/main" id="{4E46C046-9E62-4D62-B8C1-E09F56456831}"/>
              </a:ext>
            </a:extLst>
          </xdr:cNvPr>
          <xdr:cNvSpPr/>
        </xdr:nvSpPr>
        <xdr:spPr>
          <a:xfrm>
            <a:off x="4090987" y="664083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457</xdr:row>
      <xdr:rowOff>114300</xdr:rowOff>
    </xdr:from>
    <xdr:to>
      <xdr:col>37</xdr:col>
      <xdr:colOff>85725</xdr:colOff>
      <xdr:row>460</xdr:row>
      <xdr:rowOff>4766</xdr:rowOff>
    </xdr:to>
    <xdr:grpSp>
      <xdr:nvGrpSpPr>
        <xdr:cNvPr id="1448" name="Group 1447">
          <a:extLst>
            <a:ext uri="{FF2B5EF4-FFF2-40B4-BE49-F238E27FC236}">
              <a16:creationId xmlns:a16="http://schemas.microsoft.com/office/drawing/2014/main" id="{FCE7FA96-C3E4-13D9-48FA-7745DF21004B}"/>
            </a:ext>
          </a:extLst>
        </xdr:cNvPr>
        <xdr:cNvGrpSpPr/>
      </xdr:nvGrpSpPr>
      <xdr:grpSpPr>
        <a:xfrm>
          <a:off x="2028825" y="68913375"/>
          <a:ext cx="4048125" cy="319091"/>
          <a:chOff x="2066925" y="67525900"/>
          <a:chExt cx="4127500" cy="309566"/>
        </a:xfrm>
      </xdr:grpSpPr>
      <xdr:sp macro="" textlink="">
        <xdr:nvSpPr>
          <xdr:cNvPr id="1217" name="Freeform: Shape 1216">
            <a:extLst>
              <a:ext uri="{FF2B5EF4-FFF2-40B4-BE49-F238E27FC236}">
                <a16:creationId xmlns:a16="http://schemas.microsoft.com/office/drawing/2014/main" id="{07315B42-A916-F28B-9B7C-0B94B3C62116}"/>
              </a:ext>
            </a:extLst>
          </xdr:cNvPr>
          <xdr:cNvSpPr/>
        </xdr:nvSpPr>
        <xdr:spPr>
          <a:xfrm>
            <a:off x="2146300" y="67551300"/>
            <a:ext cx="1990725" cy="284166"/>
          </a:xfrm>
          <a:custGeom>
            <a:avLst/>
            <a:gdLst>
              <a:gd name="connsiteX0" fmla="*/ 0 w 1952625"/>
              <a:gd name="connsiteY0" fmla="*/ 0 h 290516"/>
              <a:gd name="connsiteX1" fmla="*/ 971550 w 1952625"/>
              <a:gd name="connsiteY1" fmla="*/ 290513 h 290516"/>
              <a:gd name="connsiteX2" fmla="*/ 1952625 w 1952625"/>
              <a:gd name="connsiteY2" fmla="*/ 4763 h 2905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52625" h="290516">
                <a:moveTo>
                  <a:pt x="0" y="0"/>
                </a:moveTo>
                <a:cubicBezTo>
                  <a:pt x="323056" y="144859"/>
                  <a:pt x="646113" y="289719"/>
                  <a:pt x="971550" y="290513"/>
                </a:cubicBezTo>
                <a:cubicBezTo>
                  <a:pt x="1296988" y="291307"/>
                  <a:pt x="1624806" y="148035"/>
                  <a:pt x="1952625" y="47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18" name="Freeform: Shape 1217">
            <a:extLst>
              <a:ext uri="{FF2B5EF4-FFF2-40B4-BE49-F238E27FC236}">
                <a16:creationId xmlns:a16="http://schemas.microsoft.com/office/drawing/2014/main" id="{C2FEC2AB-66E9-467C-B787-8E49432818E8}"/>
              </a:ext>
            </a:extLst>
          </xdr:cNvPr>
          <xdr:cNvSpPr/>
        </xdr:nvSpPr>
        <xdr:spPr>
          <a:xfrm>
            <a:off x="4127500" y="67554474"/>
            <a:ext cx="1990725" cy="280991"/>
          </a:xfrm>
          <a:custGeom>
            <a:avLst/>
            <a:gdLst>
              <a:gd name="connsiteX0" fmla="*/ 0 w 1952625"/>
              <a:gd name="connsiteY0" fmla="*/ 0 h 290516"/>
              <a:gd name="connsiteX1" fmla="*/ 971550 w 1952625"/>
              <a:gd name="connsiteY1" fmla="*/ 290513 h 290516"/>
              <a:gd name="connsiteX2" fmla="*/ 1952625 w 1952625"/>
              <a:gd name="connsiteY2" fmla="*/ 4763 h 2905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52625" h="290516">
                <a:moveTo>
                  <a:pt x="0" y="0"/>
                </a:moveTo>
                <a:cubicBezTo>
                  <a:pt x="323056" y="144859"/>
                  <a:pt x="646113" y="289719"/>
                  <a:pt x="971550" y="290513"/>
                </a:cubicBezTo>
                <a:cubicBezTo>
                  <a:pt x="1296988" y="291307"/>
                  <a:pt x="1624806" y="148035"/>
                  <a:pt x="1952625" y="47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12" name="Isosceles Triangle 1211">
            <a:extLst>
              <a:ext uri="{FF2B5EF4-FFF2-40B4-BE49-F238E27FC236}">
                <a16:creationId xmlns:a16="http://schemas.microsoft.com/office/drawing/2014/main" id="{A8AB8DAF-F096-4322-B557-5950BD92B7F2}"/>
              </a:ext>
            </a:extLst>
          </xdr:cNvPr>
          <xdr:cNvSpPr/>
        </xdr:nvSpPr>
        <xdr:spPr>
          <a:xfrm>
            <a:off x="2066925" y="675703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13" name="Isosceles Triangle 1212">
            <a:extLst>
              <a:ext uri="{FF2B5EF4-FFF2-40B4-BE49-F238E27FC236}">
                <a16:creationId xmlns:a16="http://schemas.microsoft.com/office/drawing/2014/main" id="{79E6135C-2905-4AA5-B3C1-CEFF96ADA04D}"/>
              </a:ext>
            </a:extLst>
          </xdr:cNvPr>
          <xdr:cNvSpPr/>
        </xdr:nvSpPr>
        <xdr:spPr>
          <a:xfrm>
            <a:off x="4043363" y="675655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14" name="Straight Connector 1213">
            <a:extLst>
              <a:ext uri="{FF2B5EF4-FFF2-40B4-BE49-F238E27FC236}">
                <a16:creationId xmlns:a16="http://schemas.microsoft.com/office/drawing/2014/main" id="{8853D991-2FB7-4523-B069-C59168F30534}"/>
              </a:ext>
            </a:extLst>
          </xdr:cNvPr>
          <xdr:cNvCxnSpPr/>
        </xdr:nvCxnSpPr>
        <xdr:spPr>
          <a:xfrm>
            <a:off x="2143124" y="67556062"/>
            <a:ext cx="39798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15" name="Isosceles Triangle 1214">
            <a:extLst>
              <a:ext uri="{FF2B5EF4-FFF2-40B4-BE49-F238E27FC236}">
                <a16:creationId xmlns:a16="http://schemas.microsoft.com/office/drawing/2014/main" id="{A3AD3323-DF76-4208-8599-99B6815A141D}"/>
              </a:ext>
            </a:extLst>
          </xdr:cNvPr>
          <xdr:cNvSpPr/>
        </xdr:nvSpPr>
        <xdr:spPr>
          <a:xfrm>
            <a:off x="6029325" y="675655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16" name="Oval 1215">
            <a:extLst>
              <a:ext uri="{FF2B5EF4-FFF2-40B4-BE49-F238E27FC236}">
                <a16:creationId xmlns:a16="http://schemas.microsoft.com/office/drawing/2014/main" id="{66359F2C-D20E-400C-9EAA-C0E683549C26}"/>
              </a:ext>
            </a:extLst>
          </xdr:cNvPr>
          <xdr:cNvSpPr/>
        </xdr:nvSpPr>
        <xdr:spPr>
          <a:xfrm>
            <a:off x="4090987" y="675259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2</xdr:col>
      <xdr:colOff>87850</xdr:colOff>
      <xdr:row>389</xdr:row>
      <xdr:rowOff>9523</xdr:rowOff>
    </xdr:from>
    <xdr:to>
      <xdr:col>39</xdr:col>
      <xdr:colOff>38100</xdr:colOff>
      <xdr:row>432</xdr:row>
      <xdr:rowOff>80963</xdr:rowOff>
    </xdr:to>
    <xdr:grpSp>
      <xdr:nvGrpSpPr>
        <xdr:cNvPr id="1445" name="Group 1444">
          <a:extLst>
            <a:ext uri="{FF2B5EF4-FFF2-40B4-BE49-F238E27FC236}">
              <a16:creationId xmlns:a16="http://schemas.microsoft.com/office/drawing/2014/main" id="{76BFE928-F49B-D405-BCD7-11C74AC3B791}"/>
            </a:ext>
          </a:extLst>
        </xdr:cNvPr>
        <xdr:cNvGrpSpPr/>
      </xdr:nvGrpSpPr>
      <xdr:grpSpPr>
        <a:xfrm>
          <a:off x="411700" y="59093098"/>
          <a:ext cx="5941475" cy="6215065"/>
          <a:chOff x="418050" y="57921523"/>
          <a:chExt cx="6058950" cy="6078540"/>
        </a:xfrm>
      </xdr:grpSpPr>
      <xdr:grpSp>
        <xdr:nvGrpSpPr>
          <xdr:cNvPr id="1101" name="Group 1100">
            <a:extLst>
              <a:ext uri="{FF2B5EF4-FFF2-40B4-BE49-F238E27FC236}">
                <a16:creationId xmlns:a16="http://schemas.microsoft.com/office/drawing/2014/main" id="{FE08F5B2-2906-D40B-560A-54BD7846E2DB}"/>
              </a:ext>
            </a:extLst>
          </xdr:cNvPr>
          <xdr:cNvGrpSpPr/>
        </xdr:nvGrpSpPr>
        <xdr:grpSpPr>
          <a:xfrm>
            <a:off x="418050" y="58036403"/>
            <a:ext cx="1469435" cy="5237780"/>
            <a:chOff x="2678650" y="4696403"/>
            <a:chExt cx="1440860" cy="5358430"/>
          </a:xfrm>
        </xdr:grpSpPr>
        <xdr:sp macro="" textlink="">
          <xdr:nvSpPr>
            <xdr:cNvPr id="1143" name="Isosceles Triangle 1142">
              <a:extLst>
                <a:ext uri="{FF2B5EF4-FFF2-40B4-BE49-F238E27FC236}">
                  <a16:creationId xmlns:a16="http://schemas.microsoft.com/office/drawing/2014/main" id="{027F1E84-BCCD-C224-C69B-305C9782875C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144" name="Straight Connector 1143">
              <a:extLst>
                <a:ext uri="{FF2B5EF4-FFF2-40B4-BE49-F238E27FC236}">
                  <a16:creationId xmlns:a16="http://schemas.microsoft.com/office/drawing/2014/main" id="{C7CE2DF0-8B74-02BC-C0E9-2DE30DFE3F0E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45" name="Straight Connector 1144">
              <a:extLst>
                <a:ext uri="{FF2B5EF4-FFF2-40B4-BE49-F238E27FC236}">
                  <a16:creationId xmlns:a16="http://schemas.microsoft.com/office/drawing/2014/main" id="{1CAD2A03-75FE-7785-08EA-A57166A9CFBE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46" name="Straight Connector 1145">
              <a:extLst>
                <a:ext uri="{FF2B5EF4-FFF2-40B4-BE49-F238E27FC236}">
                  <a16:creationId xmlns:a16="http://schemas.microsoft.com/office/drawing/2014/main" id="{C2E58881-7388-9710-F5A7-570A5CDD256F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47" name="Straight Connector 1146">
              <a:extLst>
                <a:ext uri="{FF2B5EF4-FFF2-40B4-BE49-F238E27FC236}">
                  <a16:creationId xmlns:a16="http://schemas.microsoft.com/office/drawing/2014/main" id="{C6124724-CB20-E154-F858-023890D549FA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48" name="Straight Connector 1147">
              <a:extLst>
                <a:ext uri="{FF2B5EF4-FFF2-40B4-BE49-F238E27FC236}">
                  <a16:creationId xmlns:a16="http://schemas.microsoft.com/office/drawing/2014/main" id="{C326FB26-96FA-7E55-63BD-114EF57CE990}"/>
                </a:ext>
              </a:extLst>
            </xdr:cNvPr>
            <xdr:cNvCxnSpPr>
              <a:endCxn id="1143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49" name="Straight Connector 1148">
              <a:extLst>
                <a:ext uri="{FF2B5EF4-FFF2-40B4-BE49-F238E27FC236}">
                  <a16:creationId xmlns:a16="http://schemas.microsoft.com/office/drawing/2014/main" id="{1D53B05D-0DF0-042A-9EBD-2E90D2189E98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50" name="Straight Connector 1149">
              <a:extLst>
                <a:ext uri="{FF2B5EF4-FFF2-40B4-BE49-F238E27FC236}">
                  <a16:creationId xmlns:a16="http://schemas.microsoft.com/office/drawing/2014/main" id="{C3D3D166-5F1A-6F77-A4F6-336055A6DD8A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51" name="Straight Connector 1150">
              <a:extLst>
                <a:ext uri="{FF2B5EF4-FFF2-40B4-BE49-F238E27FC236}">
                  <a16:creationId xmlns:a16="http://schemas.microsoft.com/office/drawing/2014/main" id="{81895D28-2933-E385-273A-4DB15AE559AB}"/>
                </a:ext>
              </a:extLst>
            </xdr:cNvPr>
            <xdr:cNvCxnSpPr>
              <a:endCxn id="1143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52" name="Straight Connector 1151">
              <a:extLst>
                <a:ext uri="{FF2B5EF4-FFF2-40B4-BE49-F238E27FC236}">
                  <a16:creationId xmlns:a16="http://schemas.microsoft.com/office/drawing/2014/main" id="{297D9511-3DBF-8F61-61C4-1502A180D3EF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153" name="Freeform: Shape 1152">
              <a:extLst>
                <a:ext uri="{FF2B5EF4-FFF2-40B4-BE49-F238E27FC236}">
                  <a16:creationId xmlns:a16="http://schemas.microsoft.com/office/drawing/2014/main" id="{CC17CA8C-B021-ED1E-370E-8713708389E1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54" name="Freeform: Shape 1153">
              <a:extLst>
                <a:ext uri="{FF2B5EF4-FFF2-40B4-BE49-F238E27FC236}">
                  <a16:creationId xmlns:a16="http://schemas.microsoft.com/office/drawing/2014/main" id="{0451EC57-A2A8-CAA5-C3BB-43E3176DF87A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55" name="Freeform: Shape 1154">
              <a:extLst>
                <a:ext uri="{FF2B5EF4-FFF2-40B4-BE49-F238E27FC236}">
                  <a16:creationId xmlns:a16="http://schemas.microsoft.com/office/drawing/2014/main" id="{4D8E6D1B-DD54-D2A4-F10B-5313BD69BE4A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56" name="Freeform: Shape 1155">
              <a:extLst>
                <a:ext uri="{FF2B5EF4-FFF2-40B4-BE49-F238E27FC236}">
                  <a16:creationId xmlns:a16="http://schemas.microsoft.com/office/drawing/2014/main" id="{11EF2B78-7AD9-4B6E-75EA-05923919D7B6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57" name="Freeform: Shape 1156">
              <a:extLst>
                <a:ext uri="{FF2B5EF4-FFF2-40B4-BE49-F238E27FC236}">
                  <a16:creationId xmlns:a16="http://schemas.microsoft.com/office/drawing/2014/main" id="{FD7D8809-D5E0-F5E4-65D5-7D1A3F50B5FE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58" name="Freeform: Shape 1157">
              <a:extLst>
                <a:ext uri="{FF2B5EF4-FFF2-40B4-BE49-F238E27FC236}">
                  <a16:creationId xmlns:a16="http://schemas.microsoft.com/office/drawing/2014/main" id="{CAA7FC04-BE5F-9C9F-F30B-A3372228F33D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59" name="Freeform: Shape 1158">
              <a:extLst>
                <a:ext uri="{FF2B5EF4-FFF2-40B4-BE49-F238E27FC236}">
                  <a16:creationId xmlns:a16="http://schemas.microsoft.com/office/drawing/2014/main" id="{546DDB56-65E1-3FA0-DF5F-2CF5F6C0C968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60" name="Freeform: Shape 1159">
              <a:extLst>
                <a:ext uri="{FF2B5EF4-FFF2-40B4-BE49-F238E27FC236}">
                  <a16:creationId xmlns:a16="http://schemas.microsoft.com/office/drawing/2014/main" id="{6FFDCF65-19EB-6C17-8B59-02D7E2274007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1102" name="Rectangle 1101">
            <a:extLst>
              <a:ext uri="{FF2B5EF4-FFF2-40B4-BE49-F238E27FC236}">
                <a16:creationId xmlns:a16="http://schemas.microsoft.com/office/drawing/2014/main" id="{49698E4B-047B-F6F1-FAC5-748F87986CFD}"/>
              </a:ext>
            </a:extLst>
          </xdr:cNvPr>
          <xdr:cNvSpPr/>
        </xdr:nvSpPr>
        <xdr:spPr>
          <a:xfrm rot="16200000">
            <a:off x="1431404" y="58511555"/>
            <a:ext cx="5432428" cy="425236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03" name="Rectangle 1102">
            <a:extLst>
              <a:ext uri="{FF2B5EF4-FFF2-40B4-BE49-F238E27FC236}">
                <a16:creationId xmlns:a16="http://schemas.microsoft.com/office/drawing/2014/main" id="{01CECD89-0F06-DACD-9A0E-9A9D71C8FBB3}"/>
              </a:ext>
            </a:extLst>
          </xdr:cNvPr>
          <xdr:cNvSpPr/>
        </xdr:nvSpPr>
        <xdr:spPr>
          <a:xfrm rot="16200000">
            <a:off x="1678860" y="58819330"/>
            <a:ext cx="4889500" cy="363998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104" name="Straight Connector 1103">
            <a:extLst>
              <a:ext uri="{FF2B5EF4-FFF2-40B4-BE49-F238E27FC236}">
                <a16:creationId xmlns:a16="http://schemas.microsoft.com/office/drawing/2014/main" id="{8ACD4303-D348-EF00-2CDE-540A82096124}"/>
              </a:ext>
            </a:extLst>
          </xdr:cNvPr>
          <xdr:cNvCxnSpPr/>
        </xdr:nvCxnSpPr>
        <xdr:spPr>
          <a:xfrm>
            <a:off x="2303619" y="62245390"/>
            <a:ext cx="36272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5" name="Straight Connector 1104">
            <a:extLst>
              <a:ext uri="{FF2B5EF4-FFF2-40B4-BE49-F238E27FC236}">
                <a16:creationId xmlns:a16="http://schemas.microsoft.com/office/drawing/2014/main" id="{090CEB5A-5DCE-4059-74E3-215649AEE428}"/>
              </a:ext>
            </a:extLst>
          </xdr:cNvPr>
          <xdr:cNvCxnSpPr/>
        </xdr:nvCxnSpPr>
        <xdr:spPr>
          <a:xfrm>
            <a:off x="2303619" y="61403711"/>
            <a:ext cx="36272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6" name="Straight Connector 1105">
            <a:extLst>
              <a:ext uri="{FF2B5EF4-FFF2-40B4-BE49-F238E27FC236}">
                <a16:creationId xmlns:a16="http://schemas.microsoft.com/office/drawing/2014/main" id="{6FB3754D-FDF9-0B1F-27CD-FB028957668C}"/>
              </a:ext>
            </a:extLst>
          </xdr:cNvPr>
          <xdr:cNvCxnSpPr/>
        </xdr:nvCxnSpPr>
        <xdr:spPr>
          <a:xfrm>
            <a:off x="2308118" y="60693695"/>
            <a:ext cx="36354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7" name="Straight Connector 1106">
            <a:extLst>
              <a:ext uri="{FF2B5EF4-FFF2-40B4-BE49-F238E27FC236}">
                <a16:creationId xmlns:a16="http://schemas.microsoft.com/office/drawing/2014/main" id="{C6650B50-EEAD-8471-7EDB-63DA5A35906C}"/>
              </a:ext>
            </a:extLst>
          </xdr:cNvPr>
          <xdr:cNvCxnSpPr/>
        </xdr:nvCxnSpPr>
        <xdr:spPr>
          <a:xfrm>
            <a:off x="2308119" y="59868983"/>
            <a:ext cx="36354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8" name="Straight Connector 1107">
            <a:extLst>
              <a:ext uri="{FF2B5EF4-FFF2-40B4-BE49-F238E27FC236}">
                <a16:creationId xmlns:a16="http://schemas.microsoft.com/office/drawing/2014/main" id="{73FF5DA4-8216-441E-E5BF-847C944AADCE}"/>
              </a:ext>
            </a:extLst>
          </xdr:cNvPr>
          <xdr:cNvCxnSpPr/>
        </xdr:nvCxnSpPr>
        <xdr:spPr>
          <a:xfrm>
            <a:off x="2303618" y="59033655"/>
            <a:ext cx="36399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09" name="Straight Connector 1108">
            <a:extLst>
              <a:ext uri="{FF2B5EF4-FFF2-40B4-BE49-F238E27FC236}">
                <a16:creationId xmlns:a16="http://schemas.microsoft.com/office/drawing/2014/main" id="{60839556-C728-B013-FC79-967E00CFAE1C}"/>
              </a:ext>
            </a:extLst>
          </xdr:cNvPr>
          <xdr:cNvCxnSpPr/>
        </xdr:nvCxnSpPr>
        <xdr:spPr>
          <a:xfrm flipV="1">
            <a:off x="4131459" y="581914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0" name="Straight Connector 1109">
            <a:extLst>
              <a:ext uri="{FF2B5EF4-FFF2-40B4-BE49-F238E27FC236}">
                <a16:creationId xmlns:a16="http://schemas.microsoft.com/office/drawing/2014/main" id="{E8E53F0E-D2C1-FADB-DDCE-08B125AB17E0}"/>
              </a:ext>
            </a:extLst>
          </xdr:cNvPr>
          <xdr:cNvCxnSpPr/>
        </xdr:nvCxnSpPr>
        <xdr:spPr>
          <a:xfrm flipV="1">
            <a:off x="2316163" y="62242700"/>
            <a:ext cx="18034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1" name="Straight Connector 1110">
            <a:extLst>
              <a:ext uri="{FF2B5EF4-FFF2-40B4-BE49-F238E27FC236}">
                <a16:creationId xmlns:a16="http://schemas.microsoft.com/office/drawing/2014/main" id="{EB1BA6E2-1650-7033-BDEF-EFB80FC69303}"/>
              </a:ext>
            </a:extLst>
          </xdr:cNvPr>
          <xdr:cNvCxnSpPr/>
        </xdr:nvCxnSpPr>
        <xdr:spPr>
          <a:xfrm>
            <a:off x="2325688" y="62247463"/>
            <a:ext cx="179387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2" name="Straight Connector 1111">
            <a:extLst>
              <a:ext uri="{FF2B5EF4-FFF2-40B4-BE49-F238E27FC236}">
                <a16:creationId xmlns:a16="http://schemas.microsoft.com/office/drawing/2014/main" id="{FF3FF44F-3460-0A67-1EA3-CF84AE6CFB1F}"/>
              </a:ext>
            </a:extLst>
          </xdr:cNvPr>
          <xdr:cNvCxnSpPr/>
        </xdr:nvCxnSpPr>
        <xdr:spPr>
          <a:xfrm flipV="1">
            <a:off x="2320925" y="61402913"/>
            <a:ext cx="1811338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3" name="Straight Connector 1112">
            <a:extLst>
              <a:ext uri="{FF2B5EF4-FFF2-40B4-BE49-F238E27FC236}">
                <a16:creationId xmlns:a16="http://schemas.microsoft.com/office/drawing/2014/main" id="{9F8B6318-E5DE-0408-7E85-B07C13935965}"/>
              </a:ext>
            </a:extLst>
          </xdr:cNvPr>
          <xdr:cNvCxnSpPr/>
        </xdr:nvCxnSpPr>
        <xdr:spPr>
          <a:xfrm>
            <a:off x="2316163" y="61409263"/>
            <a:ext cx="18034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4" name="Straight Connector 1113">
            <a:extLst>
              <a:ext uri="{FF2B5EF4-FFF2-40B4-BE49-F238E27FC236}">
                <a16:creationId xmlns:a16="http://schemas.microsoft.com/office/drawing/2014/main" id="{FE7436F7-BA59-F17B-9F56-CC7680234F98}"/>
              </a:ext>
            </a:extLst>
          </xdr:cNvPr>
          <xdr:cNvCxnSpPr/>
        </xdr:nvCxnSpPr>
        <xdr:spPr>
          <a:xfrm flipV="1">
            <a:off x="2316166" y="60680600"/>
            <a:ext cx="1820859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5" name="Straight Connector 1114">
            <a:extLst>
              <a:ext uri="{FF2B5EF4-FFF2-40B4-BE49-F238E27FC236}">
                <a16:creationId xmlns:a16="http://schemas.microsoft.com/office/drawing/2014/main" id="{A3A41725-3E95-794D-7C05-17BA115E10C5}"/>
              </a:ext>
            </a:extLst>
          </xdr:cNvPr>
          <xdr:cNvCxnSpPr/>
        </xdr:nvCxnSpPr>
        <xdr:spPr>
          <a:xfrm>
            <a:off x="2316166" y="60699653"/>
            <a:ext cx="1803397" cy="7032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6" name="Straight Connector 1115">
            <a:extLst>
              <a:ext uri="{FF2B5EF4-FFF2-40B4-BE49-F238E27FC236}">
                <a16:creationId xmlns:a16="http://schemas.microsoft.com/office/drawing/2014/main" id="{168A351F-9DE1-DB8C-D95D-0E88EEE653FF}"/>
              </a:ext>
            </a:extLst>
          </xdr:cNvPr>
          <xdr:cNvCxnSpPr/>
        </xdr:nvCxnSpPr>
        <xdr:spPr>
          <a:xfrm flipV="1">
            <a:off x="2311400" y="59866213"/>
            <a:ext cx="1803400" cy="7381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7" name="Straight Connector 1116">
            <a:extLst>
              <a:ext uri="{FF2B5EF4-FFF2-40B4-BE49-F238E27FC236}">
                <a16:creationId xmlns:a16="http://schemas.microsoft.com/office/drawing/2014/main" id="{8BAE29ED-42BE-10D8-D2F9-13722AE8CC84}"/>
              </a:ext>
            </a:extLst>
          </xdr:cNvPr>
          <xdr:cNvCxnSpPr/>
        </xdr:nvCxnSpPr>
        <xdr:spPr>
          <a:xfrm>
            <a:off x="2316166" y="59872566"/>
            <a:ext cx="1811334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8" name="Straight Connector 1117">
            <a:extLst>
              <a:ext uri="{FF2B5EF4-FFF2-40B4-BE49-F238E27FC236}">
                <a16:creationId xmlns:a16="http://schemas.microsoft.com/office/drawing/2014/main" id="{3248310D-96DC-DF11-AFCC-6310C7D76CA6}"/>
              </a:ext>
            </a:extLst>
          </xdr:cNvPr>
          <xdr:cNvCxnSpPr/>
        </xdr:nvCxnSpPr>
        <xdr:spPr>
          <a:xfrm flipV="1">
            <a:off x="2320925" y="59039125"/>
            <a:ext cx="1798638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19" name="Straight Connector 1118">
            <a:extLst>
              <a:ext uri="{FF2B5EF4-FFF2-40B4-BE49-F238E27FC236}">
                <a16:creationId xmlns:a16="http://schemas.microsoft.com/office/drawing/2014/main" id="{00237D8F-893F-CF57-7961-19938A4DAE44}"/>
              </a:ext>
            </a:extLst>
          </xdr:cNvPr>
          <xdr:cNvCxnSpPr/>
        </xdr:nvCxnSpPr>
        <xdr:spPr>
          <a:xfrm>
            <a:off x="2320928" y="59034366"/>
            <a:ext cx="1806572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20" name="Straight Connector 1119">
            <a:extLst>
              <a:ext uri="{FF2B5EF4-FFF2-40B4-BE49-F238E27FC236}">
                <a16:creationId xmlns:a16="http://schemas.microsoft.com/office/drawing/2014/main" id="{81FABF87-2DA0-784A-BE8C-4B65F5525A43}"/>
              </a:ext>
            </a:extLst>
          </xdr:cNvPr>
          <xdr:cNvCxnSpPr/>
        </xdr:nvCxnSpPr>
        <xdr:spPr>
          <a:xfrm flipV="1">
            <a:off x="2311400" y="58191403"/>
            <a:ext cx="1808166" cy="8477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21" name="Straight Connector 1120">
            <a:extLst>
              <a:ext uri="{FF2B5EF4-FFF2-40B4-BE49-F238E27FC236}">
                <a16:creationId xmlns:a16="http://schemas.microsoft.com/office/drawing/2014/main" id="{3617C287-AD12-E830-AEB8-2EDA17A97B1F}"/>
              </a:ext>
            </a:extLst>
          </xdr:cNvPr>
          <xdr:cNvCxnSpPr/>
        </xdr:nvCxnSpPr>
        <xdr:spPr>
          <a:xfrm>
            <a:off x="2320925" y="58191400"/>
            <a:ext cx="179387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22" name="Straight Connector 1121">
            <a:extLst>
              <a:ext uri="{FF2B5EF4-FFF2-40B4-BE49-F238E27FC236}">
                <a16:creationId xmlns:a16="http://schemas.microsoft.com/office/drawing/2014/main" id="{5A821621-FE8C-9863-2AC4-591CB4C09FB0}"/>
              </a:ext>
            </a:extLst>
          </xdr:cNvPr>
          <xdr:cNvCxnSpPr/>
        </xdr:nvCxnSpPr>
        <xdr:spPr>
          <a:xfrm>
            <a:off x="2320925" y="60604408"/>
            <a:ext cx="3632200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23" name="Straight Connector 1122">
            <a:extLst>
              <a:ext uri="{FF2B5EF4-FFF2-40B4-BE49-F238E27FC236}">
                <a16:creationId xmlns:a16="http://schemas.microsoft.com/office/drawing/2014/main" id="{85C80E63-5C88-4FEB-6788-F0D8E5172841}"/>
              </a:ext>
            </a:extLst>
          </xdr:cNvPr>
          <xdr:cNvCxnSpPr/>
        </xdr:nvCxnSpPr>
        <xdr:spPr>
          <a:xfrm>
            <a:off x="2146300" y="634936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4" name="Straight Connector 1123">
            <a:extLst>
              <a:ext uri="{FF2B5EF4-FFF2-40B4-BE49-F238E27FC236}">
                <a16:creationId xmlns:a16="http://schemas.microsoft.com/office/drawing/2014/main" id="{5CD8072B-DF3A-4B7B-7B4C-C8330F212B88}"/>
              </a:ext>
            </a:extLst>
          </xdr:cNvPr>
          <xdr:cNvCxnSpPr/>
        </xdr:nvCxnSpPr>
        <xdr:spPr>
          <a:xfrm>
            <a:off x="2057400" y="63639700"/>
            <a:ext cx="41179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1" name="Straight Connector 1130">
            <a:extLst>
              <a:ext uri="{FF2B5EF4-FFF2-40B4-BE49-F238E27FC236}">
                <a16:creationId xmlns:a16="http://schemas.microsoft.com/office/drawing/2014/main" id="{349C05B0-270E-A762-1B62-5D3D47CBE774}"/>
              </a:ext>
            </a:extLst>
          </xdr:cNvPr>
          <xdr:cNvCxnSpPr/>
        </xdr:nvCxnSpPr>
        <xdr:spPr>
          <a:xfrm flipH="1">
            <a:off x="2100262" y="635952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2" name="Straight Connector 1131">
            <a:extLst>
              <a:ext uri="{FF2B5EF4-FFF2-40B4-BE49-F238E27FC236}">
                <a16:creationId xmlns:a16="http://schemas.microsoft.com/office/drawing/2014/main" id="{3844F773-3CF2-BAA0-5F0F-99B9279CA0CB}"/>
              </a:ext>
            </a:extLst>
          </xdr:cNvPr>
          <xdr:cNvCxnSpPr/>
        </xdr:nvCxnSpPr>
        <xdr:spPr>
          <a:xfrm>
            <a:off x="4127500" y="634936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3" name="Straight Connector 1132">
            <a:extLst>
              <a:ext uri="{FF2B5EF4-FFF2-40B4-BE49-F238E27FC236}">
                <a16:creationId xmlns:a16="http://schemas.microsoft.com/office/drawing/2014/main" id="{91DD92D1-9E4E-39F8-7630-62F07CABB9FD}"/>
              </a:ext>
            </a:extLst>
          </xdr:cNvPr>
          <xdr:cNvCxnSpPr/>
        </xdr:nvCxnSpPr>
        <xdr:spPr>
          <a:xfrm flipH="1">
            <a:off x="4081462" y="635952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4" name="Straight Connector 1133">
            <a:extLst>
              <a:ext uri="{FF2B5EF4-FFF2-40B4-BE49-F238E27FC236}">
                <a16:creationId xmlns:a16="http://schemas.microsoft.com/office/drawing/2014/main" id="{0681F1A3-C0B8-1D9D-A267-880AA63F449E}"/>
              </a:ext>
            </a:extLst>
          </xdr:cNvPr>
          <xdr:cNvCxnSpPr/>
        </xdr:nvCxnSpPr>
        <xdr:spPr>
          <a:xfrm>
            <a:off x="6108700" y="63493650"/>
            <a:ext cx="0" cy="501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5" name="Straight Connector 1134">
            <a:extLst>
              <a:ext uri="{FF2B5EF4-FFF2-40B4-BE49-F238E27FC236}">
                <a16:creationId xmlns:a16="http://schemas.microsoft.com/office/drawing/2014/main" id="{3DB176DB-206D-C3B1-80C5-B1F8895D6CFF}"/>
              </a:ext>
            </a:extLst>
          </xdr:cNvPr>
          <xdr:cNvCxnSpPr/>
        </xdr:nvCxnSpPr>
        <xdr:spPr>
          <a:xfrm flipH="1">
            <a:off x="6062662" y="635952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6" name="Straight Connector 1135">
            <a:extLst>
              <a:ext uri="{FF2B5EF4-FFF2-40B4-BE49-F238E27FC236}">
                <a16:creationId xmlns:a16="http://schemas.microsoft.com/office/drawing/2014/main" id="{D9BB513C-324A-C938-01A5-FCFC4A5B4794}"/>
              </a:ext>
            </a:extLst>
          </xdr:cNvPr>
          <xdr:cNvCxnSpPr/>
        </xdr:nvCxnSpPr>
        <xdr:spPr>
          <a:xfrm>
            <a:off x="2057400" y="63922274"/>
            <a:ext cx="41084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7" name="Straight Connector 1136">
            <a:extLst>
              <a:ext uri="{FF2B5EF4-FFF2-40B4-BE49-F238E27FC236}">
                <a16:creationId xmlns:a16="http://schemas.microsoft.com/office/drawing/2014/main" id="{8FA65E4C-D787-B97D-053E-6941F42A127E}"/>
              </a:ext>
            </a:extLst>
          </xdr:cNvPr>
          <xdr:cNvCxnSpPr/>
        </xdr:nvCxnSpPr>
        <xdr:spPr>
          <a:xfrm flipH="1">
            <a:off x="2100262" y="638746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8" name="Straight Connector 1137">
            <a:extLst>
              <a:ext uri="{FF2B5EF4-FFF2-40B4-BE49-F238E27FC236}">
                <a16:creationId xmlns:a16="http://schemas.microsoft.com/office/drawing/2014/main" id="{D19B7A8F-E9A1-DF14-20F5-983F0706FBE6}"/>
              </a:ext>
            </a:extLst>
          </xdr:cNvPr>
          <xdr:cNvCxnSpPr/>
        </xdr:nvCxnSpPr>
        <xdr:spPr>
          <a:xfrm flipH="1">
            <a:off x="6057900" y="63879412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9" name="Straight Connector 1138">
            <a:extLst>
              <a:ext uri="{FF2B5EF4-FFF2-40B4-BE49-F238E27FC236}">
                <a16:creationId xmlns:a16="http://schemas.microsoft.com/office/drawing/2014/main" id="{6228E34E-0E4E-1102-5EA6-AFDDF7B2F2EA}"/>
              </a:ext>
            </a:extLst>
          </xdr:cNvPr>
          <xdr:cNvCxnSpPr/>
        </xdr:nvCxnSpPr>
        <xdr:spPr>
          <a:xfrm>
            <a:off x="495300" y="60194825"/>
            <a:ext cx="59436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0" name="Straight Connector 1139">
            <a:extLst>
              <a:ext uri="{FF2B5EF4-FFF2-40B4-BE49-F238E27FC236}">
                <a16:creationId xmlns:a16="http://schemas.microsoft.com/office/drawing/2014/main" id="{D5CD4C0F-E4B8-0590-0BCE-AA7173315BB6}"/>
              </a:ext>
            </a:extLst>
          </xdr:cNvPr>
          <xdr:cNvCxnSpPr/>
        </xdr:nvCxnSpPr>
        <xdr:spPr>
          <a:xfrm>
            <a:off x="495300" y="60232925"/>
            <a:ext cx="59436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1" name="Straight Connector 1140">
            <a:extLst>
              <a:ext uri="{FF2B5EF4-FFF2-40B4-BE49-F238E27FC236}">
                <a16:creationId xmlns:a16="http://schemas.microsoft.com/office/drawing/2014/main" id="{EE385420-F7E0-1B8E-8133-6063D70D61D8}"/>
              </a:ext>
            </a:extLst>
          </xdr:cNvPr>
          <xdr:cNvCxnSpPr/>
        </xdr:nvCxnSpPr>
        <xdr:spPr>
          <a:xfrm>
            <a:off x="495300" y="61023500"/>
            <a:ext cx="5962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2" name="Straight Connector 1141">
            <a:extLst>
              <a:ext uri="{FF2B5EF4-FFF2-40B4-BE49-F238E27FC236}">
                <a16:creationId xmlns:a16="http://schemas.microsoft.com/office/drawing/2014/main" id="{176B8A65-E635-F288-FCBB-9D859DC38485}"/>
              </a:ext>
            </a:extLst>
          </xdr:cNvPr>
          <xdr:cNvCxnSpPr/>
        </xdr:nvCxnSpPr>
        <xdr:spPr>
          <a:xfrm>
            <a:off x="495300" y="61061600"/>
            <a:ext cx="59817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25" name="Oval 1124">
            <a:extLst>
              <a:ext uri="{FF2B5EF4-FFF2-40B4-BE49-F238E27FC236}">
                <a16:creationId xmlns:a16="http://schemas.microsoft.com/office/drawing/2014/main" id="{07846DEA-A9BE-A48C-A0A6-5ADD88C9DDD8}"/>
              </a:ext>
            </a:extLst>
          </xdr:cNvPr>
          <xdr:cNvSpPr/>
        </xdr:nvSpPr>
        <xdr:spPr>
          <a:xfrm>
            <a:off x="4090987" y="589994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6" name="Oval 1125">
            <a:extLst>
              <a:ext uri="{FF2B5EF4-FFF2-40B4-BE49-F238E27FC236}">
                <a16:creationId xmlns:a16="http://schemas.microsoft.com/office/drawing/2014/main" id="{92DDA998-718B-F628-6548-356618CA2B50}"/>
              </a:ext>
            </a:extLst>
          </xdr:cNvPr>
          <xdr:cNvSpPr/>
        </xdr:nvSpPr>
        <xdr:spPr>
          <a:xfrm>
            <a:off x="4105274" y="598376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7" name="Oval 1126">
            <a:extLst>
              <a:ext uri="{FF2B5EF4-FFF2-40B4-BE49-F238E27FC236}">
                <a16:creationId xmlns:a16="http://schemas.microsoft.com/office/drawing/2014/main" id="{A7FE8D0A-8338-903D-CD87-DC0533A4BBC9}"/>
              </a:ext>
            </a:extLst>
          </xdr:cNvPr>
          <xdr:cNvSpPr/>
        </xdr:nvSpPr>
        <xdr:spPr>
          <a:xfrm>
            <a:off x="4095750" y="6065678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8" name="Oval 1127">
            <a:extLst>
              <a:ext uri="{FF2B5EF4-FFF2-40B4-BE49-F238E27FC236}">
                <a16:creationId xmlns:a16="http://schemas.microsoft.com/office/drawing/2014/main" id="{6D9E588F-7C27-CCA7-C880-27EAC5C088B5}"/>
              </a:ext>
            </a:extLst>
          </xdr:cNvPr>
          <xdr:cNvSpPr/>
        </xdr:nvSpPr>
        <xdr:spPr>
          <a:xfrm>
            <a:off x="4095750" y="60566301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29" name="Oval 1128">
            <a:extLst>
              <a:ext uri="{FF2B5EF4-FFF2-40B4-BE49-F238E27FC236}">
                <a16:creationId xmlns:a16="http://schemas.microsoft.com/office/drawing/2014/main" id="{F638C533-25B7-B698-9E00-2932D3814A10}"/>
              </a:ext>
            </a:extLst>
          </xdr:cNvPr>
          <xdr:cNvSpPr/>
        </xdr:nvSpPr>
        <xdr:spPr>
          <a:xfrm>
            <a:off x="4095750" y="613695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30" name="Oval 1129">
            <a:extLst>
              <a:ext uri="{FF2B5EF4-FFF2-40B4-BE49-F238E27FC236}">
                <a16:creationId xmlns:a16="http://schemas.microsoft.com/office/drawing/2014/main" id="{8B389FB5-43D7-1D87-2AC5-D8632BDA2380}"/>
              </a:ext>
            </a:extLst>
          </xdr:cNvPr>
          <xdr:cNvSpPr/>
        </xdr:nvSpPr>
        <xdr:spPr>
          <a:xfrm>
            <a:off x="4100512" y="62212539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6</xdr:col>
      <xdr:colOff>95250</xdr:colOff>
      <xdr:row>55</xdr:row>
      <xdr:rowOff>104775</xdr:rowOff>
    </xdr:from>
    <xdr:to>
      <xdr:col>21</xdr:col>
      <xdr:colOff>85725</xdr:colOff>
      <xdr:row>64</xdr:row>
      <xdr:rowOff>90488</xdr:rowOff>
    </xdr:to>
    <xdr:cxnSp macro="">
      <xdr:nvCxnSpPr>
        <xdr:cNvPr id="1300" name="Straight Connector 1299">
          <a:extLst>
            <a:ext uri="{FF2B5EF4-FFF2-40B4-BE49-F238E27FC236}">
              <a16:creationId xmlns:a16="http://schemas.microsoft.com/office/drawing/2014/main" id="{A29CFF1E-CE36-43CF-93AF-922DE2C4979A}"/>
            </a:ext>
          </a:extLst>
        </xdr:cNvPr>
        <xdr:cNvCxnSpPr/>
      </xdr:nvCxnSpPr>
      <xdr:spPr>
        <a:xfrm flipH="1" flipV="1">
          <a:off x="1066800" y="8496300"/>
          <a:ext cx="2419350" cy="1271588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119062</xdr:colOff>
      <xdr:row>131</xdr:row>
      <xdr:rowOff>104775</xdr:rowOff>
    </xdr:from>
    <xdr:to>
      <xdr:col>22</xdr:col>
      <xdr:colOff>76200</xdr:colOff>
      <xdr:row>141</xdr:row>
      <xdr:rowOff>66675</xdr:rowOff>
    </xdr:to>
    <xdr:cxnSp macro="">
      <xdr:nvCxnSpPr>
        <xdr:cNvPr id="1326" name="Straight Connector 1325">
          <a:extLst>
            <a:ext uri="{FF2B5EF4-FFF2-40B4-BE49-F238E27FC236}">
              <a16:creationId xmlns:a16="http://schemas.microsoft.com/office/drawing/2014/main" id="{CE4A09BB-C1C5-4386-BC8D-17100FFE4E7C}"/>
            </a:ext>
          </a:extLst>
        </xdr:cNvPr>
        <xdr:cNvCxnSpPr/>
      </xdr:nvCxnSpPr>
      <xdr:spPr>
        <a:xfrm flipH="1" flipV="1">
          <a:off x="1090612" y="20012025"/>
          <a:ext cx="2547938" cy="139065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209</xdr:row>
      <xdr:rowOff>123825</xdr:rowOff>
    </xdr:from>
    <xdr:to>
      <xdr:col>24</xdr:col>
      <xdr:colOff>95250</xdr:colOff>
      <xdr:row>218</xdr:row>
      <xdr:rowOff>95250</xdr:rowOff>
    </xdr:to>
    <xdr:cxnSp macro="">
      <xdr:nvCxnSpPr>
        <xdr:cNvPr id="1351" name="Straight Connector 1350">
          <a:extLst>
            <a:ext uri="{FF2B5EF4-FFF2-40B4-BE49-F238E27FC236}">
              <a16:creationId xmlns:a16="http://schemas.microsoft.com/office/drawing/2014/main" id="{0D68681D-BFB9-4009-95BE-FED7C0098AFC}"/>
            </a:ext>
          </a:extLst>
        </xdr:cNvPr>
        <xdr:cNvCxnSpPr/>
      </xdr:nvCxnSpPr>
      <xdr:spPr>
        <a:xfrm flipH="1" flipV="1">
          <a:off x="1247775" y="31775400"/>
          <a:ext cx="2733675" cy="12573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286</xdr:row>
      <xdr:rowOff>133350</xdr:rowOff>
    </xdr:from>
    <xdr:to>
      <xdr:col>24</xdr:col>
      <xdr:colOff>95250</xdr:colOff>
      <xdr:row>295</xdr:row>
      <xdr:rowOff>104775</xdr:rowOff>
    </xdr:to>
    <xdr:cxnSp macro="">
      <xdr:nvCxnSpPr>
        <xdr:cNvPr id="1376" name="Straight Connector 1375">
          <a:extLst>
            <a:ext uri="{FF2B5EF4-FFF2-40B4-BE49-F238E27FC236}">
              <a16:creationId xmlns:a16="http://schemas.microsoft.com/office/drawing/2014/main" id="{7D64180E-AD95-4447-8B8B-1504A8E0CFF8}"/>
            </a:ext>
          </a:extLst>
        </xdr:cNvPr>
        <xdr:cNvCxnSpPr/>
      </xdr:nvCxnSpPr>
      <xdr:spPr>
        <a:xfrm flipH="1" flipV="1">
          <a:off x="1247775" y="43338750"/>
          <a:ext cx="2733675" cy="12573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363</xdr:row>
      <xdr:rowOff>133350</xdr:rowOff>
    </xdr:from>
    <xdr:to>
      <xdr:col>24</xdr:col>
      <xdr:colOff>104775</xdr:colOff>
      <xdr:row>372</xdr:row>
      <xdr:rowOff>104775</xdr:rowOff>
    </xdr:to>
    <xdr:cxnSp macro="">
      <xdr:nvCxnSpPr>
        <xdr:cNvPr id="1400" name="Straight Connector 1399">
          <a:extLst>
            <a:ext uri="{FF2B5EF4-FFF2-40B4-BE49-F238E27FC236}">
              <a16:creationId xmlns:a16="http://schemas.microsoft.com/office/drawing/2014/main" id="{361A7BB6-3136-4BE6-919D-CBA82077916D}"/>
            </a:ext>
          </a:extLst>
        </xdr:cNvPr>
        <xdr:cNvCxnSpPr/>
      </xdr:nvCxnSpPr>
      <xdr:spPr>
        <a:xfrm flipH="1" flipV="1">
          <a:off x="1257300" y="54940200"/>
          <a:ext cx="2733675" cy="12573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440</xdr:row>
      <xdr:rowOff>123825</xdr:rowOff>
    </xdr:from>
    <xdr:to>
      <xdr:col>24</xdr:col>
      <xdr:colOff>95250</xdr:colOff>
      <xdr:row>449</xdr:row>
      <xdr:rowOff>95250</xdr:rowOff>
    </xdr:to>
    <xdr:cxnSp macro="">
      <xdr:nvCxnSpPr>
        <xdr:cNvPr id="1424" name="Straight Connector 1423">
          <a:extLst>
            <a:ext uri="{FF2B5EF4-FFF2-40B4-BE49-F238E27FC236}">
              <a16:creationId xmlns:a16="http://schemas.microsoft.com/office/drawing/2014/main" id="{CE9956FE-EFC9-45BC-81D5-181D623DC3FA}"/>
            </a:ext>
          </a:extLst>
        </xdr:cNvPr>
        <xdr:cNvCxnSpPr/>
      </xdr:nvCxnSpPr>
      <xdr:spPr>
        <a:xfrm flipH="1" flipV="1">
          <a:off x="1247775" y="66494025"/>
          <a:ext cx="2733675" cy="12573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125</xdr:row>
      <xdr:rowOff>66675</xdr:rowOff>
    </xdr:from>
    <xdr:to>
      <xdr:col>11</xdr:col>
      <xdr:colOff>109537</xdr:colOff>
      <xdr:row>137</xdr:row>
      <xdr:rowOff>38100</xdr:rowOff>
    </xdr:to>
    <xdr:grpSp>
      <xdr:nvGrpSpPr>
        <xdr:cNvPr id="278" name="Group 277">
          <a:extLst>
            <a:ext uri="{FF2B5EF4-FFF2-40B4-BE49-F238E27FC236}">
              <a16:creationId xmlns:a16="http://schemas.microsoft.com/office/drawing/2014/main" id="{2FDDDDA8-D3E4-47E3-AC33-24122062ECEE}"/>
            </a:ext>
          </a:extLst>
        </xdr:cNvPr>
        <xdr:cNvGrpSpPr/>
      </xdr:nvGrpSpPr>
      <xdr:grpSpPr>
        <a:xfrm>
          <a:off x="257175" y="18621375"/>
          <a:ext cx="1633537" cy="1257300"/>
          <a:chOff x="204788" y="8058150"/>
          <a:chExt cx="1633537" cy="1257300"/>
        </a:xfrm>
      </xdr:grpSpPr>
      <xdr:sp macro="" textlink="">
        <xdr:nvSpPr>
          <xdr:cNvPr id="286" name="Freeform: Shape 285">
            <a:extLst>
              <a:ext uri="{FF2B5EF4-FFF2-40B4-BE49-F238E27FC236}">
                <a16:creationId xmlns:a16="http://schemas.microsoft.com/office/drawing/2014/main" id="{E6EEF648-C7A0-226B-D7D0-272C5E74A73B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50B39D6-3147-6600-F75A-61F0BF7323DA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4A1D8A86-71CC-E693-E31D-49F9171B81E4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5323BF4B-8585-3221-AA5D-B076C1D77FBB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0" name="Arc 289">
            <a:extLst>
              <a:ext uri="{FF2B5EF4-FFF2-40B4-BE49-F238E27FC236}">
                <a16:creationId xmlns:a16="http://schemas.microsoft.com/office/drawing/2014/main" id="{3D474B2A-64E6-B342-4215-323A91BA99ED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1" name="Straight Connector 290">
            <a:extLst>
              <a:ext uri="{FF2B5EF4-FFF2-40B4-BE49-F238E27FC236}">
                <a16:creationId xmlns:a16="http://schemas.microsoft.com/office/drawing/2014/main" id="{BFED13D0-E949-B97E-1CB4-718067B75DBF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Straight Connector 291">
            <a:extLst>
              <a:ext uri="{FF2B5EF4-FFF2-40B4-BE49-F238E27FC236}">
                <a16:creationId xmlns:a16="http://schemas.microsoft.com/office/drawing/2014/main" id="{0F149035-149B-235E-2252-74EE076999AB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3" name="Arc 292">
            <a:extLst>
              <a:ext uri="{FF2B5EF4-FFF2-40B4-BE49-F238E27FC236}">
                <a16:creationId xmlns:a16="http://schemas.microsoft.com/office/drawing/2014/main" id="{204C0700-43C7-F506-49C1-0FEF889AF3B8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94" name="Arc 293">
            <a:extLst>
              <a:ext uri="{FF2B5EF4-FFF2-40B4-BE49-F238E27FC236}">
                <a16:creationId xmlns:a16="http://schemas.microsoft.com/office/drawing/2014/main" id="{2DDB4F75-5049-FC10-6398-F33DBCA56461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0738540D-EBD9-2F6F-B65B-302148C7C0E2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6" name="Arc 295">
            <a:extLst>
              <a:ext uri="{FF2B5EF4-FFF2-40B4-BE49-F238E27FC236}">
                <a16:creationId xmlns:a16="http://schemas.microsoft.com/office/drawing/2014/main" id="{8B93FAB9-EE49-7028-145B-C8104472AAD1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83BE0FEB-D710-720C-8B0E-897FFD90F888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C7C03876-9928-6CC1-07D7-38646D283B84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23E502BB-C0E9-D8A2-5E10-574241112715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1" name="Straight Connector 300">
            <a:extLst>
              <a:ext uri="{FF2B5EF4-FFF2-40B4-BE49-F238E27FC236}">
                <a16:creationId xmlns:a16="http://schemas.microsoft.com/office/drawing/2014/main" id="{BD3844A9-36D7-2B70-0162-98211FF9176F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8D093ED4-5E7C-6DE8-13FB-2ACF3D29AD83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B2F9031B-3310-8C56-5365-7697A7F03584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5" name="Straight Connector 304">
            <a:extLst>
              <a:ext uri="{FF2B5EF4-FFF2-40B4-BE49-F238E27FC236}">
                <a16:creationId xmlns:a16="http://schemas.microsoft.com/office/drawing/2014/main" id="{5CAF9625-5F59-C476-CDD4-A21AA67F4B24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3" name="Straight Connector 312">
            <a:extLst>
              <a:ext uri="{FF2B5EF4-FFF2-40B4-BE49-F238E27FC236}">
                <a16:creationId xmlns:a16="http://schemas.microsoft.com/office/drawing/2014/main" id="{FCFCF3BE-7C67-9B8C-229D-20EC04CCEB71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Connector 313">
            <a:extLst>
              <a:ext uri="{FF2B5EF4-FFF2-40B4-BE49-F238E27FC236}">
                <a16:creationId xmlns:a16="http://schemas.microsoft.com/office/drawing/2014/main" id="{960E5DEE-AE84-4D84-E3DF-BD90BBE01F26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5" name="Straight Connector 314">
            <a:extLst>
              <a:ext uri="{FF2B5EF4-FFF2-40B4-BE49-F238E27FC236}">
                <a16:creationId xmlns:a16="http://schemas.microsoft.com/office/drawing/2014/main" id="{CD90A36B-791C-29EE-E0A7-1F7C309438FA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76200</xdr:colOff>
      <xdr:row>49</xdr:row>
      <xdr:rowOff>85725</xdr:rowOff>
    </xdr:from>
    <xdr:to>
      <xdr:col>11</xdr:col>
      <xdr:colOff>90487</xdr:colOff>
      <xdr:row>61</xdr:row>
      <xdr:rowOff>57150</xdr:rowOff>
    </xdr:to>
    <xdr:grpSp>
      <xdr:nvGrpSpPr>
        <xdr:cNvPr id="256" name="Group 255">
          <a:extLst>
            <a:ext uri="{FF2B5EF4-FFF2-40B4-BE49-F238E27FC236}">
              <a16:creationId xmlns:a16="http://schemas.microsoft.com/office/drawing/2014/main" id="{5E7EC7A9-CD00-4F2C-9B6E-96E8157A20BC}"/>
            </a:ext>
          </a:extLst>
        </xdr:cNvPr>
        <xdr:cNvGrpSpPr/>
      </xdr:nvGrpSpPr>
      <xdr:grpSpPr>
        <a:xfrm>
          <a:off x="238125" y="7581900"/>
          <a:ext cx="1633537" cy="1257300"/>
          <a:chOff x="204788" y="8058150"/>
          <a:chExt cx="1633537" cy="1257300"/>
        </a:xfrm>
      </xdr:grpSpPr>
      <xdr:sp macro="" textlink="">
        <xdr:nvSpPr>
          <xdr:cNvPr id="257" name="Freeform: Shape 256">
            <a:extLst>
              <a:ext uri="{FF2B5EF4-FFF2-40B4-BE49-F238E27FC236}">
                <a16:creationId xmlns:a16="http://schemas.microsoft.com/office/drawing/2014/main" id="{3925EFAB-A98E-21CB-F58C-2937A4048CEF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30B68A05-1977-20A1-97E3-69298678D24A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59" name="Straight Connector 258">
            <a:extLst>
              <a:ext uri="{FF2B5EF4-FFF2-40B4-BE49-F238E27FC236}">
                <a16:creationId xmlns:a16="http://schemas.microsoft.com/office/drawing/2014/main" id="{2282DF8B-BB1C-088C-AF67-F1D2DA5F5291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0" name="Straight Connector 259">
            <a:extLst>
              <a:ext uri="{FF2B5EF4-FFF2-40B4-BE49-F238E27FC236}">
                <a16:creationId xmlns:a16="http://schemas.microsoft.com/office/drawing/2014/main" id="{7928F859-5D80-91A4-A846-650792B2E534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1" name="Arc 260">
            <a:extLst>
              <a:ext uri="{FF2B5EF4-FFF2-40B4-BE49-F238E27FC236}">
                <a16:creationId xmlns:a16="http://schemas.microsoft.com/office/drawing/2014/main" id="{A02E13ED-A7EB-04F7-C6FD-EB85FF9A407D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2" name="Straight Connector 261">
            <a:extLst>
              <a:ext uri="{FF2B5EF4-FFF2-40B4-BE49-F238E27FC236}">
                <a16:creationId xmlns:a16="http://schemas.microsoft.com/office/drawing/2014/main" id="{C52D7880-0D6C-CD84-D9DE-2A286597AF31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3" name="Straight Connector 262">
            <a:extLst>
              <a:ext uri="{FF2B5EF4-FFF2-40B4-BE49-F238E27FC236}">
                <a16:creationId xmlns:a16="http://schemas.microsoft.com/office/drawing/2014/main" id="{8F44BF74-9E58-CB49-C16F-87B687624DCA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4" name="Arc 263">
            <a:extLst>
              <a:ext uri="{FF2B5EF4-FFF2-40B4-BE49-F238E27FC236}">
                <a16:creationId xmlns:a16="http://schemas.microsoft.com/office/drawing/2014/main" id="{DCB5FCB1-BBFB-6C51-9282-448DFAAB7C30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5" name="Arc 264">
            <a:extLst>
              <a:ext uri="{FF2B5EF4-FFF2-40B4-BE49-F238E27FC236}">
                <a16:creationId xmlns:a16="http://schemas.microsoft.com/office/drawing/2014/main" id="{2E4D0B08-2DDC-748E-B6EC-58DA92DBFBE5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32A7687E-6957-EB0A-F36B-CE98D743724F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7" name="Arc 266">
            <a:extLst>
              <a:ext uri="{FF2B5EF4-FFF2-40B4-BE49-F238E27FC236}">
                <a16:creationId xmlns:a16="http://schemas.microsoft.com/office/drawing/2014/main" id="{DF9807B0-5CD0-92E1-83F5-8FFD54E05BF5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8" name="Straight Connector 267">
            <a:extLst>
              <a:ext uri="{FF2B5EF4-FFF2-40B4-BE49-F238E27FC236}">
                <a16:creationId xmlns:a16="http://schemas.microsoft.com/office/drawing/2014/main" id="{D35D0727-FBF3-36DB-B21C-0B7E620587B0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9" name="Straight Connector 268">
            <a:extLst>
              <a:ext uri="{FF2B5EF4-FFF2-40B4-BE49-F238E27FC236}">
                <a16:creationId xmlns:a16="http://schemas.microsoft.com/office/drawing/2014/main" id="{018CEE0A-09AB-13A2-1225-66C0FAB3336A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0" name="Straight Connector 269">
            <a:extLst>
              <a:ext uri="{FF2B5EF4-FFF2-40B4-BE49-F238E27FC236}">
                <a16:creationId xmlns:a16="http://schemas.microsoft.com/office/drawing/2014/main" id="{DFDA9ACE-DB70-951E-5FC2-BC7DFD81CEF5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1" name="Straight Connector 270">
            <a:extLst>
              <a:ext uri="{FF2B5EF4-FFF2-40B4-BE49-F238E27FC236}">
                <a16:creationId xmlns:a16="http://schemas.microsoft.com/office/drawing/2014/main" id="{59C69A78-2A6B-2C90-1C6F-22DA895CC696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Straight Connector 271">
            <a:extLst>
              <a:ext uri="{FF2B5EF4-FFF2-40B4-BE49-F238E27FC236}">
                <a16:creationId xmlns:a16="http://schemas.microsoft.com/office/drawing/2014/main" id="{45B102E0-B2AC-9ED8-28AA-138B0DBD1FE6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DFDD66DD-9647-6AE9-0D32-6DE3E8395E27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738DBACE-EB90-800E-C4D1-9A9C50A5A1BF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4D60017B-9D45-D16E-4F05-3D8388343A6F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D1C4A082-F625-2801-9461-80218B96E6E9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69889909-9ABA-64E0-C404-6FEEC6B052E5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114300</xdr:colOff>
      <xdr:row>206</xdr:row>
      <xdr:rowOff>76200</xdr:rowOff>
    </xdr:from>
    <xdr:to>
      <xdr:col>11</xdr:col>
      <xdr:colOff>128587</xdr:colOff>
      <xdr:row>218</xdr:row>
      <xdr:rowOff>47625</xdr:rowOff>
    </xdr:to>
    <xdr:grpSp>
      <xdr:nvGrpSpPr>
        <xdr:cNvPr id="558" name="Group 557">
          <a:extLst>
            <a:ext uri="{FF2B5EF4-FFF2-40B4-BE49-F238E27FC236}">
              <a16:creationId xmlns:a16="http://schemas.microsoft.com/office/drawing/2014/main" id="{BD98CED3-BBF3-4FBF-9145-8EAAAC2DA532}"/>
            </a:ext>
          </a:extLst>
        </xdr:cNvPr>
        <xdr:cNvGrpSpPr/>
      </xdr:nvGrpSpPr>
      <xdr:grpSpPr>
        <a:xfrm>
          <a:off x="276225" y="30308550"/>
          <a:ext cx="1633537" cy="1257300"/>
          <a:chOff x="204788" y="8058150"/>
          <a:chExt cx="1633537" cy="1257300"/>
        </a:xfrm>
      </xdr:grpSpPr>
      <xdr:sp macro="" textlink="">
        <xdr:nvSpPr>
          <xdr:cNvPr id="559" name="Freeform: Shape 558">
            <a:extLst>
              <a:ext uri="{FF2B5EF4-FFF2-40B4-BE49-F238E27FC236}">
                <a16:creationId xmlns:a16="http://schemas.microsoft.com/office/drawing/2014/main" id="{CBB25EFC-BE97-B5EB-77A6-4577A9A6B01D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9C09E9E6-5977-97FD-CB68-C259773A0B90}"/>
              </a:ext>
            </a:extLst>
          </xdr:cNvPr>
          <xdr:cNvSpPr/>
        </xdr:nvSpPr>
        <xdr:spPr>
          <a:xfrm>
            <a:off x="204788" y="8120062"/>
            <a:ext cx="1619250" cy="56673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561" name="Group 560">
            <a:extLst>
              <a:ext uri="{FF2B5EF4-FFF2-40B4-BE49-F238E27FC236}">
                <a16:creationId xmlns:a16="http://schemas.microsoft.com/office/drawing/2014/main" id="{DD670273-3459-F639-8992-EBB895D6125A}"/>
              </a:ext>
            </a:extLst>
          </xdr:cNvPr>
          <xdr:cNvGrpSpPr/>
        </xdr:nvGrpSpPr>
        <xdr:grpSpPr>
          <a:xfrm>
            <a:off x="204788" y="8058150"/>
            <a:ext cx="1633537" cy="1257300"/>
            <a:chOff x="13273088" y="14201775"/>
            <a:chExt cx="1633537" cy="1257300"/>
          </a:xfrm>
        </xdr:grpSpPr>
        <xdr:cxnSp macro="">
          <xdr:nvCxnSpPr>
            <xdr:cNvPr id="562" name="Straight Connector 561">
              <a:extLst>
                <a:ext uri="{FF2B5EF4-FFF2-40B4-BE49-F238E27FC236}">
                  <a16:creationId xmlns:a16="http://schemas.microsoft.com/office/drawing/2014/main" id="{79340FA1-C2E5-3E72-DBCB-1007ABE85256}"/>
                </a:ext>
              </a:extLst>
            </xdr:cNvPr>
            <xdr:cNvCxnSpPr/>
          </xdr:nvCxnSpPr>
          <xdr:spPr>
            <a:xfrm>
              <a:off x="13601699" y="14825663"/>
              <a:ext cx="9667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3" name="Straight Connector 562">
              <a:extLst>
                <a:ext uri="{FF2B5EF4-FFF2-40B4-BE49-F238E27FC236}">
                  <a16:creationId xmlns:a16="http://schemas.microsoft.com/office/drawing/2014/main" id="{44CD68AD-02E8-4ED3-5508-D6AE1F094B46}"/>
                </a:ext>
              </a:extLst>
            </xdr:cNvPr>
            <xdr:cNvCxnSpPr/>
          </xdr:nvCxnSpPr>
          <xdr:spPr>
            <a:xfrm>
              <a:off x="13692186" y="14916151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4" name="Arc 563">
              <a:extLst>
                <a:ext uri="{FF2B5EF4-FFF2-40B4-BE49-F238E27FC236}">
                  <a16:creationId xmlns:a16="http://schemas.microsoft.com/office/drawing/2014/main" id="{DC63D72B-2ACA-669F-FD40-79534A991A22}"/>
                </a:ext>
              </a:extLst>
            </xdr:cNvPr>
            <xdr:cNvSpPr/>
          </xdr:nvSpPr>
          <xdr:spPr>
            <a:xfrm rot="10800000">
              <a:off x="13606462" y="14730411"/>
              <a:ext cx="209550" cy="190500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65" name="Straight Connector 564">
              <a:extLst>
                <a:ext uri="{FF2B5EF4-FFF2-40B4-BE49-F238E27FC236}">
                  <a16:creationId xmlns:a16="http://schemas.microsoft.com/office/drawing/2014/main" id="{97F64CD0-3F12-9BAA-F43F-D4799F42D134}"/>
                </a:ext>
              </a:extLst>
            </xdr:cNvPr>
            <xdr:cNvCxnSpPr/>
          </xdr:nvCxnSpPr>
          <xdr:spPr>
            <a:xfrm>
              <a:off x="14058899" y="15006636"/>
              <a:ext cx="0" cy="447677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6" name="Straight Connector 565">
              <a:extLst>
                <a:ext uri="{FF2B5EF4-FFF2-40B4-BE49-F238E27FC236}">
                  <a16:creationId xmlns:a16="http://schemas.microsoft.com/office/drawing/2014/main" id="{DDCA1F75-5768-8EC6-B58E-FCD43DD92DF8}"/>
                </a:ext>
              </a:extLst>
            </xdr:cNvPr>
            <xdr:cNvCxnSpPr/>
          </xdr:nvCxnSpPr>
          <xdr:spPr>
            <a:xfrm>
              <a:off x="14125574" y="15001875"/>
              <a:ext cx="0" cy="4572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7" name="Arc 566">
              <a:extLst>
                <a:ext uri="{FF2B5EF4-FFF2-40B4-BE49-F238E27FC236}">
                  <a16:creationId xmlns:a16="http://schemas.microsoft.com/office/drawing/2014/main" id="{3945BEF0-762B-6E52-B29A-B4857721BC8F}"/>
                </a:ext>
              </a:extLst>
            </xdr:cNvPr>
            <xdr:cNvSpPr/>
          </xdr:nvSpPr>
          <xdr:spPr>
            <a:xfrm>
              <a:off x="13877924" y="14920911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568" name="Arc 567">
              <a:extLst>
                <a:ext uri="{FF2B5EF4-FFF2-40B4-BE49-F238E27FC236}">
                  <a16:creationId xmlns:a16="http://schemas.microsoft.com/office/drawing/2014/main" id="{BCB8B0EF-3182-1514-8BCE-EB8EE7E2C64A}"/>
                </a:ext>
              </a:extLst>
            </xdr:cNvPr>
            <xdr:cNvSpPr/>
          </xdr:nvSpPr>
          <xdr:spPr>
            <a:xfrm rot="16200000">
              <a:off x="14125574" y="14920913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69" name="Straight Connector 568">
              <a:extLst>
                <a:ext uri="{FF2B5EF4-FFF2-40B4-BE49-F238E27FC236}">
                  <a16:creationId xmlns:a16="http://schemas.microsoft.com/office/drawing/2014/main" id="{C3E36A45-3C3A-B9A3-55B7-DF60A60B305A}"/>
                </a:ext>
              </a:extLst>
            </xdr:cNvPr>
            <xdr:cNvCxnSpPr/>
          </xdr:nvCxnSpPr>
          <xdr:spPr>
            <a:xfrm>
              <a:off x="14197019" y="14920913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70" name="Arc 569">
              <a:extLst>
                <a:ext uri="{FF2B5EF4-FFF2-40B4-BE49-F238E27FC236}">
                  <a16:creationId xmlns:a16="http://schemas.microsoft.com/office/drawing/2014/main" id="{52B8C608-AB09-64C4-A645-DCECE93A37D2}"/>
                </a:ext>
              </a:extLst>
            </xdr:cNvPr>
            <xdr:cNvSpPr/>
          </xdr:nvSpPr>
          <xdr:spPr>
            <a:xfrm rot="5400000">
              <a:off x="14382749" y="14739938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580" name="Straight Connector 579">
              <a:extLst>
                <a:ext uri="{FF2B5EF4-FFF2-40B4-BE49-F238E27FC236}">
                  <a16:creationId xmlns:a16="http://schemas.microsoft.com/office/drawing/2014/main" id="{F1240FCE-C17F-96E3-EF42-568FDE40242B}"/>
                </a:ext>
              </a:extLst>
            </xdr:cNvPr>
            <xdr:cNvCxnSpPr/>
          </xdr:nvCxnSpPr>
          <xdr:spPr>
            <a:xfrm>
              <a:off x="13973174" y="15454313"/>
              <a:ext cx="219075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1" name="Straight Connector 580">
              <a:extLst>
                <a:ext uri="{FF2B5EF4-FFF2-40B4-BE49-F238E27FC236}">
                  <a16:creationId xmlns:a16="http://schemas.microsoft.com/office/drawing/2014/main" id="{F48AD4DE-9CB8-EAEB-7E17-96477C69AC4E}"/>
                </a:ext>
              </a:extLst>
            </xdr:cNvPr>
            <xdr:cNvCxnSpPr/>
          </xdr:nvCxnSpPr>
          <xdr:spPr>
            <a:xfrm>
              <a:off x="13273088" y="14258925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6" name="Straight Connector 585">
              <a:extLst>
                <a:ext uri="{FF2B5EF4-FFF2-40B4-BE49-F238E27FC236}">
                  <a16:creationId xmlns:a16="http://schemas.microsoft.com/office/drawing/2014/main" id="{996C172E-3062-27DE-13E1-0268E5CA0B11}"/>
                </a:ext>
              </a:extLst>
            </xdr:cNvPr>
            <xdr:cNvCxnSpPr/>
          </xdr:nvCxnSpPr>
          <xdr:spPr>
            <a:xfrm>
              <a:off x="13277850" y="14320838"/>
              <a:ext cx="1624013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5" name="Straight Connector 594">
              <a:extLst>
                <a:ext uri="{FF2B5EF4-FFF2-40B4-BE49-F238E27FC236}">
                  <a16:creationId xmlns:a16="http://schemas.microsoft.com/office/drawing/2014/main" id="{26319B1F-3328-D36E-54DC-F0787D9937A8}"/>
                </a:ext>
              </a:extLst>
            </xdr:cNvPr>
            <xdr:cNvCxnSpPr/>
          </xdr:nvCxnSpPr>
          <xdr:spPr>
            <a:xfrm>
              <a:off x="13277850" y="14825663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0" name="Straight Connector 639">
              <a:extLst>
                <a:ext uri="{FF2B5EF4-FFF2-40B4-BE49-F238E27FC236}">
                  <a16:creationId xmlns:a16="http://schemas.microsoft.com/office/drawing/2014/main" id="{1BBBB39C-A858-1B9E-AA86-2265934C4783}"/>
                </a:ext>
              </a:extLst>
            </xdr:cNvPr>
            <xdr:cNvCxnSpPr/>
          </xdr:nvCxnSpPr>
          <xdr:spPr>
            <a:xfrm>
              <a:off x="13282613" y="14763751"/>
              <a:ext cx="1624012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1" name="Straight Connector 640">
              <a:extLst>
                <a:ext uri="{FF2B5EF4-FFF2-40B4-BE49-F238E27FC236}">
                  <a16:creationId xmlns:a16="http://schemas.microsoft.com/office/drawing/2014/main" id="{129556F2-4196-1CB1-6F23-2742FBAAA7FB}"/>
                </a:ext>
              </a:extLst>
            </xdr:cNvPr>
            <xdr:cNvCxnSpPr/>
          </xdr:nvCxnSpPr>
          <xdr:spPr>
            <a:xfrm>
              <a:off x="13277858" y="14201775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8" name="Straight Connector 647">
              <a:extLst>
                <a:ext uri="{FF2B5EF4-FFF2-40B4-BE49-F238E27FC236}">
                  <a16:creationId xmlns:a16="http://schemas.microsoft.com/office/drawing/2014/main" id="{23E32376-5EA9-0003-BD73-964B70E94ED8}"/>
                </a:ext>
              </a:extLst>
            </xdr:cNvPr>
            <xdr:cNvCxnSpPr/>
          </xdr:nvCxnSpPr>
          <xdr:spPr>
            <a:xfrm>
              <a:off x="14901859" y="14216062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95250</xdr:colOff>
      <xdr:row>141</xdr:row>
      <xdr:rowOff>0</xdr:rowOff>
    </xdr:from>
    <xdr:to>
      <xdr:col>11</xdr:col>
      <xdr:colOff>109537</xdr:colOff>
      <xdr:row>149</xdr:row>
      <xdr:rowOff>114300</xdr:rowOff>
    </xdr:to>
    <xdr:grpSp>
      <xdr:nvGrpSpPr>
        <xdr:cNvPr id="321" name="Group 320">
          <a:extLst>
            <a:ext uri="{FF2B5EF4-FFF2-40B4-BE49-F238E27FC236}">
              <a16:creationId xmlns:a16="http://schemas.microsoft.com/office/drawing/2014/main" id="{2F2B2AB4-930E-43D1-B76D-E02D80E3ED9B}"/>
            </a:ext>
          </a:extLst>
        </xdr:cNvPr>
        <xdr:cNvGrpSpPr/>
      </xdr:nvGrpSpPr>
      <xdr:grpSpPr>
        <a:xfrm>
          <a:off x="257175" y="20412075"/>
          <a:ext cx="1633537" cy="1257300"/>
          <a:chOff x="204788" y="8058150"/>
          <a:chExt cx="1633537" cy="1257300"/>
        </a:xfrm>
      </xdr:grpSpPr>
      <xdr:sp macro="" textlink="">
        <xdr:nvSpPr>
          <xdr:cNvPr id="322" name="Freeform: Shape 321">
            <a:extLst>
              <a:ext uri="{FF2B5EF4-FFF2-40B4-BE49-F238E27FC236}">
                <a16:creationId xmlns:a16="http://schemas.microsoft.com/office/drawing/2014/main" id="{9D512A09-137D-06CB-3EB0-4CBD8489BE38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CF60B307-7991-1287-184E-496CA204371F}"/>
              </a:ext>
            </a:extLst>
          </xdr:cNvPr>
          <xdr:cNvSpPr/>
        </xdr:nvSpPr>
        <xdr:spPr>
          <a:xfrm>
            <a:off x="204788" y="8120062"/>
            <a:ext cx="1619250" cy="56673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326" name="Group 325">
            <a:extLst>
              <a:ext uri="{FF2B5EF4-FFF2-40B4-BE49-F238E27FC236}">
                <a16:creationId xmlns:a16="http://schemas.microsoft.com/office/drawing/2014/main" id="{72A7E882-0950-D2A7-65CF-CD4F13E1CA0A}"/>
              </a:ext>
            </a:extLst>
          </xdr:cNvPr>
          <xdr:cNvGrpSpPr/>
        </xdr:nvGrpSpPr>
        <xdr:grpSpPr>
          <a:xfrm>
            <a:off x="204788" y="8058150"/>
            <a:ext cx="1633537" cy="1257300"/>
            <a:chOff x="13273088" y="14201775"/>
            <a:chExt cx="1633537" cy="1257300"/>
          </a:xfrm>
        </xdr:grpSpPr>
        <xdr:cxnSp macro="">
          <xdr:nvCxnSpPr>
            <xdr:cNvPr id="331" name="Straight Connector 330">
              <a:extLst>
                <a:ext uri="{FF2B5EF4-FFF2-40B4-BE49-F238E27FC236}">
                  <a16:creationId xmlns:a16="http://schemas.microsoft.com/office/drawing/2014/main" id="{7C4BD552-92A2-C6A5-3811-4CB6973BDF23}"/>
                </a:ext>
              </a:extLst>
            </xdr:cNvPr>
            <xdr:cNvCxnSpPr/>
          </xdr:nvCxnSpPr>
          <xdr:spPr>
            <a:xfrm>
              <a:off x="13601699" y="14825663"/>
              <a:ext cx="9667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8" name="Straight Connector 347">
              <a:extLst>
                <a:ext uri="{FF2B5EF4-FFF2-40B4-BE49-F238E27FC236}">
                  <a16:creationId xmlns:a16="http://schemas.microsoft.com/office/drawing/2014/main" id="{61ED799D-A4D3-2CA5-D5D8-2892727E5BD0}"/>
                </a:ext>
              </a:extLst>
            </xdr:cNvPr>
            <xdr:cNvCxnSpPr/>
          </xdr:nvCxnSpPr>
          <xdr:spPr>
            <a:xfrm>
              <a:off x="13692186" y="14916151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49" name="Arc 348">
              <a:extLst>
                <a:ext uri="{FF2B5EF4-FFF2-40B4-BE49-F238E27FC236}">
                  <a16:creationId xmlns:a16="http://schemas.microsoft.com/office/drawing/2014/main" id="{C0BD8835-A339-E65E-2D8E-5D87B25F38F6}"/>
                </a:ext>
              </a:extLst>
            </xdr:cNvPr>
            <xdr:cNvSpPr/>
          </xdr:nvSpPr>
          <xdr:spPr>
            <a:xfrm rot="10800000">
              <a:off x="13606462" y="14730411"/>
              <a:ext cx="209550" cy="190500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51" name="Straight Connector 350">
              <a:extLst>
                <a:ext uri="{FF2B5EF4-FFF2-40B4-BE49-F238E27FC236}">
                  <a16:creationId xmlns:a16="http://schemas.microsoft.com/office/drawing/2014/main" id="{935766E6-74A3-D7A6-F466-D51D4871300D}"/>
                </a:ext>
              </a:extLst>
            </xdr:cNvPr>
            <xdr:cNvCxnSpPr/>
          </xdr:nvCxnSpPr>
          <xdr:spPr>
            <a:xfrm>
              <a:off x="14058899" y="15006636"/>
              <a:ext cx="0" cy="447677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52" name="Straight Connector 351">
              <a:extLst>
                <a:ext uri="{FF2B5EF4-FFF2-40B4-BE49-F238E27FC236}">
                  <a16:creationId xmlns:a16="http://schemas.microsoft.com/office/drawing/2014/main" id="{3DFF4CBF-6CD4-0806-2774-465314123EBA}"/>
                </a:ext>
              </a:extLst>
            </xdr:cNvPr>
            <xdr:cNvCxnSpPr/>
          </xdr:nvCxnSpPr>
          <xdr:spPr>
            <a:xfrm>
              <a:off x="14125574" y="15001875"/>
              <a:ext cx="0" cy="4572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55" name="Arc 354">
              <a:extLst>
                <a:ext uri="{FF2B5EF4-FFF2-40B4-BE49-F238E27FC236}">
                  <a16:creationId xmlns:a16="http://schemas.microsoft.com/office/drawing/2014/main" id="{F0819D66-955F-47DD-5D48-AF48A7B55C54}"/>
                </a:ext>
              </a:extLst>
            </xdr:cNvPr>
            <xdr:cNvSpPr/>
          </xdr:nvSpPr>
          <xdr:spPr>
            <a:xfrm>
              <a:off x="13877924" y="14920911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10" name="Arc 409">
              <a:extLst>
                <a:ext uri="{FF2B5EF4-FFF2-40B4-BE49-F238E27FC236}">
                  <a16:creationId xmlns:a16="http://schemas.microsoft.com/office/drawing/2014/main" id="{C2448B35-11EC-A6D8-8482-EEF7566D42D7}"/>
                </a:ext>
              </a:extLst>
            </xdr:cNvPr>
            <xdr:cNvSpPr/>
          </xdr:nvSpPr>
          <xdr:spPr>
            <a:xfrm rot="16200000">
              <a:off x="14125574" y="14920913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11" name="Straight Connector 410">
              <a:extLst>
                <a:ext uri="{FF2B5EF4-FFF2-40B4-BE49-F238E27FC236}">
                  <a16:creationId xmlns:a16="http://schemas.microsoft.com/office/drawing/2014/main" id="{3A1C9FEF-666C-734E-3616-64A70098DB7F}"/>
                </a:ext>
              </a:extLst>
            </xdr:cNvPr>
            <xdr:cNvCxnSpPr/>
          </xdr:nvCxnSpPr>
          <xdr:spPr>
            <a:xfrm>
              <a:off x="14197019" y="14920913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12" name="Arc 411">
              <a:extLst>
                <a:ext uri="{FF2B5EF4-FFF2-40B4-BE49-F238E27FC236}">
                  <a16:creationId xmlns:a16="http://schemas.microsoft.com/office/drawing/2014/main" id="{08E459F9-C96B-5DEF-7B25-3D9FD84A60DB}"/>
                </a:ext>
              </a:extLst>
            </xdr:cNvPr>
            <xdr:cNvSpPr/>
          </xdr:nvSpPr>
          <xdr:spPr>
            <a:xfrm rot="5400000">
              <a:off x="14382749" y="14739938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13" name="Straight Connector 412">
              <a:extLst>
                <a:ext uri="{FF2B5EF4-FFF2-40B4-BE49-F238E27FC236}">
                  <a16:creationId xmlns:a16="http://schemas.microsoft.com/office/drawing/2014/main" id="{A73FC7A9-888C-3AE5-F21D-5545A5E933D9}"/>
                </a:ext>
              </a:extLst>
            </xdr:cNvPr>
            <xdr:cNvCxnSpPr/>
          </xdr:nvCxnSpPr>
          <xdr:spPr>
            <a:xfrm>
              <a:off x="13973174" y="15454313"/>
              <a:ext cx="219075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4" name="Straight Connector 413">
              <a:extLst>
                <a:ext uri="{FF2B5EF4-FFF2-40B4-BE49-F238E27FC236}">
                  <a16:creationId xmlns:a16="http://schemas.microsoft.com/office/drawing/2014/main" id="{E5D98AE0-3F28-BFD9-E7BC-6F8ED5542F33}"/>
                </a:ext>
              </a:extLst>
            </xdr:cNvPr>
            <xdr:cNvCxnSpPr/>
          </xdr:nvCxnSpPr>
          <xdr:spPr>
            <a:xfrm>
              <a:off x="13273088" y="14258925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5" name="Straight Connector 414">
              <a:extLst>
                <a:ext uri="{FF2B5EF4-FFF2-40B4-BE49-F238E27FC236}">
                  <a16:creationId xmlns:a16="http://schemas.microsoft.com/office/drawing/2014/main" id="{4EBE3508-BF9B-B92A-DB1F-32F776E15107}"/>
                </a:ext>
              </a:extLst>
            </xdr:cNvPr>
            <xdr:cNvCxnSpPr/>
          </xdr:nvCxnSpPr>
          <xdr:spPr>
            <a:xfrm>
              <a:off x="13277850" y="14320838"/>
              <a:ext cx="1624013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2" name="Straight Connector 421">
              <a:extLst>
                <a:ext uri="{FF2B5EF4-FFF2-40B4-BE49-F238E27FC236}">
                  <a16:creationId xmlns:a16="http://schemas.microsoft.com/office/drawing/2014/main" id="{C93F7E0C-1368-6233-F541-4DBF65157538}"/>
                </a:ext>
              </a:extLst>
            </xdr:cNvPr>
            <xdr:cNvCxnSpPr/>
          </xdr:nvCxnSpPr>
          <xdr:spPr>
            <a:xfrm>
              <a:off x="13277850" y="14825663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3" name="Straight Connector 422">
              <a:extLst>
                <a:ext uri="{FF2B5EF4-FFF2-40B4-BE49-F238E27FC236}">
                  <a16:creationId xmlns:a16="http://schemas.microsoft.com/office/drawing/2014/main" id="{69CDE13B-14DE-4662-AF47-D77A7542B0FE}"/>
                </a:ext>
              </a:extLst>
            </xdr:cNvPr>
            <xdr:cNvCxnSpPr/>
          </xdr:nvCxnSpPr>
          <xdr:spPr>
            <a:xfrm>
              <a:off x="13282613" y="14763751"/>
              <a:ext cx="1624012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4" name="Straight Connector 423">
              <a:extLst>
                <a:ext uri="{FF2B5EF4-FFF2-40B4-BE49-F238E27FC236}">
                  <a16:creationId xmlns:a16="http://schemas.microsoft.com/office/drawing/2014/main" id="{1D4843BF-F16F-9E4C-D5A2-4C233169A1DC}"/>
                </a:ext>
              </a:extLst>
            </xdr:cNvPr>
            <xdr:cNvCxnSpPr/>
          </xdr:nvCxnSpPr>
          <xdr:spPr>
            <a:xfrm>
              <a:off x="13277858" y="14201775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5" name="Straight Connector 424">
              <a:extLst>
                <a:ext uri="{FF2B5EF4-FFF2-40B4-BE49-F238E27FC236}">
                  <a16:creationId xmlns:a16="http://schemas.microsoft.com/office/drawing/2014/main" id="{1700ACEE-81BB-F407-D0B4-81EA448E691F}"/>
                </a:ext>
              </a:extLst>
            </xdr:cNvPr>
            <xdr:cNvCxnSpPr/>
          </xdr:nvCxnSpPr>
          <xdr:spPr>
            <a:xfrm>
              <a:off x="14901859" y="14216062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57150</xdr:colOff>
      <xdr:row>65</xdr:row>
      <xdr:rowOff>0</xdr:rowOff>
    </xdr:from>
    <xdr:to>
      <xdr:col>11</xdr:col>
      <xdr:colOff>71437</xdr:colOff>
      <xdr:row>73</xdr:row>
      <xdr:rowOff>114300</xdr:rowOff>
    </xdr:to>
    <xdr:grpSp>
      <xdr:nvGrpSpPr>
        <xdr:cNvPr id="233" name="Group 232">
          <a:extLst>
            <a:ext uri="{FF2B5EF4-FFF2-40B4-BE49-F238E27FC236}">
              <a16:creationId xmlns:a16="http://schemas.microsoft.com/office/drawing/2014/main" id="{816DAA97-606C-4ADA-B9BA-7639A85CE20D}"/>
            </a:ext>
          </a:extLst>
        </xdr:cNvPr>
        <xdr:cNvGrpSpPr/>
      </xdr:nvGrpSpPr>
      <xdr:grpSpPr>
        <a:xfrm>
          <a:off x="219075" y="9353550"/>
          <a:ext cx="1633537" cy="1257300"/>
          <a:chOff x="204788" y="8058150"/>
          <a:chExt cx="1633537" cy="1257300"/>
        </a:xfrm>
      </xdr:grpSpPr>
      <xdr:sp macro="" textlink="">
        <xdr:nvSpPr>
          <xdr:cNvPr id="235" name="Freeform: Shape 234">
            <a:extLst>
              <a:ext uri="{FF2B5EF4-FFF2-40B4-BE49-F238E27FC236}">
                <a16:creationId xmlns:a16="http://schemas.microsoft.com/office/drawing/2014/main" id="{B7A4202A-0C63-9FA5-E367-A07EB9E8B795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59124428-4861-2E6F-276A-B5E3F51D3859}"/>
              </a:ext>
            </a:extLst>
          </xdr:cNvPr>
          <xdr:cNvSpPr/>
        </xdr:nvSpPr>
        <xdr:spPr>
          <a:xfrm>
            <a:off x="204788" y="8120062"/>
            <a:ext cx="1619250" cy="56673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237" name="Group 236">
            <a:extLst>
              <a:ext uri="{FF2B5EF4-FFF2-40B4-BE49-F238E27FC236}">
                <a16:creationId xmlns:a16="http://schemas.microsoft.com/office/drawing/2014/main" id="{B07BC03E-B7DA-B20C-BDEE-C205C44B48DE}"/>
              </a:ext>
            </a:extLst>
          </xdr:cNvPr>
          <xdr:cNvGrpSpPr/>
        </xdr:nvGrpSpPr>
        <xdr:grpSpPr>
          <a:xfrm>
            <a:off x="204788" y="8058150"/>
            <a:ext cx="1633537" cy="1257300"/>
            <a:chOff x="13273088" y="14201775"/>
            <a:chExt cx="1633537" cy="1257300"/>
          </a:xfrm>
        </xdr:grpSpPr>
        <xdr:cxnSp macro="">
          <xdr:nvCxnSpPr>
            <xdr:cNvPr id="238" name="Straight Connector 237">
              <a:extLst>
                <a:ext uri="{FF2B5EF4-FFF2-40B4-BE49-F238E27FC236}">
                  <a16:creationId xmlns:a16="http://schemas.microsoft.com/office/drawing/2014/main" id="{E9BF643F-2590-B053-9730-9D8C02A24E5D}"/>
                </a:ext>
              </a:extLst>
            </xdr:cNvPr>
            <xdr:cNvCxnSpPr/>
          </xdr:nvCxnSpPr>
          <xdr:spPr>
            <a:xfrm>
              <a:off x="13601699" y="14825663"/>
              <a:ext cx="9667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9" name="Straight Connector 238">
              <a:extLst>
                <a:ext uri="{FF2B5EF4-FFF2-40B4-BE49-F238E27FC236}">
                  <a16:creationId xmlns:a16="http://schemas.microsoft.com/office/drawing/2014/main" id="{5EE6E820-27ED-B76E-903A-A8A56A42AB0F}"/>
                </a:ext>
              </a:extLst>
            </xdr:cNvPr>
            <xdr:cNvCxnSpPr/>
          </xdr:nvCxnSpPr>
          <xdr:spPr>
            <a:xfrm>
              <a:off x="13692186" y="14916151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40" name="Arc 239">
              <a:extLst>
                <a:ext uri="{FF2B5EF4-FFF2-40B4-BE49-F238E27FC236}">
                  <a16:creationId xmlns:a16="http://schemas.microsoft.com/office/drawing/2014/main" id="{DFCED462-ABFD-DB3F-1156-94899DBB8433}"/>
                </a:ext>
              </a:extLst>
            </xdr:cNvPr>
            <xdr:cNvSpPr/>
          </xdr:nvSpPr>
          <xdr:spPr>
            <a:xfrm rot="10800000">
              <a:off x="13606462" y="14730411"/>
              <a:ext cx="209550" cy="190500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41" name="Straight Connector 240">
              <a:extLst>
                <a:ext uri="{FF2B5EF4-FFF2-40B4-BE49-F238E27FC236}">
                  <a16:creationId xmlns:a16="http://schemas.microsoft.com/office/drawing/2014/main" id="{629FE142-A83D-5177-EB79-F6067C4B6A4A}"/>
                </a:ext>
              </a:extLst>
            </xdr:cNvPr>
            <xdr:cNvCxnSpPr/>
          </xdr:nvCxnSpPr>
          <xdr:spPr>
            <a:xfrm>
              <a:off x="14058899" y="15006636"/>
              <a:ext cx="0" cy="447677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2" name="Straight Connector 241">
              <a:extLst>
                <a:ext uri="{FF2B5EF4-FFF2-40B4-BE49-F238E27FC236}">
                  <a16:creationId xmlns:a16="http://schemas.microsoft.com/office/drawing/2014/main" id="{D6FB260D-A190-06DC-8ECB-B080B2B1B914}"/>
                </a:ext>
              </a:extLst>
            </xdr:cNvPr>
            <xdr:cNvCxnSpPr/>
          </xdr:nvCxnSpPr>
          <xdr:spPr>
            <a:xfrm>
              <a:off x="14125574" y="15001875"/>
              <a:ext cx="0" cy="4572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51" name="Arc 250">
              <a:extLst>
                <a:ext uri="{FF2B5EF4-FFF2-40B4-BE49-F238E27FC236}">
                  <a16:creationId xmlns:a16="http://schemas.microsoft.com/office/drawing/2014/main" id="{B29E6E03-E69D-C0F0-97DA-C9931329D8F7}"/>
                </a:ext>
              </a:extLst>
            </xdr:cNvPr>
            <xdr:cNvSpPr/>
          </xdr:nvSpPr>
          <xdr:spPr>
            <a:xfrm>
              <a:off x="13877924" y="14920911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253" name="Arc 252">
              <a:extLst>
                <a:ext uri="{FF2B5EF4-FFF2-40B4-BE49-F238E27FC236}">
                  <a16:creationId xmlns:a16="http://schemas.microsoft.com/office/drawing/2014/main" id="{BA262CE3-B1F6-C0EB-183C-C74ACB7299DE}"/>
                </a:ext>
              </a:extLst>
            </xdr:cNvPr>
            <xdr:cNvSpPr/>
          </xdr:nvSpPr>
          <xdr:spPr>
            <a:xfrm rot="16200000">
              <a:off x="14125574" y="14920913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55" name="Straight Connector 254">
              <a:extLst>
                <a:ext uri="{FF2B5EF4-FFF2-40B4-BE49-F238E27FC236}">
                  <a16:creationId xmlns:a16="http://schemas.microsoft.com/office/drawing/2014/main" id="{EFEB9003-433F-0061-4A4A-D3A81FBDF975}"/>
                </a:ext>
              </a:extLst>
            </xdr:cNvPr>
            <xdr:cNvCxnSpPr/>
          </xdr:nvCxnSpPr>
          <xdr:spPr>
            <a:xfrm>
              <a:off x="14197019" y="14920913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97" name="Arc 296">
              <a:extLst>
                <a:ext uri="{FF2B5EF4-FFF2-40B4-BE49-F238E27FC236}">
                  <a16:creationId xmlns:a16="http://schemas.microsoft.com/office/drawing/2014/main" id="{9D8CE172-9C4E-C08F-EF7E-DA1070D74C5E}"/>
                </a:ext>
              </a:extLst>
            </xdr:cNvPr>
            <xdr:cNvSpPr/>
          </xdr:nvSpPr>
          <xdr:spPr>
            <a:xfrm rot="5400000">
              <a:off x="14382749" y="14739938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304" name="Straight Connector 303">
              <a:extLst>
                <a:ext uri="{FF2B5EF4-FFF2-40B4-BE49-F238E27FC236}">
                  <a16:creationId xmlns:a16="http://schemas.microsoft.com/office/drawing/2014/main" id="{A14E0965-95F8-DC60-983F-27596DC34795}"/>
                </a:ext>
              </a:extLst>
            </xdr:cNvPr>
            <xdr:cNvCxnSpPr/>
          </xdr:nvCxnSpPr>
          <xdr:spPr>
            <a:xfrm>
              <a:off x="13973174" y="15454313"/>
              <a:ext cx="219075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6" name="Straight Connector 305">
              <a:extLst>
                <a:ext uri="{FF2B5EF4-FFF2-40B4-BE49-F238E27FC236}">
                  <a16:creationId xmlns:a16="http://schemas.microsoft.com/office/drawing/2014/main" id="{5744D302-2C88-B5B6-7268-BF70344A7EFB}"/>
                </a:ext>
              </a:extLst>
            </xdr:cNvPr>
            <xdr:cNvCxnSpPr/>
          </xdr:nvCxnSpPr>
          <xdr:spPr>
            <a:xfrm>
              <a:off x="13273088" y="14258925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7" name="Straight Connector 306">
              <a:extLst>
                <a:ext uri="{FF2B5EF4-FFF2-40B4-BE49-F238E27FC236}">
                  <a16:creationId xmlns:a16="http://schemas.microsoft.com/office/drawing/2014/main" id="{2C51EAE9-1EAA-344C-B5F9-C273FBA19595}"/>
                </a:ext>
              </a:extLst>
            </xdr:cNvPr>
            <xdr:cNvCxnSpPr/>
          </xdr:nvCxnSpPr>
          <xdr:spPr>
            <a:xfrm>
              <a:off x="13277850" y="14320838"/>
              <a:ext cx="1624013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8" name="Straight Connector 307">
              <a:extLst>
                <a:ext uri="{FF2B5EF4-FFF2-40B4-BE49-F238E27FC236}">
                  <a16:creationId xmlns:a16="http://schemas.microsoft.com/office/drawing/2014/main" id="{A4693734-C51A-0C93-4C10-05B4215DEDE2}"/>
                </a:ext>
              </a:extLst>
            </xdr:cNvPr>
            <xdr:cNvCxnSpPr/>
          </xdr:nvCxnSpPr>
          <xdr:spPr>
            <a:xfrm>
              <a:off x="13277850" y="14825663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9" name="Straight Connector 308">
              <a:extLst>
                <a:ext uri="{FF2B5EF4-FFF2-40B4-BE49-F238E27FC236}">
                  <a16:creationId xmlns:a16="http://schemas.microsoft.com/office/drawing/2014/main" id="{96FC8A9B-6F7A-544C-DE48-9AEB8655D391}"/>
                </a:ext>
              </a:extLst>
            </xdr:cNvPr>
            <xdr:cNvCxnSpPr/>
          </xdr:nvCxnSpPr>
          <xdr:spPr>
            <a:xfrm>
              <a:off x="13282613" y="14763751"/>
              <a:ext cx="1624012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1" name="Straight Connector 310">
              <a:extLst>
                <a:ext uri="{FF2B5EF4-FFF2-40B4-BE49-F238E27FC236}">
                  <a16:creationId xmlns:a16="http://schemas.microsoft.com/office/drawing/2014/main" id="{6E51A912-A019-3D43-C9E9-B8A258A872F3}"/>
                </a:ext>
              </a:extLst>
            </xdr:cNvPr>
            <xdr:cNvCxnSpPr/>
          </xdr:nvCxnSpPr>
          <xdr:spPr>
            <a:xfrm>
              <a:off x="13277858" y="14201775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2" name="Straight Connector 311">
              <a:extLst>
                <a:ext uri="{FF2B5EF4-FFF2-40B4-BE49-F238E27FC236}">
                  <a16:creationId xmlns:a16="http://schemas.microsoft.com/office/drawing/2014/main" id="{A3C6CAE5-6D8B-68E0-5877-7057D32E40C1}"/>
                </a:ext>
              </a:extLst>
            </xdr:cNvPr>
            <xdr:cNvCxnSpPr/>
          </xdr:nvCxnSpPr>
          <xdr:spPr>
            <a:xfrm>
              <a:off x="14901859" y="14216062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87850</xdr:colOff>
      <xdr:row>4</xdr:row>
      <xdr:rowOff>9523</xdr:rowOff>
    </xdr:from>
    <xdr:to>
      <xdr:col>72</xdr:col>
      <xdr:colOff>19050</xdr:colOff>
      <xdr:row>47</xdr:row>
      <xdr:rowOff>80963</xdr:rowOff>
    </xdr:to>
    <xdr:grpSp>
      <xdr:nvGrpSpPr>
        <xdr:cNvPr id="765" name="Group 764">
          <a:extLst>
            <a:ext uri="{FF2B5EF4-FFF2-40B4-BE49-F238E27FC236}">
              <a16:creationId xmlns:a16="http://schemas.microsoft.com/office/drawing/2014/main" id="{CABB4DBC-AC1A-9C48-36E6-8228ABC9A418}"/>
            </a:ext>
          </a:extLst>
        </xdr:cNvPr>
        <xdr:cNvGrpSpPr/>
      </xdr:nvGrpSpPr>
      <xdr:grpSpPr>
        <a:xfrm>
          <a:off x="411700" y="1076323"/>
          <a:ext cx="11265950" cy="6215065"/>
          <a:chOff x="418050" y="1076323"/>
          <a:chExt cx="11488200" cy="6078540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A1264102-673A-381D-3B40-07E6162A734C}"/>
              </a:ext>
            </a:extLst>
          </xdr:cNvPr>
          <xdr:cNvGrpSpPr/>
        </xdr:nvGrpSpPr>
        <xdr:grpSpPr>
          <a:xfrm>
            <a:off x="418050" y="1193783"/>
            <a:ext cx="1469582" cy="5234771"/>
            <a:chOff x="2678650" y="4696403"/>
            <a:chExt cx="1440860" cy="5358430"/>
          </a:xfrm>
        </xdr:grpSpPr>
        <xdr:sp macro="" textlink="">
          <xdr:nvSpPr>
            <xdr:cNvPr id="106" name="Isosceles Triangle 105">
              <a:extLst>
                <a:ext uri="{FF2B5EF4-FFF2-40B4-BE49-F238E27FC236}">
                  <a16:creationId xmlns:a16="http://schemas.microsoft.com/office/drawing/2014/main" id="{6BFF5D01-E984-6697-7DC4-3197FD43387F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07" name="Straight Connector 106">
              <a:extLst>
                <a:ext uri="{FF2B5EF4-FFF2-40B4-BE49-F238E27FC236}">
                  <a16:creationId xmlns:a16="http://schemas.microsoft.com/office/drawing/2014/main" id="{74B995D9-C6DB-696F-E36D-5E9B0EDBB02C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8" name="Straight Connector 107">
              <a:extLst>
                <a:ext uri="{FF2B5EF4-FFF2-40B4-BE49-F238E27FC236}">
                  <a16:creationId xmlns:a16="http://schemas.microsoft.com/office/drawing/2014/main" id="{13433C3B-E908-6826-C43B-2CF15F9BE677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09" name="Straight Connector 108">
              <a:extLst>
                <a:ext uri="{FF2B5EF4-FFF2-40B4-BE49-F238E27FC236}">
                  <a16:creationId xmlns:a16="http://schemas.microsoft.com/office/drawing/2014/main" id="{276AAA1B-435A-DC36-836B-6A7E1BF5B040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0" name="Straight Connector 109">
              <a:extLst>
                <a:ext uri="{FF2B5EF4-FFF2-40B4-BE49-F238E27FC236}">
                  <a16:creationId xmlns:a16="http://schemas.microsoft.com/office/drawing/2014/main" id="{38E74435-C47F-EDAB-24CC-C9121EA67627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1" name="Straight Connector 110">
              <a:extLst>
                <a:ext uri="{FF2B5EF4-FFF2-40B4-BE49-F238E27FC236}">
                  <a16:creationId xmlns:a16="http://schemas.microsoft.com/office/drawing/2014/main" id="{378FFEB4-3449-9582-C90B-B146F5FB5208}"/>
                </a:ext>
              </a:extLst>
            </xdr:cNvPr>
            <xdr:cNvCxnSpPr>
              <a:endCxn id="106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2" name="Straight Connector 111">
              <a:extLst>
                <a:ext uri="{FF2B5EF4-FFF2-40B4-BE49-F238E27FC236}">
                  <a16:creationId xmlns:a16="http://schemas.microsoft.com/office/drawing/2014/main" id="{41D7AB37-6B6C-AA98-7A9A-71D448A9157E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3" name="Straight Connector 112">
              <a:extLst>
                <a:ext uri="{FF2B5EF4-FFF2-40B4-BE49-F238E27FC236}">
                  <a16:creationId xmlns:a16="http://schemas.microsoft.com/office/drawing/2014/main" id="{45C50FCD-ABE4-2F70-698A-8E4C476FD03A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4" name="Straight Connector 113">
              <a:extLst>
                <a:ext uri="{FF2B5EF4-FFF2-40B4-BE49-F238E27FC236}">
                  <a16:creationId xmlns:a16="http://schemas.microsoft.com/office/drawing/2014/main" id="{AE993A19-7197-33C3-A8F0-8A8D5DACBABB}"/>
                </a:ext>
              </a:extLst>
            </xdr:cNvPr>
            <xdr:cNvCxnSpPr>
              <a:endCxn id="106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5" name="Straight Connector 114">
              <a:extLst>
                <a:ext uri="{FF2B5EF4-FFF2-40B4-BE49-F238E27FC236}">
                  <a16:creationId xmlns:a16="http://schemas.microsoft.com/office/drawing/2014/main" id="{937151B3-9359-3BBF-A105-7DC3F470E27F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16" name="Freeform: Shape 115">
              <a:extLst>
                <a:ext uri="{FF2B5EF4-FFF2-40B4-BE49-F238E27FC236}">
                  <a16:creationId xmlns:a16="http://schemas.microsoft.com/office/drawing/2014/main" id="{56FAFC0A-438F-37AF-A30E-3349A2540119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7" name="Freeform: Shape 116">
              <a:extLst>
                <a:ext uri="{FF2B5EF4-FFF2-40B4-BE49-F238E27FC236}">
                  <a16:creationId xmlns:a16="http://schemas.microsoft.com/office/drawing/2014/main" id="{7AC12B9F-F23E-1BD2-AE8E-7BB970E5ABD0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8" name="Freeform: Shape 117">
              <a:extLst>
                <a:ext uri="{FF2B5EF4-FFF2-40B4-BE49-F238E27FC236}">
                  <a16:creationId xmlns:a16="http://schemas.microsoft.com/office/drawing/2014/main" id="{F09FA6F0-EB28-6596-7888-99B32125D394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19" name="Freeform: Shape 118">
              <a:extLst>
                <a:ext uri="{FF2B5EF4-FFF2-40B4-BE49-F238E27FC236}">
                  <a16:creationId xmlns:a16="http://schemas.microsoft.com/office/drawing/2014/main" id="{0AED9905-95C2-0C60-3044-844DF1532405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0" name="Freeform: Shape 119">
              <a:extLst>
                <a:ext uri="{FF2B5EF4-FFF2-40B4-BE49-F238E27FC236}">
                  <a16:creationId xmlns:a16="http://schemas.microsoft.com/office/drawing/2014/main" id="{A3F177A0-0014-F145-70AF-ED80CF05D931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1" name="Freeform: Shape 120">
              <a:extLst>
                <a:ext uri="{FF2B5EF4-FFF2-40B4-BE49-F238E27FC236}">
                  <a16:creationId xmlns:a16="http://schemas.microsoft.com/office/drawing/2014/main" id="{A0FE86FD-A9EC-4793-8A83-37DE5F587489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2" name="Freeform: Shape 121">
              <a:extLst>
                <a:ext uri="{FF2B5EF4-FFF2-40B4-BE49-F238E27FC236}">
                  <a16:creationId xmlns:a16="http://schemas.microsoft.com/office/drawing/2014/main" id="{6231AE9D-61A7-FDD1-AA48-D008FFE8755C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3" name="Freeform: Shape 122">
              <a:extLst>
                <a:ext uri="{FF2B5EF4-FFF2-40B4-BE49-F238E27FC236}">
                  <a16:creationId xmlns:a16="http://schemas.microsoft.com/office/drawing/2014/main" id="{1BE5BC27-C4D8-D562-592A-33795C7F951A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DBDE9303-E737-C7B9-E5C1-3631FC33A3F8}"/>
              </a:ext>
            </a:extLst>
          </xdr:cNvPr>
          <xdr:cNvSpPr/>
        </xdr:nvSpPr>
        <xdr:spPr>
          <a:xfrm rot="16200000">
            <a:off x="4155431" y="-1056944"/>
            <a:ext cx="5433791" cy="970032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6CC588EF-8873-F665-4029-1C728B3BD972}"/>
              </a:ext>
            </a:extLst>
          </xdr:cNvPr>
          <xdr:cNvSpPr/>
        </xdr:nvSpPr>
        <xdr:spPr>
          <a:xfrm rot="16200000">
            <a:off x="4395286" y="-744063"/>
            <a:ext cx="4888194" cy="9074629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18834F0E-B30F-E90B-F81A-3A0B3175F474}"/>
              </a:ext>
            </a:extLst>
          </xdr:cNvPr>
          <xdr:cNvCxnSpPr/>
        </xdr:nvCxnSpPr>
        <xdr:spPr>
          <a:xfrm flipV="1">
            <a:off x="2302066" y="5398879"/>
            <a:ext cx="9065293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C2BC8938-9793-2D47-0D86-5CD8F3A109B2}"/>
              </a:ext>
            </a:extLst>
          </xdr:cNvPr>
          <xdr:cNvCxnSpPr/>
        </xdr:nvCxnSpPr>
        <xdr:spPr>
          <a:xfrm>
            <a:off x="2302066" y="4560522"/>
            <a:ext cx="9074630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C9DAE153-278D-35BA-9734-562359BFEFC5}"/>
              </a:ext>
            </a:extLst>
          </xdr:cNvPr>
          <xdr:cNvCxnSpPr/>
        </xdr:nvCxnSpPr>
        <xdr:spPr>
          <a:xfrm flipV="1">
            <a:off x="2306478" y="3850432"/>
            <a:ext cx="9070221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48ED2654-7366-2D8F-F526-4AD6CA388A89}"/>
              </a:ext>
            </a:extLst>
          </xdr:cNvPr>
          <xdr:cNvCxnSpPr/>
        </xdr:nvCxnSpPr>
        <xdr:spPr>
          <a:xfrm>
            <a:off x="2306479" y="3023073"/>
            <a:ext cx="907021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E5F71D8A-96E0-03BF-FE12-CB4A87BA1710}"/>
              </a:ext>
            </a:extLst>
          </xdr:cNvPr>
          <xdr:cNvCxnSpPr/>
        </xdr:nvCxnSpPr>
        <xdr:spPr>
          <a:xfrm flipV="1">
            <a:off x="2302065" y="2188033"/>
            <a:ext cx="906529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B781A599-EEEA-94F8-B3D3-BC4D367868EA}"/>
              </a:ext>
            </a:extLst>
          </xdr:cNvPr>
          <xdr:cNvCxnSpPr/>
        </xdr:nvCxnSpPr>
        <xdr:spPr>
          <a:xfrm flipV="1">
            <a:off x="3802483" y="1349086"/>
            <a:ext cx="0" cy="488819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184B7BA8-2645-F58D-BC4B-36F41F88CAF9}"/>
              </a:ext>
            </a:extLst>
          </xdr:cNvPr>
          <xdr:cNvCxnSpPr/>
        </xdr:nvCxnSpPr>
        <xdr:spPr>
          <a:xfrm flipV="1">
            <a:off x="5275541" y="1349086"/>
            <a:ext cx="0" cy="489475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68181D33-140D-426E-309A-2215A9C60594}"/>
              </a:ext>
            </a:extLst>
          </xdr:cNvPr>
          <xdr:cNvCxnSpPr/>
        </xdr:nvCxnSpPr>
        <xdr:spPr>
          <a:xfrm flipV="1">
            <a:off x="2301913" y="5399304"/>
            <a:ext cx="1501358" cy="83635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BBA653E4-E6DD-BA84-C071-E35A5DAD96D8}"/>
              </a:ext>
            </a:extLst>
          </xdr:cNvPr>
          <xdr:cNvCxnSpPr/>
        </xdr:nvCxnSpPr>
        <xdr:spPr>
          <a:xfrm>
            <a:off x="2301913" y="5399305"/>
            <a:ext cx="1506028" cy="8379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360083BB-0FFA-A83C-7FCA-88AE6465B4D1}"/>
              </a:ext>
            </a:extLst>
          </xdr:cNvPr>
          <xdr:cNvCxnSpPr/>
        </xdr:nvCxnSpPr>
        <xdr:spPr>
          <a:xfrm flipV="1">
            <a:off x="2312871" y="4561328"/>
            <a:ext cx="1495070" cy="8314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70AC06B9-FFC4-E67C-4CCE-75364031B74D}"/>
              </a:ext>
            </a:extLst>
          </xdr:cNvPr>
          <xdr:cNvCxnSpPr/>
        </xdr:nvCxnSpPr>
        <xdr:spPr>
          <a:xfrm>
            <a:off x="2312872" y="4561328"/>
            <a:ext cx="1490399" cy="83797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C68B4B77-22D3-3F70-CC47-1E06443C2B39}"/>
              </a:ext>
            </a:extLst>
          </xdr:cNvPr>
          <xdr:cNvCxnSpPr/>
        </xdr:nvCxnSpPr>
        <xdr:spPr>
          <a:xfrm flipV="1">
            <a:off x="2301916" y="3856522"/>
            <a:ext cx="1501355" cy="7031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63342291-9048-B30E-BC6F-5BC650A19A76}"/>
              </a:ext>
            </a:extLst>
          </xdr:cNvPr>
          <xdr:cNvCxnSpPr/>
        </xdr:nvCxnSpPr>
        <xdr:spPr>
          <a:xfrm>
            <a:off x="2301916" y="3851655"/>
            <a:ext cx="1501355" cy="70967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BFEC2756-D26C-236B-1418-2B2718F2EE89}"/>
              </a:ext>
            </a:extLst>
          </xdr:cNvPr>
          <xdr:cNvCxnSpPr/>
        </xdr:nvCxnSpPr>
        <xdr:spPr>
          <a:xfrm flipV="1">
            <a:off x="2312871" y="3023416"/>
            <a:ext cx="1495070" cy="7308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AEC65D59-490F-AC26-1C40-57D525036365}"/>
              </a:ext>
            </a:extLst>
          </xdr:cNvPr>
          <xdr:cNvCxnSpPr/>
        </xdr:nvCxnSpPr>
        <xdr:spPr>
          <a:xfrm>
            <a:off x="2312875" y="3026737"/>
            <a:ext cx="1490396" cy="73239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5BDF2465-5BD0-DFC5-52C3-6BEE09EEB781}"/>
              </a:ext>
            </a:extLst>
          </xdr:cNvPr>
          <xdr:cNvCxnSpPr/>
        </xdr:nvCxnSpPr>
        <xdr:spPr>
          <a:xfrm flipV="1">
            <a:off x="2317541" y="2188758"/>
            <a:ext cx="1485730" cy="83465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832381D0-6804-DEF4-D0E6-56B0D111DAC0}"/>
              </a:ext>
            </a:extLst>
          </xdr:cNvPr>
          <xdr:cNvCxnSpPr/>
        </xdr:nvCxnSpPr>
        <xdr:spPr>
          <a:xfrm>
            <a:off x="2297245" y="2188761"/>
            <a:ext cx="1506026" cy="83627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540974E2-DCAF-9B45-92C2-6A873F42B8F3}"/>
              </a:ext>
            </a:extLst>
          </xdr:cNvPr>
          <xdr:cNvCxnSpPr/>
        </xdr:nvCxnSpPr>
        <xdr:spPr>
          <a:xfrm flipV="1">
            <a:off x="2301913" y="1349086"/>
            <a:ext cx="1501358" cy="84454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6A909932-9473-3932-D22B-3F2C040A02EA}"/>
              </a:ext>
            </a:extLst>
          </xdr:cNvPr>
          <xdr:cNvCxnSpPr/>
        </xdr:nvCxnSpPr>
        <xdr:spPr>
          <a:xfrm>
            <a:off x="2301906" y="1349086"/>
            <a:ext cx="1506035" cy="8396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85A830C6-49C2-3651-D791-617090524430}"/>
              </a:ext>
            </a:extLst>
          </xdr:cNvPr>
          <xdr:cNvCxnSpPr/>
        </xdr:nvCxnSpPr>
        <xdr:spPr>
          <a:xfrm flipV="1">
            <a:off x="2302065" y="3759140"/>
            <a:ext cx="907463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B053107F-6AFF-544A-476D-E66E2761677C}"/>
              </a:ext>
            </a:extLst>
          </xdr:cNvPr>
          <xdr:cNvCxnSpPr/>
        </xdr:nvCxnSpPr>
        <xdr:spPr>
          <a:xfrm>
            <a:off x="2147790" y="6649776"/>
            <a:ext cx="0" cy="505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7A43A7EB-B9C5-13E9-7107-AFC6DA63CDDD}"/>
              </a:ext>
            </a:extLst>
          </xdr:cNvPr>
          <xdr:cNvCxnSpPr/>
        </xdr:nvCxnSpPr>
        <xdr:spPr>
          <a:xfrm>
            <a:off x="2057435" y="6795931"/>
            <a:ext cx="955601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7BCF1A3F-3E56-C910-A086-55C381FD256F}"/>
              </a:ext>
            </a:extLst>
          </xdr:cNvPr>
          <xdr:cNvCxnSpPr/>
        </xdr:nvCxnSpPr>
        <xdr:spPr>
          <a:xfrm flipV="1">
            <a:off x="6773940" y="1349086"/>
            <a:ext cx="0" cy="488819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69F9861A-69EE-87AF-E0FE-C849A62F9C9E}"/>
              </a:ext>
            </a:extLst>
          </xdr:cNvPr>
          <xdr:cNvCxnSpPr/>
        </xdr:nvCxnSpPr>
        <xdr:spPr>
          <a:xfrm flipV="1">
            <a:off x="8246999" y="1349086"/>
            <a:ext cx="0" cy="489475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A149703F-B0AA-020D-3FB9-03FFCB8C7ACC}"/>
              </a:ext>
            </a:extLst>
          </xdr:cNvPr>
          <xdr:cNvCxnSpPr/>
        </xdr:nvCxnSpPr>
        <xdr:spPr>
          <a:xfrm flipH="1">
            <a:off x="2099468" y="67504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7F1080C5-8C09-2854-552E-B8471F28E38C}"/>
              </a:ext>
            </a:extLst>
          </xdr:cNvPr>
          <xdr:cNvCxnSpPr/>
        </xdr:nvCxnSpPr>
        <xdr:spPr>
          <a:xfrm>
            <a:off x="3798601" y="66497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106D53A0-D02D-1848-BF85-C654DA93CDDF}"/>
              </a:ext>
            </a:extLst>
          </xdr:cNvPr>
          <xdr:cNvCxnSpPr/>
        </xdr:nvCxnSpPr>
        <xdr:spPr>
          <a:xfrm flipH="1">
            <a:off x="3750279" y="67504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7C83B8D9-B660-9A67-239B-02803273928B}"/>
              </a:ext>
            </a:extLst>
          </xdr:cNvPr>
          <xdr:cNvCxnSpPr/>
        </xdr:nvCxnSpPr>
        <xdr:spPr>
          <a:xfrm>
            <a:off x="5278029" y="66497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F73D0B5B-E160-32AB-4CDE-0957CF1D9B11}"/>
              </a:ext>
            </a:extLst>
          </xdr:cNvPr>
          <xdr:cNvCxnSpPr/>
        </xdr:nvCxnSpPr>
        <xdr:spPr>
          <a:xfrm flipH="1">
            <a:off x="5235995" y="67504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4C30EB88-3550-3D2B-1923-B7CF3B25E7C9}"/>
              </a:ext>
            </a:extLst>
          </xdr:cNvPr>
          <xdr:cNvCxnSpPr/>
        </xdr:nvCxnSpPr>
        <xdr:spPr>
          <a:xfrm>
            <a:off x="6763759" y="66497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EB7242DE-3075-A733-C797-23CBD2C10601}"/>
              </a:ext>
            </a:extLst>
          </xdr:cNvPr>
          <xdr:cNvCxnSpPr/>
        </xdr:nvCxnSpPr>
        <xdr:spPr>
          <a:xfrm flipH="1">
            <a:off x="6721725" y="67504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267EE40A-63EB-0411-08CD-EB656161517C}"/>
              </a:ext>
            </a:extLst>
          </xdr:cNvPr>
          <xdr:cNvCxnSpPr/>
        </xdr:nvCxnSpPr>
        <xdr:spPr>
          <a:xfrm>
            <a:off x="9741516" y="66497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6E58A725-E8F0-0289-9571-FEB7A4158EE4}"/>
              </a:ext>
            </a:extLst>
          </xdr:cNvPr>
          <xdr:cNvCxnSpPr/>
        </xdr:nvCxnSpPr>
        <xdr:spPr>
          <a:xfrm flipH="1">
            <a:off x="9693193" y="67504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67DBAC91-7FBA-B22D-56D6-CBB944F9232F}"/>
              </a:ext>
            </a:extLst>
          </xdr:cNvPr>
          <xdr:cNvCxnSpPr/>
        </xdr:nvCxnSpPr>
        <xdr:spPr>
          <a:xfrm>
            <a:off x="11557407" y="6649776"/>
            <a:ext cx="0" cy="505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0739CCA8-3862-B148-4F67-F79C7A20740F}"/>
              </a:ext>
            </a:extLst>
          </xdr:cNvPr>
          <xdr:cNvCxnSpPr/>
        </xdr:nvCxnSpPr>
        <xdr:spPr>
          <a:xfrm flipH="1">
            <a:off x="11509084" y="67504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4EBC8D08-E501-6D0A-5F4A-C0DCD9DBD28C}"/>
              </a:ext>
            </a:extLst>
          </xdr:cNvPr>
          <xdr:cNvCxnSpPr/>
        </xdr:nvCxnSpPr>
        <xdr:spPr>
          <a:xfrm>
            <a:off x="2057435" y="7075327"/>
            <a:ext cx="955601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B96E462B-720F-39D1-9014-D7AFCAD58A1C}"/>
              </a:ext>
            </a:extLst>
          </xdr:cNvPr>
          <xdr:cNvCxnSpPr/>
        </xdr:nvCxnSpPr>
        <xdr:spPr>
          <a:xfrm flipH="1">
            <a:off x="2099468" y="7029807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B498DCE1-2FFF-CE4C-304A-134ADD577118}"/>
              </a:ext>
            </a:extLst>
          </xdr:cNvPr>
          <xdr:cNvCxnSpPr/>
        </xdr:nvCxnSpPr>
        <xdr:spPr>
          <a:xfrm flipH="1">
            <a:off x="11504414" y="7034677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786F10FF-D9B0-CB89-0D49-A8F88BABFDFB}"/>
              </a:ext>
            </a:extLst>
          </xdr:cNvPr>
          <xdr:cNvCxnSpPr/>
        </xdr:nvCxnSpPr>
        <xdr:spPr>
          <a:xfrm>
            <a:off x="496981" y="3349884"/>
            <a:ext cx="11409269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77B3FF9B-A09B-254B-45DB-2094CAC1886A}"/>
              </a:ext>
            </a:extLst>
          </xdr:cNvPr>
          <xdr:cNvCxnSpPr/>
        </xdr:nvCxnSpPr>
        <xdr:spPr>
          <a:xfrm>
            <a:off x="496981" y="3388839"/>
            <a:ext cx="11409269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A0FD38BA-60E6-D2FA-21C5-6B732C1A9868}"/>
              </a:ext>
            </a:extLst>
          </xdr:cNvPr>
          <xdr:cNvCxnSpPr/>
        </xdr:nvCxnSpPr>
        <xdr:spPr>
          <a:xfrm>
            <a:off x="496981" y="4178121"/>
            <a:ext cx="11409269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94B65345-A4E6-311D-DF63-92EA77426639}"/>
              </a:ext>
            </a:extLst>
          </xdr:cNvPr>
          <xdr:cNvCxnSpPr/>
        </xdr:nvCxnSpPr>
        <xdr:spPr>
          <a:xfrm>
            <a:off x="496981" y="4217077"/>
            <a:ext cx="11409269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749C223D-0421-0684-AA7E-3C2B6B6F6385}"/>
              </a:ext>
            </a:extLst>
          </xdr:cNvPr>
          <xdr:cNvCxnSpPr/>
        </xdr:nvCxnSpPr>
        <xdr:spPr>
          <a:xfrm flipV="1">
            <a:off x="9732727" y="1342594"/>
            <a:ext cx="0" cy="48946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FD0FF649-885E-0E84-93F4-2ADE5E3B2632}"/>
              </a:ext>
            </a:extLst>
          </xdr:cNvPr>
          <xdr:cNvCxnSpPr/>
        </xdr:nvCxnSpPr>
        <xdr:spPr>
          <a:xfrm flipV="1">
            <a:off x="5273368" y="5399304"/>
            <a:ext cx="1501358" cy="83635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CB644F96-8B5E-1451-C984-EB3575122946}"/>
              </a:ext>
            </a:extLst>
          </xdr:cNvPr>
          <xdr:cNvCxnSpPr/>
        </xdr:nvCxnSpPr>
        <xdr:spPr>
          <a:xfrm>
            <a:off x="5273368" y="5399305"/>
            <a:ext cx="1506028" cy="8379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A7EB027A-0E71-9E74-F06E-A1B4D81394DF}"/>
              </a:ext>
            </a:extLst>
          </xdr:cNvPr>
          <xdr:cNvCxnSpPr/>
        </xdr:nvCxnSpPr>
        <xdr:spPr>
          <a:xfrm flipV="1">
            <a:off x="5278038" y="4561328"/>
            <a:ext cx="1501358" cy="8314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4492A01A-6114-A5AC-2203-18DE213877F0}"/>
              </a:ext>
            </a:extLst>
          </xdr:cNvPr>
          <xdr:cNvCxnSpPr/>
        </xdr:nvCxnSpPr>
        <xdr:spPr>
          <a:xfrm>
            <a:off x="5278039" y="4561328"/>
            <a:ext cx="1496687" cy="83797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D2781611-42E7-728F-01F0-18F4117373AA}"/>
              </a:ext>
            </a:extLst>
          </xdr:cNvPr>
          <xdr:cNvCxnSpPr/>
        </xdr:nvCxnSpPr>
        <xdr:spPr>
          <a:xfrm flipV="1">
            <a:off x="5273371" y="3856522"/>
            <a:ext cx="1501355" cy="7031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7B829105-D501-FB60-FE10-0A078C1343EF}"/>
              </a:ext>
            </a:extLst>
          </xdr:cNvPr>
          <xdr:cNvCxnSpPr/>
        </xdr:nvCxnSpPr>
        <xdr:spPr>
          <a:xfrm>
            <a:off x="5273371" y="3851655"/>
            <a:ext cx="1501355" cy="70967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832E3B47-37F7-B40F-D713-075A5B268C1E}"/>
              </a:ext>
            </a:extLst>
          </xdr:cNvPr>
          <xdr:cNvCxnSpPr/>
        </xdr:nvCxnSpPr>
        <xdr:spPr>
          <a:xfrm flipV="1">
            <a:off x="5278038" y="3023416"/>
            <a:ext cx="1501358" cy="7308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C59D04BA-F0B7-AD57-254F-07E7175CAB22}"/>
              </a:ext>
            </a:extLst>
          </xdr:cNvPr>
          <xdr:cNvCxnSpPr/>
        </xdr:nvCxnSpPr>
        <xdr:spPr>
          <a:xfrm>
            <a:off x="5284330" y="3026737"/>
            <a:ext cx="1490396" cy="73239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AABCB706-A3ED-790B-8EA2-CF51DF85E937}"/>
              </a:ext>
            </a:extLst>
          </xdr:cNvPr>
          <xdr:cNvCxnSpPr/>
        </xdr:nvCxnSpPr>
        <xdr:spPr>
          <a:xfrm flipV="1">
            <a:off x="5288996" y="2188758"/>
            <a:ext cx="1485730" cy="83465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687F3373-1399-CFD9-BA15-EFFB05F7FB9B}"/>
              </a:ext>
            </a:extLst>
          </xdr:cNvPr>
          <xdr:cNvCxnSpPr/>
        </xdr:nvCxnSpPr>
        <xdr:spPr>
          <a:xfrm>
            <a:off x="5268700" y="2188761"/>
            <a:ext cx="1506026" cy="83627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F2B4C154-DECD-54BA-034E-DD7DD11F5060}"/>
              </a:ext>
            </a:extLst>
          </xdr:cNvPr>
          <xdr:cNvCxnSpPr/>
        </xdr:nvCxnSpPr>
        <xdr:spPr>
          <a:xfrm flipV="1">
            <a:off x="5273368" y="1349086"/>
            <a:ext cx="1501358" cy="84454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6A488B80-3EB1-2F5F-AA33-16C1CA228534}"/>
              </a:ext>
            </a:extLst>
          </xdr:cNvPr>
          <xdr:cNvCxnSpPr/>
        </xdr:nvCxnSpPr>
        <xdr:spPr>
          <a:xfrm>
            <a:off x="5273361" y="1349086"/>
            <a:ext cx="1506035" cy="8396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184C7146-E7E3-460A-6914-EABC15896D72}"/>
              </a:ext>
            </a:extLst>
          </xdr:cNvPr>
          <xdr:cNvCxnSpPr/>
        </xdr:nvCxnSpPr>
        <xdr:spPr>
          <a:xfrm flipV="1">
            <a:off x="8244825" y="5399304"/>
            <a:ext cx="1501358" cy="83635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0277E18D-B46C-209D-F20C-66D1377BA448}"/>
              </a:ext>
            </a:extLst>
          </xdr:cNvPr>
          <xdr:cNvCxnSpPr/>
        </xdr:nvCxnSpPr>
        <xdr:spPr>
          <a:xfrm>
            <a:off x="8244825" y="5399305"/>
            <a:ext cx="1506028" cy="83797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DB4338BA-E5E7-5413-D77E-A495CF44E8BB}"/>
              </a:ext>
            </a:extLst>
          </xdr:cNvPr>
          <xdr:cNvCxnSpPr/>
        </xdr:nvCxnSpPr>
        <xdr:spPr>
          <a:xfrm flipV="1">
            <a:off x="8249495" y="4561328"/>
            <a:ext cx="1501358" cy="8314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004E64C4-26C0-B618-EAFA-B67317488BA5}"/>
              </a:ext>
            </a:extLst>
          </xdr:cNvPr>
          <xdr:cNvCxnSpPr/>
        </xdr:nvCxnSpPr>
        <xdr:spPr>
          <a:xfrm>
            <a:off x="8249496" y="4561328"/>
            <a:ext cx="1496687" cy="83797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A2A195F2-ADDD-7479-F113-511CA9100D32}"/>
              </a:ext>
            </a:extLst>
          </xdr:cNvPr>
          <xdr:cNvCxnSpPr/>
        </xdr:nvCxnSpPr>
        <xdr:spPr>
          <a:xfrm flipV="1">
            <a:off x="8244828" y="3856522"/>
            <a:ext cx="1501355" cy="7031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05F52B7F-5684-39AF-1BC6-14564ABFC8AE}"/>
              </a:ext>
            </a:extLst>
          </xdr:cNvPr>
          <xdr:cNvCxnSpPr/>
        </xdr:nvCxnSpPr>
        <xdr:spPr>
          <a:xfrm>
            <a:off x="8244828" y="3851655"/>
            <a:ext cx="1501355" cy="70967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CCC14B27-7CAE-B28B-8379-93D345980E0E}"/>
              </a:ext>
            </a:extLst>
          </xdr:cNvPr>
          <xdr:cNvCxnSpPr/>
        </xdr:nvCxnSpPr>
        <xdr:spPr>
          <a:xfrm flipV="1">
            <a:off x="8249495" y="3023416"/>
            <a:ext cx="1501358" cy="7308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A6F4AFC5-7B6B-1603-E519-3C1D23DE584C}"/>
              </a:ext>
            </a:extLst>
          </xdr:cNvPr>
          <xdr:cNvCxnSpPr/>
        </xdr:nvCxnSpPr>
        <xdr:spPr>
          <a:xfrm>
            <a:off x="8255788" y="3026737"/>
            <a:ext cx="1490396" cy="73239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78986AF7-5046-9712-BC18-BD6550F3B570}"/>
              </a:ext>
            </a:extLst>
          </xdr:cNvPr>
          <xdr:cNvCxnSpPr/>
        </xdr:nvCxnSpPr>
        <xdr:spPr>
          <a:xfrm flipV="1">
            <a:off x="8260454" y="2188758"/>
            <a:ext cx="1485730" cy="83465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AA88EF1F-F9ED-F703-FC5A-1B829EDD2669}"/>
              </a:ext>
            </a:extLst>
          </xdr:cNvPr>
          <xdr:cNvCxnSpPr/>
        </xdr:nvCxnSpPr>
        <xdr:spPr>
          <a:xfrm>
            <a:off x="8240158" y="2188761"/>
            <a:ext cx="1506026" cy="83627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E56654E1-F35D-3512-263A-2C1FE0474745}"/>
              </a:ext>
            </a:extLst>
          </xdr:cNvPr>
          <xdr:cNvCxnSpPr/>
        </xdr:nvCxnSpPr>
        <xdr:spPr>
          <a:xfrm flipV="1">
            <a:off x="8244825" y="1349086"/>
            <a:ext cx="1501358" cy="84454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85643977-3900-0811-12EC-700457D87E7C}"/>
              </a:ext>
            </a:extLst>
          </xdr:cNvPr>
          <xdr:cNvCxnSpPr/>
        </xdr:nvCxnSpPr>
        <xdr:spPr>
          <a:xfrm>
            <a:off x="8244819" y="1349086"/>
            <a:ext cx="1506035" cy="8396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942D47C9-56D2-19BF-0E97-6EEC22871A15}"/>
              </a:ext>
            </a:extLst>
          </xdr:cNvPr>
          <xdr:cNvCxnSpPr/>
        </xdr:nvCxnSpPr>
        <xdr:spPr>
          <a:xfrm>
            <a:off x="8249487" y="66497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174EA139-7FBF-DD29-5426-D4219584C5E7}"/>
              </a:ext>
            </a:extLst>
          </xdr:cNvPr>
          <xdr:cNvCxnSpPr/>
        </xdr:nvCxnSpPr>
        <xdr:spPr>
          <a:xfrm flipH="1">
            <a:off x="8207454" y="67504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2" name="Oval 81">
            <a:extLst>
              <a:ext uri="{FF2B5EF4-FFF2-40B4-BE49-F238E27FC236}">
                <a16:creationId xmlns:a16="http://schemas.microsoft.com/office/drawing/2014/main" id="{487AA5D0-166A-8616-3D2F-705BC7080F12}"/>
              </a:ext>
            </a:extLst>
          </xdr:cNvPr>
          <xdr:cNvSpPr/>
        </xdr:nvSpPr>
        <xdr:spPr>
          <a:xfrm>
            <a:off x="5245153" y="2156223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" name="Oval 82">
            <a:extLst>
              <a:ext uri="{FF2B5EF4-FFF2-40B4-BE49-F238E27FC236}">
                <a16:creationId xmlns:a16="http://schemas.microsoft.com/office/drawing/2014/main" id="{151DBB93-B554-9034-D45F-5B936CC5723F}"/>
              </a:ext>
            </a:extLst>
          </xdr:cNvPr>
          <xdr:cNvSpPr/>
        </xdr:nvSpPr>
        <xdr:spPr>
          <a:xfrm>
            <a:off x="5239738" y="2994199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" name="Oval 83">
            <a:extLst>
              <a:ext uri="{FF2B5EF4-FFF2-40B4-BE49-F238E27FC236}">
                <a16:creationId xmlns:a16="http://schemas.microsoft.com/office/drawing/2014/main" id="{F58E3286-62A1-96FC-59D0-DF941DA633A3}"/>
              </a:ext>
            </a:extLst>
          </xdr:cNvPr>
          <xdr:cNvSpPr/>
        </xdr:nvSpPr>
        <xdr:spPr>
          <a:xfrm>
            <a:off x="5240111" y="3822012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5" name="Oval 84">
            <a:extLst>
              <a:ext uri="{FF2B5EF4-FFF2-40B4-BE49-F238E27FC236}">
                <a16:creationId xmlns:a16="http://schemas.microsoft.com/office/drawing/2014/main" id="{377FFE67-407D-B98B-22B8-26FE5A2B9050}"/>
              </a:ext>
            </a:extLst>
          </xdr:cNvPr>
          <xdr:cNvSpPr/>
        </xdr:nvSpPr>
        <xdr:spPr>
          <a:xfrm>
            <a:off x="5240111" y="3723353"/>
            <a:ext cx="71675" cy="64999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6" name="Oval 85">
            <a:extLst>
              <a:ext uri="{FF2B5EF4-FFF2-40B4-BE49-F238E27FC236}">
                <a16:creationId xmlns:a16="http://schemas.microsoft.com/office/drawing/2014/main" id="{E7F2AAA5-C464-C156-E104-C4D6BDEC4B45}"/>
              </a:ext>
            </a:extLst>
          </xdr:cNvPr>
          <xdr:cNvSpPr/>
        </xdr:nvSpPr>
        <xdr:spPr>
          <a:xfrm>
            <a:off x="5249824" y="4525620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7" name="Oval 86">
            <a:extLst>
              <a:ext uri="{FF2B5EF4-FFF2-40B4-BE49-F238E27FC236}">
                <a16:creationId xmlns:a16="http://schemas.microsoft.com/office/drawing/2014/main" id="{1A266663-844A-4DA6-EA31-93D5C12BBE60}"/>
              </a:ext>
            </a:extLst>
          </xdr:cNvPr>
          <xdr:cNvSpPr/>
        </xdr:nvSpPr>
        <xdr:spPr>
          <a:xfrm>
            <a:off x="5254494" y="5368466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4" name="Oval 93">
            <a:extLst>
              <a:ext uri="{FF2B5EF4-FFF2-40B4-BE49-F238E27FC236}">
                <a16:creationId xmlns:a16="http://schemas.microsoft.com/office/drawing/2014/main" id="{33DFD1E4-64D6-1E00-DE83-D8B9F23E82E6}"/>
              </a:ext>
            </a:extLst>
          </xdr:cNvPr>
          <xdr:cNvSpPr/>
        </xdr:nvSpPr>
        <xdr:spPr>
          <a:xfrm>
            <a:off x="8197940" y="2156223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5" name="Oval 94">
            <a:extLst>
              <a:ext uri="{FF2B5EF4-FFF2-40B4-BE49-F238E27FC236}">
                <a16:creationId xmlns:a16="http://schemas.microsoft.com/office/drawing/2014/main" id="{D6BB6253-5B3C-1498-1D9D-73C0B0DC2960}"/>
              </a:ext>
            </a:extLst>
          </xdr:cNvPr>
          <xdr:cNvSpPr/>
        </xdr:nvSpPr>
        <xdr:spPr>
          <a:xfrm>
            <a:off x="8211950" y="2994199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6" name="Oval 95">
            <a:extLst>
              <a:ext uri="{FF2B5EF4-FFF2-40B4-BE49-F238E27FC236}">
                <a16:creationId xmlns:a16="http://schemas.microsoft.com/office/drawing/2014/main" id="{23FF06FA-0CC1-0BD0-A781-62C69311B8D1}"/>
              </a:ext>
            </a:extLst>
          </xdr:cNvPr>
          <xdr:cNvSpPr/>
        </xdr:nvSpPr>
        <xdr:spPr>
          <a:xfrm>
            <a:off x="8212323" y="3822012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7" name="Oval 96">
            <a:extLst>
              <a:ext uri="{FF2B5EF4-FFF2-40B4-BE49-F238E27FC236}">
                <a16:creationId xmlns:a16="http://schemas.microsoft.com/office/drawing/2014/main" id="{D133F3A7-6EB8-AF4F-1379-46BF0FFC3FD7}"/>
              </a:ext>
            </a:extLst>
          </xdr:cNvPr>
          <xdr:cNvSpPr/>
        </xdr:nvSpPr>
        <xdr:spPr>
          <a:xfrm>
            <a:off x="8202610" y="3723353"/>
            <a:ext cx="71675" cy="64999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8" name="Oval 97">
            <a:extLst>
              <a:ext uri="{FF2B5EF4-FFF2-40B4-BE49-F238E27FC236}">
                <a16:creationId xmlns:a16="http://schemas.microsoft.com/office/drawing/2014/main" id="{CE95484C-6B53-DE3C-C8DB-EEF49309725E}"/>
              </a:ext>
            </a:extLst>
          </xdr:cNvPr>
          <xdr:cNvSpPr/>
        </xdr:nvSpPr>
        <xdr:spPr>
          <a:xfrm>
            <a:off x="8202610" y="4525620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9" name="Oval 98">
            <a:extLst>
              <a:ext uri="{FF2B5EF4-FFF2-40B4-BE49-F238E27FC236}">
                <a16:creationId xmlns:a16="http://schemas.microsoft.com/office/drawing/2014/main" id="{3A8411CA-68DD-8F72-4C67-3CDC555E4A95}"/>
              </a:ext>
            </a:extLst>
          </xdr:cNvPr>
          <xdr:cNvSpPr/>
        </xdr:nvSpPr>
        <xdr:spPr>
          <a:xfrm>
            <a:off x="8207280" y="5368466"/>
            <a:ext cx="71675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71437</xdr:colOff>
      <xdr:row>48</xdr:row>
      <xdr:rowOff>123825</xdr:rowOff>
    </xdr:from>
    <xdr:to>
      <xdr:col>70</xdr:col>
      <xdr:colOff>80963</xdr:colOff>
      <xdr:row>56</xdr:row>
      <xdr:rowOff>90488</xdr:rowOff>
    </xdr:to>
    <xdr:grpSp>
      <xdr:nvGrpSpPr>
        <xdr:cNvPr id="757" name="Group 756">
          <a:extLst>
            <a:ext uri="{FF2B5EF4-FFF2-40B4-BE49-F238E27FC236}">
              <a16:creationId xmlns:a16="http://schemas.microsoft.com/office/drawing/2014/main" id="{4BF9B38B-B444-99BC-8E63-8F11936175F7}"/>
            </a:ext>
          </a:extLst>
        </xdr:cNvPr>
        <xdr:cNvGrpSpPr/>
      </xdr:nvGrpSpPr>
      <xdr:grpSpPr>
        <a:xfrm>
          <a:off x="2014537" y="7477125"/>
          <a:ext cx="9401176" cy="1109663"/>
          <a:chOff x="2014537" y="7477125"/>
          <a:chExt cx="9401176" cy="1109663"/>
        </a:xfrm>
      </xdr:grpSpPr>
      <xdr:sp macro="" textlink="">
        <xdr:nvSpPr>
          <xdr:cNvPr id="125" name="Isosceles Triangle 124">
            <a:extLst>
              <a:ext uri="{FF2B5EF4-FFF2-40B4-BE49-F238E27FC236}">
                <a16:creationId xmlns:a16="http://schemas.microsoft.com/office/drawing/2014/main" id="{1DAC6E7F-0BB4-D1CD-CA70-D5A13789DED5}"/>
              </a:ext>
            </a:extLst>
          </xdr:cNvPr>
          <xdr:cNvSpPr/>
        </xdr:nvSpPr>
        <xdr:spPr>
          <a:xfrm>
            <a:off x="2023880" y="7793940"/>
            <a:ext cx="16192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6" name="Isosceles Triangle 125">
            <a:extLst>
              <a:ext uri="{FF2B5EF4-FFF2-40B4-BE49-F238E27FC236}">
                <a16:creationId xmlns:a16="http://schemas.microsoft.com/office/drawing/2014/main" id="{7D17B03D-AFB9-BEA3-8917-259AEB6686AC}"/>
              </a:ext>
            </a:extLst>
          </xdr:cNvPr>
          <xdr:cNvSpPr/>
        </xdr:nvSpPr>
        <xdr:spPr>
          <a:xfrm>
            <a:off x="3647826" y="7789065"/>
            <a:ext cx="16192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C83DB2EE-9289-E05F-E8BE-BC8BAAFAD604}"/>
              </a:ext>
            </a:extLst>
          </xdr:cNvPr>
          <xdr:cNvCxnSpPr/>
        </xdr:nvCxnSpPr>
        <xdr:spPr>
          <a:xfrm>
            <a:off x="2098615" y="7782565"/>
            <a:ext cx="923769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8" name="Isosceles Triangle 127">
            <a:extLst>
              <a:ext uri="{FF2B5EF4-FFF2-40B4-BE49-F238E27FC236}">
                <a16:creationId xmlns:a16="http://schemas.microsoft.com/office/drawing/2014/main" id="{1DBD0356-56EF-F0AC-BDD4-91346B97A3F9}"/>
              </a:ext>
            </a:extLst>
          </xdr:cNvPr>
          <xdr:cNvSpPr/>
        </xdr:nvSpPr>
        <xdr:spPr>
          <a:xfrm>
            <a:off x="5105177" y="7789066"/>
            <a:ext cx="16192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29" name="Isosceles Triangle 128">
            <a:extLst>
              <a:ext uri="{FF2B5EF4-FFF2-40B4-BE49-F238E27FC236}">
                <a16:creationId xmlns:a16="http://schemas.microsoft.com/office/drawing/2014/main" id="{B37143CD-1156-C58E-0A3D-77FDBF0F02DD}"/>
              </a:ext>
            </a:extLst>
          </xdr:cNvPr>
          <xdr:cNvSpPr/>
        </xdr:nvSpPr>
        <xdr:spPr>
          <a:xfrm>
            <a:off x="8015226" y="7784192"/>
            <a:ext cx="16192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0" name="Isosceles Triangle 129">
            <a:extLst>
              <a:ext uri="{FF2B5EF4-FFF2-40B4-BE49-F238E27FC236}">
                <a16:creationId xmlns:a16="http://schemas.microsoft.com/office/drawing/2014/main" id="{E235433E-4EDA-07BA-85A3-39EB86539FDC}"/>
              </a:ext>
            </a:extLst>
          </xdr:cNvPr>
          <xdr:cNvSpPr/>
        </xdr:nvSpPr>
        <xdr:spPr>
          <a:xfrm>
            <a:off x="9472576" y="7789066"/>
            <a:ext cx="16192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1" name="Isosceles Triangle 130">
            <a:extLst>
              <a:ext uri="{FF2B5EF4-FFF2-40B4-BE49-F238E27FC236}">
                <a16:creationId xmlns:a16="http://schemas.microsoft.com/office/drawing/2014/main" id="{644E2688-8883-B71E-0D13-A0BF4E5EAE53}"/>
              </a:ext>
            </a:extLst>
          </xdr:cNvPr>
          <xdr:cNvSpPr/>
        </xdr:nvSpPr>
        <xdr:spPr>
          <a:xfrm>
            <a:off x="11253785" y="7784192"/>
            <a:ext cx="16192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2" name="Straight Arrow Connector 131">
            <a:extLst>
              <a:ext uri="{FF2B5EF4-FFF2-40B4-BE49-F238E27FC236}">
                <a16:creationId xmlns:a16="http://schemas.microsoft.com/office/drawing/2014/main" id="{1D45C920-DA13-AE15-BF58-FBE5CCD5179D}"/>
              </a:ext>
            </a:extLst>
          </xdr:cNvPr>
          <xdr:cNvCxnSpPr/>
        </xdr:nvCxnSpPr>
        <xdr:spPr>
          <a:xfrm>
            <a:off x="2103286" y="7546986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Arrow Connector 132">
            <a:extLst>
              <a:ext uri="{FF2B5EF4-FFF2-40B4-BE49-F238E27FC236}">
                <a16:creationId xmlns:a16="http://schemas.microsoft.com/office/drawing/2014/main" id="{B3C72896-416D-6154-52DC-56CC9E5141AD}"/>
              </a:ext>
            </a:extLst>
          </xdr:cNvPr>
          <xdr:cNvCxnSpPr/>
        </xdr:nvCxnSpPr>
        <xdr:spPr>
          <a:xfrm>
            <a:off x="2265214" y="755186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Arrow Connector 133">
            <a:extLst>
              <a:ext uri="{FF2B5EF4-FFF2-40B4-BE49-F238E27FC236}">
                <a16:creationId xmlns:a16="http://schemas.microsoft.com/office/drawing/2014/main" id="{42ECEF73-5642-F20E-EB3E-E2DB21531AF6}"/>
              </a:ext>
            </a:extLst>
          </xdr:cNvPr>
          <xdr:cNvCxnSpPr/>
        </xdr:nvCxnSpPr>
        <xdr:spPr>
          <a:xfrm>
            <a:off x="2427141" y="75469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Arrow Connector 134">
            <a:extLst>
              <a:ext uri="{FF2B5EF4-FFF2-40B4-BE49-F238E27FC236}">
                <a16:creationId xmlns:a16="http://schemas.microsoft.com/office/drawing/2014/main" id="{ABBCB9AB-686E-F208-6A93-688E74408CD8}"/>
              </a:ext>
            </a:extLst>
          </xdr:cNvPr>
          <xdr:cNvCxnSpPr/>
        </xdr:nvCxnSpPr>
        <xdr:spPr>
          <a:xfrm>
            <a:off x="2589069" y="755186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Arrow Connector 135">
            <a:extLst>
              <a:ext uri="{FF2B5EF4-FFF2-40B4-BE49-F238E27FC236}">
                <a16:creationId xmlns:a16="http://schemas.microsoft.com/office/drawing/2014/main" id="{1A915C99-07FA-6DDF-86E1-11A72E26DA4E}"/>
              </a:ext>
            </a:extLst>
          </xdr:cNvPr>
          <xdr:cNvCxnSpPr/>
        </xdr:nvCxnSpPr>
        <xdr:spPr>
          <a:xfrm>
            <a:off x="2750997" y="75469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Arrow Connector 136">
            <a:extLst>
              <a:ext uri="{FF2B5EF4-FFF2-40B4-BE49-F238E27FC236}">
                <a16:creationId xmlns:a16="http://schemas.microsoft.com/office/drawing/2014/main" id="{BB107198-ADB8-324A-3F48-95551F14C9C9}"/>
              </a:ext>
            </a:extLst>
          </xdr:cNvPr>
          <xdr:cNvCxnSpPr/>
        </xdr:nvCxnSpPr>
        <xdr:spPr>
          <a:xfrm>
            <a:off x="2912925" y="755185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Arrow Connector 137">
            <a:extLst>
              <a:ext uri="{FF2B5EF4-FFF2-40B4-BE49-F238E27FC236}">
                <a16:creationId xmlns:a16="http://schemas.microsoft.com/office/drawing/2014/main" id="{1E6E601D-39C2-391A-DFA8-A5DF25CC2D48}"/>
              </a:ext>
            </a:extLst>
          </xdr:cNvPr>
          <xdr:cNvCxnSpPr/>
        </xdr:nvCxnSpPr>
        <xdr:spPr>
          <a:xfrm>
            <a:off x="3074853" y="75469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Arrow Connector 138">
            <a:extLst>
              <a:ext uri="{FF2B5EF4-FFF2-40B4-BE49-F238E27FC236}">
                <a16:creationId xmlns:a16="http://schemas.microsoft.com/office/drawing/2014/main" id="{8EF3874B-A886-6E12-0087-2D2E825832C4}"/>
              </a:ext>
            </a:extLst>
          </xdr:cNvPr>
          <xdr:cNvCxnSpPr/>
        </xdr:nvCxnSpPr>
        <xdr:spPr>
          <a:xfrm>
            <a:off x="3236781" y="75518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Arrow Connector 139">
            <a:extLst>
              <a:ext uri="{FF2B5EF4-FFF2-40B4-BE49-F238E27FC236}">
                <a16:creationId xmlns:a16="http://schemas.microsoft.com/office/drawing/2014/main" id="{72C27003-00C6-7AE7-7891-A86445CBD7E2}"/>
              </a:ext>
            </a:extLst>
          </xdr:cNvPr>
          <xdr:cNvCxnSpPr/>
        </xdr:nvCxnSpPr>
        <xdr:spPr>
          <a:xfrm>
            <a:off x="3398711" y="7546986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Arrow Connector 140">
            <a:extLst>
              <a:ext uri="{FF2B5EF4-FFF2-40B4-BE49-F238E27FC236}">
                <a16:creationId xmlns:a16="http://schemas.microsoft.com/office/drawing/2014/main" id="{AB29DF3E-1E59-F1CB-4EE9-6421317DE4C6}"/>
              </a:ext>
            </a:extLst>
          </xdr:cNvPr>
          <xdr:cNvCxnSpPr/>
        </xdr:nvCxnSpPr>
        <xdr:spPr>
          <a:xfrm>
            <a:off x="3560639" y="755186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Arrow Connector 141">
            <a:extLst>
              <a:ext uri="{FF2B5EF4-FFF2-40B4-BE49-F238E27FC236}">
                <a16:creationId xmlns:a16="http://schemas.microsoft.com/office/drawing/2014/main" id="{E1E4B5D6-FAA1-C5F9-96BD-B45E72BB00E8}"/>
              </a:ext>
            </a:extLst>
          </xdr:cNvPr>
          <xdr:cNvCxnSpPr/>
        </xdr:nvCxnSpPr>
        <xdr:spPr>
          <a:xfrm>
            <a:off x="3722566" y="75469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Arrow Connector 142">
            <a:extLst>
              <a:ext uri="{FF2B5EF4-FFF2-40B4-BE49-F238E27FC236}">
                <a16:creationId xmlns:a16="http://schemas.microsoft.com/office/drawing/2014/main" id="{F9EC40A4-47C8-56CE-7174-CE5CD88667A7}"/>
              </a:ext>
            </a:extLst>
          </xdr:cNvPr>
          <xdr:cNvCxnSpPr/>
        </xdr:nvCxnSpPr>
        <xdr:spPr>
          <a:xfrm>
            <a:off x="3884494" y="755186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Arrow Connector 143">
            <a:extLst>
              <a:ext uri="{FF2B5EF4-FFF2-40B4-BE49-F238E27FC236}">
                <a16:creationId xmlns:a16="http://schemas.microsoft.com/office/drawing/2014/main" id="{E5406644-4FDB-66FD-D8C8-0E2224DF266B}"/>
              </a:ext>
            </a:extLst>
          </xdr:cNvPr>
          <xdr:cNvCxnSpPr/>
        </xdr:nvCxnSpPr>
        <xdr:spPr>
          <a:xfrm>
            <a:off x="4046422" y="75469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Arrow Connector 144">
            <a:extLst>
              <a:ext uri="{FF2B5EF4-FFF2-40B4-BE49-F238E27FC236}">
                <a16:creationId xmlns:a16="http://schemas.microsoft.com/office/drawing/2014/main" id="{44BED8B9-8AD2-7236-E38F-AE960FADABFF}"/>
              </a:ext>
            </a:extLst>
          </xdr:cNvPr>
          <xdr:cNvCxnSpPr/>
        </xdr:nvCxnSpPr>
        <xdr:spPr>
          <a:xfrm>
            <a:off x="4208351" y="755185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Arrow Connector 145">
            <a:extLst>
              <a:ext uri="{FF2B5EF4-FFF2-40B4-BE49-F238E27FC236}">
                <a16:creationId xmlns:a16="http://schemas.microsoft.com/office/drawing/2014/main" id="{FB86811E-BA6D-4097-6A1A-4ACE4B0BC8C5}"/>
              </a:ext>
            </a:extLst>
          </xdr:cNvPr>
          <xdr:cNvCxnSpPr/>
        </xdr:nvCxnSpPr>
        <xdr:spPr>
          <a:xfrm>
            <a:off x="4370278" y="75469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Arrow Connector 146">
            <a:extLst>
              <a:ext uri="{FF2B5EF4-FFF2-40B4-BE49-F238E27FC236}">
                <a16:creationId xmlns:a16="http://schemas.microsoft.com/office/drawing/2014/main" id="{F10081DE-EA62-AC37-0A81-FBC9BDD0146F}"/>
              </a:ext>
            </a:extLst>
          </xdr:cNvPr>
          <xdr:cNvCxnSpPr/>
        </xdr:nvCxnSpPr>
        <xdr:spPr>
          <a:xfrm>
            <a:off x="4532206" y="75518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46521B4B-7BF9-11EC-A35B-4756811A6EA7}"/>
              </a:ext>
            </a:extLst>
          </xdr:cNvPr>
          <xdr:cNvCxnSpPr/>
        </xdr:nvCxnSpPr>
        <xdr:spPr>
          <a:xfrm>
            <a:off x="4694135" y="755186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7F184109-98E3-38BA-DEE1-DA07AE62A3E6}"/>
              </a:ext>
            </a:extLst>
          </xdr:cNvPr>
          <xdr:cNvCxnSpPr/>
        </xdr:nvCxnSpPr>
        <xdr:spPr>
          <a:xfrm>
            <a:off x="4856063" y="7556734"/>
            <a:ext cx="0" cy="222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5F372241-E90B-0379-92ED-E87A509F72E3}"/>
              </a:ext>
            </a:extLst>
          </xdr:cNvPr>
          <xdr:cNvCxnSpPr/>
        </xdr:nvCxnSpPr>
        <xdr:spPr>
          <a:xfrm>
            <a:off x="5017990" y="755185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4A3F4208-CEF7-9177-4E67-91B1D3A868CF}"/>
              </a:ext>
            </a:extLst>
          </xdr:cNvPr>
          <xdr:cNvCxnSpPr/>
        </xdr:nvCxnSpPr>
        <xdr:spPr>
          <a:xfrm>
            <a:off x="5179919" y="755673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9A5D44E2-C9B1-C5B2-57C8-AB9A9BA6E840}"/>
              </a:ext>
            </a:extLst>
          </xdr:cNvPr>
          <xdr:cNvCxnSpPr/>
        </xdr:nvCxnSpPr>
        <xdr:spPr>
          <a:xfrm>
            <a:off x="5341847" y="75518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Arrow Connector 152">
            <a:extLst>
              <a:ext uri="{FF2B5EF4-FFF2-40B4-BE49-F238E27FC236}">
                <a16:creationId xmlns:a16="http://schemas.microsoft.com/office/drawing/2014/main" id="{E897BB9D-D20C-66CB-7335-CACCFDEF3E73}"/>
              </a:ext>
            </a:extLst>
          </xdr:cNvPr>
          <xdr:cNvCxnSpPr/>
        </xdr:nvCxnSpPr>
        <xdr:spPr>
          <a:xfrm>
            <a:off x="5503775" y="7556732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EDFFA4C6-0428-9CB4-5B56-D7B10574EF1E}"/>
              </a:ext>
            </a:extLst>
          </xdr:cNvPr>
          <xdr:cNvCxnSpPr/>
        </xdr:nvCxnSpPr>
        <xdr:spPr>
          <a:xfrm>
            <a:off x="5665702" y="75518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50A7DD13-32AB-E070-F82F-E6DD282DB5B4}"/>
              </a:ext>
            </a:extLst>
          </xdr:cNvPr>
          <xdr:cNvCxnSpPr/>
        </xdr:nvCxnSpPr>
        <xdr:spPr>
          <a:xfrm>
            <a:off x="5827630" y="755673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Arrow Connector 155">
            <a:extLst>
              <a:ext uri="{FF2B5EF4-FFF2-40B4-BE49-F238E27FC236}">
                <a16:creationId xmlns:a16="http://schemas.microsoft.com/office/drawing/2014/main" id="{5EB114D6-DE1E-28A2-850B-59FC18F13550}"/>
              </a:ext>
            </a:extLst>
          </xdr:cNvPr>
          <xdr:cNvCxnSpPr/>
        </xdr:nvCxnSpPr>
        <xdr:spPr>
          <a:xfrm>
            <a:off x="5989560" y="755186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Arrow Connector 156">
            <a:extLst>
              <a:ext uri="{FF2B5EF4-FFF2-40B4-BE49-F238E27FC236}">
                <a16:creationId xmlns:a16="http://schemas.microsoft.com/office/drawing/2014/main" id="{CBF54A91-BC52-8504-3E1A-F5A1608D96FB}"/>
              </a:ext>
            </a:extLst>
          </xdr:cNvPr>
          <xdr:cNvCxnSpPr/>
        </xdr:nvCxnSpPr>
        <xdr:spPr>
          <a:xfrm>
            <a:off x="6151488" y="7556734"/>
            <a:ext cx="0" cy="222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5996A63D-64CD-8CD2-951D-1C3642D3AEE4}"/>
              </a:ext>
            </a:extLst>
          </xdr:cNvPr>
          <xdr:cNvCxnSpPr/>
        </xdr:nvCxnSpPr>
        <xdr:spPr>
          <a:xfrm>
            <a:off x="6313416" y="755185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Arrow Connector 158">
            <a:extLst>
              <a:ext uri="{FF2B5EF4-FFF2-40B4-BE49-F238E27FC236}">
                <a16:creationId xmlns:a16="http://schemas.microsoft.com/office/drawing/2014/main" id="{B8C1B97B-1E07-53E1-29B8-0C2126B508FB}"/>
              </a:ext>
            </a:extLst>
          </xdr:cNvPr>
          <xdr:cNvCxnSpPr/>
        </xdr:nvCxnSpPr>
        <xdr:spPr>
          <a:xfrm>
            <a:off x="6475344" y="755673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Arrow Connector 159">
            <a:extLst>
              <a:ext uri="{FF2B5EF4-FFF2-40B4-BE49-F238E27FC236}">
                <a16:creationId xmlns:a16="http://schemas.microsoft.com/office/drawing/2014/main" id="{5C1707EA-08F0-3950-C60F-75AF7CCB12E9}"/>
              </a:ext>
            </a:extLst>
          </xdr:cNvPr>
          <xdr:cNvCxnSpPr/>
        </xdr:nvCxnSpPr>
        <xdr:spPr>
          <a:xfrm>
            <a:off x="6637272" y="75518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Arrow Connector 160">
            <a:extLst>
              <a:ext uri="{FF2B5EF4-FFF2-40B4-BE49-F238E27FC236}">
                <a16:creationId xmlns:a16="http://schemas.microsoft.com/office/drawing/2014/main" id="{DACB90C2-E6B6-8E25-8E4F-C0388C4AF67F}"/>
              </a:ext>
            </a:extLst>
          </xdr:cNvPr>
          <xdr:cNvCxnSpPr/>
        </xdr:nvCxnSpPr>
        <xdr:spPr>
          <a:xfrm>
            <a:off x="6799200" y="7556732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Arrow Connector 161">
            <a:extLst>
              <a:ext uri="{FF2B5EF4-FFF2-40B4-BE49-F238E27FC236}">
                <a16:creationId xmlns:a16="http://schemas.microsoft.com/office/drawing/2014/main" id="{F1074959-21AD-E87A-31AE-D9B267B4EC2E}"/>
              </a:ext>
            </a:extLst>
          </xdr:cNvPr>
          <xdr:cNvCxnSpPr/>
        </xdr:nvCxnSpPr>
        <xdr:spPr>
          <a:xfrm>
            <a:off x="6961127" y="75518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Arrow Connector 162">
            <a:extLst>
              <a:ext uri="{FF2B5EF4-FFF2-40B4-BE49-F238E27FC236}">
                <a16:creationId xmlns:a16="http://schemas.microsoft.com/office/drawing/2014/main" id="{365A59F8-5CB4-FF7F-F789-A54CEE16F1EE}"/>
              </a:ext>
            </a:extLst>
          </xdr:cNvPr>
          <xdr:cNvCxnSpPr/>
        </xdr:nvCxnSpPr>
        <xdr:spPr>
          <a:xfrm>
            <a:off x="7123055" y="75518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Arrow Connector 163">
            <a:extLst>
              <a:ext uri="{FF2B5EF4-FFF2-40B4-BE49-F238E27FC236}">
                <a16:creationId xmlns:a16="http://schemas.microsoft.com/office/drawing/2014/main" id="{4F258C3D-F76F-3ADC-F3FC-B3B0B9F0D71F}"/>
              </a:ext>
            </a:extLst>
          </xdr:cNvPr>
          <xdr:cNvCxnSpPr/>
        </xdr:nvCxnSpPr>
        <xdr:spPr>
          <a:xfrm>
            <a:off x="7284986" y="755186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Arrow Connector 164">
            <a:extLst>
              <a:ext uri="{FF2B5EF4-FFF2-40B4-BE49-F238E27FC236}">
                <a16:creationId xmlns:a16="http://schemas.microsoft.com/office/drawing/2014/main" id="{6CAF5DAB-F468-9182-F44D-01A6940AA5D4}"/>
              </a:ext>
            </a:extLst>
          </xdr:cNvPr>
          <xdr:cNvCxnSpPr/>
        </xdr:nvCxnSpPr>
        <xdr:spPr>
          <a:xfrm>
            <a:off x="7446914" y="7556734"/>
            <a:ext cx="0" cy="222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Arrow Connector 165">
            <a:extLst>
              <a:ext uri="{FF2B5EF4-FFF2-40B4-BE49-F238E27FC236}">
                <a16:creationId xmlns:a16="http://schemas.microsoft.com/office/drawing/2014/main" id="{C21866A2-D306-F384-5A9D-3B59B1A79F88}"/>
              </a:ext>
            </a:extLst>
          </xdr:cNvPr>
          <xdr:cNvCxnSpPr/>
        </xdr:nvCxnSpPr>
        <xdr:spPr>
          <a:xfrm>
            <a:off x="7608841" y="755185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Arrow Connector 166">
            <a:extLst>
              <a:ext uri="{FF2B5EF4-FFF2-40B4-BE49-F238E27FC236}">
                <a16:creationId xmlns:a16="http://schemas.microsoft.com/office/drawing/2014/main" id="{87D1C7BA-24E5-BAB7-52BB-D68731A167CA}"/>
              </a:ext>
            </a:extLst>
          </xdr:cNvPr>
          <xdr:cNvCxnSpPr/>
        </xdr:nvCxnSpPr>
        <xdr:spPr>
          <a:xfrm>
            <a:off x="7770769" y="755673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Arrow Connector 167">
            <a:extLst>
              <a:ext uri="{FF2B5EF4-FFF2-40B4-BE49-F238E27FC236}">
                <a16:creationId xmlns:a16="http://schemas.microsoft.com/office/drawing/2014/main" id="{557D5B9F-5D82-3402-77AB-385E0D68DB69}"/>
              </a:ext>
            </a:extLst>
          </xdr:cNvPr>
          <xdr:cNvCxnSpPr/>
        </xdr:nvCxnSpPr>
        <xdr:spPr>
          <a:xfrm>
            <a:off x="7932697" y="75518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Arrow Connector 168">
            <a:extLst>
              <a:ext uri="{FF2B5EF4-FFF2-40B4-BE49-F238E27FC236}">
                <a16:creationId xmlns:a16="http://schemas.microsoft.com/office/drawing/2014/main" id="{69F9DEEF-A11B-E621-0F1A-16B9BEA4E734}"/>
              </a:ext>
            </a:extLst>
          </xdr:cNvPr>
          <xdr:cNvCxnSpPr/>
        </xdr:nvCxnSpPr>
        <xdr:spPr>
          <a:xfrm>
            <a:off x="8094625" y="7556732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Arrow Connector 169">
            <a:extLst>
              <a:ext uri="{FF2B5EF4-FFF2-40B4-BE49-F238E27FC236}">
                <a16:creationId xmlns:a16="http://schemas.microsoft.com/office/drawing/2014/main" id="{D21EB333-26E4-1B90-B05E-0CBABA90F4BC}"/>
              </a:ext>
            </a:extLst>
          </xdr:cNvPr>
          <xdr:cNvCxnSpPr/>
        </xdr:nvCxnSpPr>
        <xdr:spPr>
          <a:xfrm>
            <a:off x="8256553" y="75518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Arrow Connector 170">
            <a:extLst>
              <a:ext uri="{FF2B5EF4-FFF2-40B4-BE49-F238E27FC236}">
                <a16:creationId xmlns:a16="http://schemas.microsoft.com/office/drawing/2014/main" id="{739B1F3F-6692-2A57-0220-26BF98513DEB}"/>
              </a:ext>
            </a:extLst>
          </xdr:cNvPr>
          <xdr:cNvCxnSpPr/>
        </xdr:nvCxnSpPr>
        <xdr:spPr>
          <a:xfrm>
            <a:off x="8418481" y="755673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Arrow Connector 171">
            <a:extLst>
              <a:ext uri="{FF2B5EF4-FFF2-40B4-BE49-F238E27FC236}">
                <a16:creationId xmlns:a16="http://schemas.microsoft.com/office/drawing/2014/main" id="{5C37B69F-76BE-27A3-6387-F81B6557C161}"/>
              </a:ext>
            </a:extLst>
          </xdr:cNvPr>
          <xdr:cNvCxnSpPr/>
        </xdr:nvCxnSpPr>
        <xdr:spPr>
          <a:xfrm>
            <a:off x="8580411" y="755186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Arrow Connector 172">
            <a:extLst>
              <a:ext uri="{FF2B5EF4-FFF2-40B4-BE49-F238E27FC236}">
                <a16:creationId xmlns:a16="http://schemas.microsoft.com/office/drawing/2014/main" id="{CC6EC34F-59E7-55C8-AF3D-912B6296A6A6}"/>
              </a:ext>
            </a:extLst>
          </xdr:cNvPr>
          <xdr:cNvCxnSpPr/>
        </xdr:nvCxnSpPr>
        <xdr:spPr>
          <a:xfrm>
            <a:off x="8742339" y="7556734"/>
            <a:ext cx="0" cy="222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Arrow Connector 173">
            <a:extLst>
              <a:ext uri="{FF2B5EF4-FFF2-40B4-BE49-F238E27FC236}">
                <a16:creationId xmlns:a16="http://schemas.microsoft.com/office/drawing/2014/main" id="{BF54C27F-A68F-8CFC-3961-6DF62C5894E2}"/>
              </a:ext>
            </a:extLst>
          </xdr:cNvPr>
          <xdr:cNvCxnSpPr/>
        </xdr:nvCxnSpPr>
        <xdr:spPr>
          <a:xfrm>
            <a:off x="8904266" y="755185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Arrow Connector 174">
            <a:extLst>
              <a:ext uri="{FF2B5EF4-FFF2-40B4-BE49-F238E27FC236}">
                <a16:creationId xmlns:a16="http://schemas.microsoft.com/office/drawing/2014/main" id="{E9DF4293-4ABB-2540-A272-92A649406EDB}"/>
              </a:ext>
            </a:extLst>
          </xdr:cNvPr>
          <xdr:cNvCxnSpPr/>
        </xdr:nvCxnSpPr>
        <xdr:spPr>
          <a:xfrm>
            <a:off x="9066194" y="755673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Arrow Connector 175">
            <a:extLst>
              <a:ext uri="{FF2B5EF4-FFF2-40B4-BE49-F238E27FC236}">
                <a16:creationId xmlns:a16="http://schemas.microsoft.com/office/drawing/2014/main" id="{10750700-4B3E-80FF-3082-94CB0825B5E1}"/>
              </a:ext>
            </a:extLst>
          </xdr:cNvPr>
          <xdr:cNvCxnSpPr/>
        </xdr:nvCxnSpPr>
        <xdr:spPr>
          <a:xfrm>
            <a:off x="9228122" y="75518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16B8F540-5C83-2A6E-DCE4-ED8DE1533526}"/>
              </a:ext>
            </a:extLst>
          </xdr:cNvPr>
          <xdr:cNvCxnSpPr/>
        </xdr:nvCxnSpPr>
        <xdr:spPr>
          <a:xfrm>
            <a:off x="9390051" y="7556732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98A8F0B8-02D7-79BA-2DDF-3CDE44636F3E}"/>
              </a:ext>
            </a:extLst>
          </xdr:cNvPr>
          <xdr:cNvCxnSpPr/>
        </xdr:nvCxnSpPr>
        <xdr:spPr>
          <a:xfrm>
            <a:off x="9551978" y="75518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Arrow Connector 178">
            <a:extLst>
              <a:ext uri="{FF2B5EF4-FFF2-40B4-BE49-F238E27FC236}">
                <a16:creationId xmlns:a16="http://schemas.microsoft.com/office/drawing/2014/main" id="{8EAF4F43-CFE2-BD12-DDD9-27BE2044DBE3}"/>
              </a:ext>
            </a:extLst>
          </xdr:cNvPr>
          <xdr:cNvCxnSpPr/>
        </xdr:nvCxnSpPr>
        <xdr:spPr>
          <a:xfrm>
            <a:off x="9713906" y="755673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id="{76B5CFE7-97A1-69F2-0906-4D217024A87C}"/>
              </a:ext>
            </a:extLst>
          </xdr:cNvPr>
          <xdr:cNvCxnSpPr/>
        </xdr:nvCxnSpPr>
        <xdr:spPr>
          <a:xfrm>
            <a:off x="9875836" y="7546986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Arrow Connector 180">
            <a:extLst>
              <a:ext uri="{FF2B5EF4-FFF2-40B4-BE49-F238E27FC236}">
                <a16:creationId xmlns:a16="http://schemas.microsoft.com/office/drawing/2014/main" id="{70A1DD26-B4C1-0062-7F07-164225F7CF14}"/>
              </a:ext>
            </a:extLst>
          </xdr:cNvPr>
          <xdr:cNvCxnSpPr/>
        </xdr:nvCxnSpPr>
        <xdr:spPr>
          <a:xfrm>
            <a:off x="10037764" y="755186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Arrow Connector 181">
            <a:extLst>
              <a:ext uri="{FF2B5EF4-FFF2-40B4-BE49-F238E27FC236}">
                <a16:creationId xmlns:a16="http://schemas.microsoft.com/office/drawing/2014/main" id="{B68310AE-DB9E-1132-0862-36E5233162C4}"/>
              </a:ext>
            </a:extLst>
          </xdr:cNvPr>
          <xdr:cNvCxnSpPr/>
        </xdr:nvCxnSpPr>
        <xdr:spPr>
          <a:xfrm>
            <a:off x="10199691" y="75469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>
            <a:extLst>
              <a:ext uri="{FF2B5EF4-FFF2-40B4-BE49-F238E27FC236}">
                <a16:creationId xmlns:a16="http://schemas.microsoft.com/office/drawing/2014/main" id="{72366161-CFCC-2007-FEAA-6C7534688EB9}"/>
              </a:ext>
            </a:extLst>
          </xdr:cNvPr>
          <xdr:cNvCxnSpPr/>
        </xdr:nvCxnSpPr>
        <xdr:spPr>
          <a:xfrm>
            <a:off x="10361620" y="755186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A63A2E95-84E3-124A-B5C6-D9F037103E44}"/>
              </a:ext>
            </a:extLst>
          </xdr:cNvPr>
          <xdr:cNvCxnSpPr/>
        </xdr:nvCxnSpPr>
        <xdr:spPr>
          <a:xfrm>
            <a:off x="10523548" y="75469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48F42EDF-19E9-5E30-9DC1-BA877D685E41}"/>
              </a:ext>
            </a:extLst>
          </xdr:cNvPr>
          <xdr:cNvCxnSpPr/>
        </xdr:nvCxnSpPr>
        <xdr:spPr>
          <a:xfrm>
            <a:off x="10685476" y="755185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77726D5C-0232-4070-391E-5D50E3E007C6}"/>
              </a:ext>
            </a:extLst>
          </xdr:cNvPr>
          <xdr:cNvCxnSpPr/>
        </xdr:nvCxnSpPr>
        <xdr:spPr>
          <a:xfrm>
            <a:off x="10847403" y="75469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Arrow Connector 186">
            <a:extLst>
              <a:ext uri="{FF2B5EF4-FFF2-40B4-BE49-F238E27FC236}">
                <a16:creationId xmlns:a16="http://schemas.microsoft.com/office/drawing/2014/main" id="{59B09803-0E43-A1D3-48EF-BC5DD1DBB614}"/>
              </a:ext>
            </a:extLst>
          </xdr:cNvPr>
          <xdr:cNvCxnSpPr/>
        </xdr:nvCxnSpPr>
        <xdr:spPr>
          <a:xfrm>
            <a:off x="11009331" y="75518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Arrow Connector 187">
            <a:extLst>
              <a:ext uri="{FF2B5EF4-FFF2-40B4-BE49-F238E27FC236}">
                <a16:creationId xmlns:a16="http://schemas.microsoft.com/office/drawing/2014/main" id="{5586BFF4-19E0-C289-0C3D-5B32EC196129}"/>
              </a:ext>
            </a:extLst>
          </xdr:cNvPr>
          <xdr:cNvCxnSpPr/>
        </xdr:nvCxnSpPr>
        <xdr:spPr>
          <a:xfrm>
            <a:off x="11171261" y="7546986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Arrow Connector 188">
            <a:extLst>
              <a:ext uri="{FF2B5EF4-FFF2-40B4-BE49-F238E27FC236}">
                <a16:creationId xmlns:a16="http://schemas.microsoft.com/office/drawing/2014/main" id="{E4507A1C-8063-8D82-D153-3D5906249A10}"/>
              </a:ext>
            </a:extLst>
          </xdr:cNvPr>
          <xdr:cNvCxnSpPr/>
        </xdr:nvCxnSpPr>
        <xdr:spPr>
          <a:xfrm>
            <a:off x="11333189" y="755186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9BC1A096-2286-F949-A6C8-10F1537620EE}"/>
              </a:ext>
            </a:extLst>
          </xdr:cNvPr>
          <xdr:cNvCxnSpPr/>
        </xdr:nvCxnSpPr>
        <xdr:spPr>
          <a:xfrm>
            <a:off x="2111072" y="7546986"/>
            <a:ext cx="922523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Connector 190">
            <a:extLst>
              <a:ext uri="{FF2B5EF4-FFF2-40B4-BE49-F238E27FC236}">
                <a16:creationId xmlns:a16="http://schemas.microsoft.com/office/drawing/2014/main" id="{0BC7F485-5C47-DA66-D3C0-7F326CB5BE09}"/>
              </a:ext>
            </a:extLst>
          </xdr:cNvPr>
          <xdr:cNvCxnSpPr/>
        </xdr:nvCxnSpPr>
        <xdr:spPr>
          <a:xfrm>
            <a:off x="2106401" y="8058764"/>
            <a:ext cx="0" cy="5280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Connector 191">
            <a:extLst>
              <a:ext uri="{FF2B5EF4-FFF2-40B4-BE49-F238E27FC236}">
                <a16:creationId xmlns:a16="http://schemas.microsoft.com/office/drawing/2014/main" id="{E23C1CA3-C5FA-7EAA-AFD0-95A26EF482D1}"/>
              </a:ext>
            </a:extLst>
          </xdr:cNvPr>
          <xdr:cNvCxnSpPr/>
        </xdr:nvCxnSpPr>
        <xdr:spPr>
          <a:xfrm>
            <a:off x="2019208" y="8208235"/>
            <a:ext cx="937314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Connector 192">
            <a:extLst>
              <a:ext uri="{FF2B5EF4-FFF2-40B4-BE49-F238E27FC236}">
                <a16:creationId xmlns:a16="http://schemas.microsoft.com/office/drawing/2014/main" id="{745B90F0-31EE-9EFE-1E36-C6CCF6E3FA5A}"/>
              </a:ext>
            </a:extLst>
          </xdr:cNvPr>
          <xdr:cNvCxnSpPr/>
        </xdr:nvCxnSpPr>
        <xdr:spPr>
          <a:xfrm flipH="1">
            <a:off x="2061247" y="8162744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Connector 193">
            <a:extLst>
              <a:ext uri="{FF2B5EF4-FFF2-40B4-BE49-F238E27FC236}">
                <a16:creationId xmlns:a16="http://schemas.microsoft.com/office/drawing/2014/main" id="{D273B858-3102-FBD2-F4E1-04E3072AE810}"/>
              </a:ext>
            </a:extLst>
          </xdr:cNvPr>
          <xdr:cNvCxnSpPr/>
        </xdr:nvCxnSpPr>
        <xdr:spPr>
          <a:xfrm>
            <a:off x="3722565" y="8058764"/>
            <a:ext cx="0" cy="2323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Connector 194">
            <a:extLst>
              <a:ext uri="{FF2B5EF4-FFF2-40B4-BE49-F238E27FC236}">
                <a16:creationId xmlns:a16="http://schemas.microsoft.com/office/drawing/2014/main" id="{A44D09FC-4891-2754-E5C7-36D477B3B621}"/>
              </a:ext>
            </a:extLst>
          </xdr:cNvPr>
          <xdr:cNvCxnSpPr/>
        </xdr:nvCxnSpPr>
        <xdr:spPr>
          <a:xfrm flipH="1">
            <a:off x="3680526" y="8162744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Connector 195">
            <a:extLst>
              <a:ext uri="{FF2B5EF4-FFF2-40B4-BE49-F238E27FC236}">
                <a16:creationId xmlns:a16="http://schemas.microsoft.com/office/drawing/2014/main" id="{8A4EA1DC-6767-9398-E696-7EE370591C92}"/>
              </a:ext>
            </a:extLst>
          </xdr:cNvPr>
          <xdr:cNvCxnSpPr/>
        </xdr:nvCxnSpPr>
        <xdr:spPr>
          <a:xfrm>
            <a:off x="5179920" y="8058764"/>
            <a:ext cx="0" cy="2323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Connector 196">
            <a:extLst>
              <a:ext uri="{FF2B5EF4-FFF2-40B4-BE49-F238E27FC236}">
                <a16:creationId xmlns:a16="http://schemas.microsoft.com/office/drawing/2014/main" id="{3BE02631-5473-B06E-6C43-E30D60ABDF43}"/>
              </a:ext>
            </a:extLst>
          </xdr:cNvPr>
          <xdr:cNvCxnSpPr/>
        </xdr:nvCxnSpPr>
        <xdr:spPr>
          <a:xfrm flipH="1">
            <a:off x="5137880" y="8162744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Connector 197">
            <a:extLst>
              <a:ext uri="{FF2B5EF4-FFF2-40B4-BE49-F238E27FC236}">
                <a16:creationId xmlns:a16="http://schemas.microsoft.com/office/drawing/2014/main" id="{43413E3F-4E46-6F93-20E2-9DC3D9E45DF2}"/>
              </a:ext>
            </a:extLst>
          </xdr:cNvPr>
          <xdr:cNvCxnSpPr/>
        </xdr:nvCxnSpPr>
        <xdr:spPr>
          <a:xfrm>
            <a:off x="6637272" y="8058764"/>
            <a:ext cx="0" cy="2323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Connector 198">
            <a:extLst>
              <a:ext uri="{FF2B5EF4-FFF2-40B4-BE49-F238E27FC236}">
                <a16:creationId xmlns:a16="http://schemas.microsoft.com/office/drawing/2014/main" id="{62474C0A-91AE-ED26-F116-376A6D171A46}"/>
              </a:ext>
            </a:extLst>
          </xdr:cNvPr>
          <xdr:cNvCxnSpPr/>
        </xdr:nvCxnSpPr>
        <xdr:spPr>
          <a:xfrm flipH="1">
            <a:off x="6595232" y="8162744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C4DD118E-ED4D-510C-3CC3-0CFC8D02DD6F}"/>
              </a:ext>
            </a:extLst>
          </xdr:cNvPr>
          <xdr:cNvCxnSpPr/>
        </xdr:nvCxnSpPr>
        <xdr:spPr>
          <a:xfrm>
            <a:off x="9551974" y="8058764"/>
            <a:ext cx="0" cy="2323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Connector 200">
            <a:extLst>
              <a:ext uri="{FF2B5EF4-FFF2-40B4-BE49-F238E27FC236}">
                <a16:creationId xmlns:a16="http://schemas.microsoft.com/office/drawing/2014/main" id="{1908621C-F783-CA8C-D7E2-D01FE2E93581}"/>
              </a:ext>
            </a:extLst>
          </xdr:cNvPr>
          <xdr:cNvCxnSpPr/>
        </xdr:nvCxnSpPr>
        <xdr:spPr>
          <a:xfrm flipH="1">
            <a:off x="9509938" y="8162744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BD3441C6-BD99-98C8-607A-B9638B330D4C}"/>
              </a:ext>
            </a:extLst>
          </xdr:cNvPr>
          <xdr:cNvCxnSpPr/>
        </xdr:nvCxnSpPr>
        <xdr:spPr>
          <a:xfrm>
            <a:off x="11333188" y="8063636"/>
            <a:ext cx="0" cy="4987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9B410359-AAF9-9D07-97FC-A1ECC10BACB9}"/>
              </a:ext>
            </a:extLst>
          </xdr:cNvPr>
          <xdr:cNvCxnSpPr/>
        </xdr:nvCxnSpPr>
        <xdr:spPr>
          <a:xfrm flipH="1">
            <a:off x="11291148" y="8167616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7CBC53AA-DE67-B077-0F28-D2337FB13766}"/>
              </a:ext>
            </a:extLst>
          </xdr:cNvPr>
          <xdr:cNvCxnSpPr/>
        </xdr:nvCxnSpPr>
        <xdr:spPr>
          <a:xfrm>
            <a:off x="2014537" y="8494180"/>
            <a:ext cx="937314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1972AE75-F3F4-18B8-2476-3393E2EC2971}"/>
              </a:ext>
            </a:extLst>
          </xdr:cNvPr>
          <xdr:cNvCxnSpPr/>
        </xdr:nvCxnSpPr>
        <xdr:spPr>
          <a:xfrm flipH="1">
            <a:off x="2056576" y="8448689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B060D4CA-89EA-AF52-3B55-DFA80ED5829C}"/>
              </a:ext>
            </a:extLst>
          </xdr:cNvPr>
          <xdr:cNvCxnSpPr/>
        </xdr:nvCxnSpPr>
        <xdr:spPr>
          <a:xfrm flipH="1">
            <a:off x="11286480" y="8453565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7A09AF8C-2B60-A4B2-D8B2-0C9E9138DBBA}"/>
              </a:ext>
            </a:extLst>
          </xdr:cNvPr>
          <xdr:cNvCxnSpPr/>
        </xdr:nvCxnSpPr>
        <xdr:spPr>
          <a:xfrm flipH="1" flipV="1">
            <a:off x="6353901" y="7477125"/>
            <a:ext cx="133902" cy="159220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8" name="Isosceles Triangle 207">
            <a:extLst>
              <a:ext uri="{FF2B5EF4-FFF2-40B4-BE49-F238E27FC236}">
                <a16:creationId xmlns:a16="http://schemas.microsoft.com/office/drawing/2014/main" id="{581F7731-5739-0938-596F-3B421A4C9FE5}"/>
              </a:ext>
            </a:extLst>
          </xdr:cNvPr>
          <xdr:cNvSpPr/>
        </xdr:nvSpPr>
        <xdr:spPr>
          <a:xfrm>
            <a:off x="6562530" y="7793940"/>
            <a:ext cx="16192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79160693-5C57-0336-1388-B44C7C3825A2}"/>
              </a:ext>
            </a:extLst>
          </xdr:cNvPr>
          <xdr:cNvCxnSpPr/>
        </xdr:nvCxnSpPr>
        <xdr:spPr>
          <a:xfrm>
            <a:off x="8094624" y="8058764"/>
            <a:ext cx="0" cy="2323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7118DF71-5689-859A-13FB-C7B10D21F9B4}"/>
              </a:ext>
            </a:extLst>
          </xdr:cNvPr>
          <xdr:cNvCxnSpPr/>
        </xdr:nvCxnSpPr>
        <xdr:spPr>
          <a:xfrm flipH="1">
            <a:off x="8052585" y="8162744"/>
            <a:ext cx="87192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2" name="Oval 211">
            <a:extLst>
              <a:ext uri="{FF2B5EF4-FFF2-40B4-BE49-F238E27FC236}">
                <a16:creationId xmlns:a16="http://schemas.microsoft.com/office/drawing/2014/main" id="{86804D9F-19E0-BE89-8484-FB69FCB7277D}"/>
              </a:ext>
            </a:extLst>
          </xdr:cNvPr>
          <xdr:cNvSpPr/>
        </xdr:nvSpPr>
        <xdr:spPr>
          <a:xfrm>
            <a:off x="5151890" y="7748448"/>
            <a:ext cx="68509" cy="64989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4" name="Oval 213">
            <a:extLst>
              <a:ext uri="{FF2B5EF4-FFF2-40B4-BE49-F238E27FC236}">
                <a16:creationId xmlns:a16="http://schemas.microsoft.com/office/drawing/2014/main" id="{136EA92A-2230-16C5-7403-A956C306EF09}"/>
              </a:ext>
            </a:extLst>
          </xdr:cNvPr>
          <xdr:cNvSpPr/>
        </xdr:nvSpPr>
        <xdr:spPr>
          <a:xfrm>
            <a:off x="8066611" y="7748448"/>
            <a:ext cx="68509" cy="64989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7</xdr:col>
      <xdr:colOff>47625</xdr:colOff>
      <xdr:row>54</xdr:row>
      <xdr:rowOff>123825</xdr:rowOff>
    </xdr:from>
    <xdr:to>
      <xdr:col>31</xdr:col>
      <xdr:colOff>123825</xdr:colOff>
      <xdr:row>63</xdr:row>
      <xdr:rowOff>104775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4AAB1853-6187-4944-932F-E58FAA2F9FD1}"/>
            </a:ext>
          </a:extLst>
        </xdr:cNvPr>
        <xdr:cNvCxnSpPr/>
      </xdr:nvCxnSpPr>
      <xdr:spPr>
        <a:xfrm flipH="1" flipV="1">
          <a:off x="1181100" y="8334375"/>
          <a:ext cx="3962400" cy="12668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68</xdr:row>
      <xdr:rowOff>57150</xdr:rowOff>
    </xdr:from>
    <xdr:to>
      <xdr:col>22</xdr:col>
      <xdr:colOff>114300</xdr:colOff>
      <xdr:row>72</xdr:row>
      <xdr:rowOff>85725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FE1F14F7-9BC3-4AEE-94CA-2D24B654A18A}"/>
            </a:ext>
          </a:extLst>
        </xdr:cNvPr>
        <xdr:cNvCxnSpPr/>
      </xdr:nvCxnSpPr>
      <xdr:spPr>
        <a:xfrm flipH="1" flipV="1">
          <a:off x="1066800" y="10267950"/>
          <a:ext cx="2609850" cy="60007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85725</xdr:colOff>
      <xdr:row>61</xdr:row>
      <xdr:rowOff>9525</xdr:rowOff>
    </xdr:from>
    <xdr:to>
      <xdr:col>70</xdr:col>
      <xdr:colOff>85725</xdr:colOff>
      <xdr:row>67</xdr:row>
      <xdr:rowOff>28575</xdr:rowOff>
    </xdr:to>
    <xdr:grpSp>
      <xdr:nvGrpSpPr>
        <xdr:cNvPr id="758" name="Group 757">
          <a:extLst>
            <a:ext uri="{FF2B5EF4-FFF2-40B4-BE49-F238E27FC236}">
              <a16:creationId xmlns:a16="http://schemas.microsoft.com/office/drawing/2014/main" id="{DD1FB6B9-BEDE-24F2-68F6-18A0ECFFFDA0}"/>
            </a:ext>
          </a:extLst>
        </xdr:cNvPr>
        <xdr:cNvGrpSpPr/>
      </xdr:nvGrpSpPr>
      <xdr:grpSpPr>
        <a:xfrm>
          <a:off x="2028825" y="8791575"/>
          <a:ext cx="9391650" cy="876300"/>
          <a:chOff x="2028825" y="9220200"/>
          <a:chExt cx="9391650" cy="876300"/>
        </a:xfrm>
      </xdr:grpSpPr>
      <xdr:sp macro="" textlink="">
        <xdr:nvSpPr>
          <xdr:cNvPr id="217" name="Freeform: Shape 216">
            <a:extLst>
              <a:ext uri="{FF2B5EF4-FFF2-40B4-BE49-F238E27FC236}">
                <a16:creationId xmlns:a16="http://schemas.microsoft.com/office/drawing/2014/main" id="{644FE56B-A9F6-5ECD-545D-9587D6F8B909}"/>
              </a:ext>
            </a:extLst>
          </xdr:cNvPr>
          <xdr:cNvSpPr/>
        </xdr:nvSpPr>
        <xdr:spPr>
          <a:xfrm>
            <a:off x="2111345" y="9220200"/>
            <a:ext cx="1619250" cy="851959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8" name="Freeform: Shape 217">
            <a:extLst>
              <a:ext uri="{FF2B5EF4-FFF2-40B4-BE49-F238E27FC236}">
                <a16:creationId xmlns:a16="http://schemas.microsoft.com/office/drawing/2014/main" id="{39C5D3C5-2A45-B908-819D-35BDCC5853AE}"/>
              </a:ext>
            </a:extLst>
          </xdr:cNvPr>
          <xdr:cNvSpPr/>
        </xdr:nvSpPr>
        <xdr:spPr>
          <a:xfrm>
            <a:off x="3730595" y="9220200"/>
            <a:ext cx="1452654" cy="851959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19" name="Freeform: Shape 218">
            <a:extLst>
              <a:ext uri="{FF2B5EF4-FFF2-40B4-BE49-F238E27FC236}">
                <a16:creationId xmlns:a16="http://schemas.microsoft.com/office/drawing/2014/main" id="{270C1BE3-A232-E5D0-1955-D2FFE7DC4922}"/>
              </a:ext>
            </a:extLst>
          </xdr:cNvPr>
          <xdr:cNvSpPr/>
        </xdr:nvSpPr>
        <xdr:spPr>
          <a:xfrm>
            <a:off x="5180134" y="9225069"/>
            <a:ext cx="1457325" cy="851959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0" name="Freeform: Shape 219">
            <a:extLst>
              <a:ext uri="{FF2B5EF4-FFF2-40B4-BE49-F238E27FC236}">
                <a16:creationId xmlns:a16="http://schemas.microsoft.com/office/drawing/2014/main" id="{D2CBC351-39A7-417D-D633-202965F64ACD}"/>
              </a:ext>
            </a:extLst>
          </xdr:cNvPr>
          <xdr:cNvSpPr/>
        </xdr:nvSpPr>
        <xdr:spPr>
          <a:xfrm>
            <a:off x="6637459" y="9229937"/>
            <a:ext cx="1457325" cy="851959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1" name="Freeform: Shape 220">
            <a:extLst>
              <a:ext uri="{FF2B5EF4-FFF2-40B4-BE49-F238E27FC236}">
                <a16:creationId xmlns:a16="http://schemas.microsoft.com/office/drawing/2014/main" id="{5FFC4C96-D20F-70B7-21DD-B3A7F88EA0AF}"/>
              </a:ext>
            </a:extLst>
          </xdr:cNvPr>
          <xdr:cNvSpPr/>
        </xdr:nvSpPr>
        <xdr:spPr>
          <a:xfrm>
            <a:off x="8094784" y="9244541"/>
            <a:ext cx="1457325" cy="851959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2" name="Freeform: Shape 221">
            <a:extLst>
              <a:ext uri="{FF2B5EF4-FFF2-40B4-BE49-F238E27FC236}">
                <a16:creationId xmlns:a16="http://schemas.microsoft.com/office/drawing/2014/main" id="{BE68C3C7-45C5-84D5-9B5F-45B0F8F297C4}"/>
              </a:ext>
            </a:extLst>
          </xdr:cNvPr>
          <xdr:cNvSpPr/>
        </xdr:nvSpPr>
        <xdr:spPr>
          <a:xfrm>
            <a:off x="9552109" y="9239673"/>
            <a:ext cx="1784290" cy="851959"/>
          </a:xfrm>
          <a:custGeom>
            <a:avLst/>
            <a:gdLst>
              <a:gd name="connsiteX0" fmla="*/ 0 w 1619250"/>
              <a:gd name="connsiteY0" fmla="*/ 409575 h 852488"/>
              <a:gd name="connsiteX1" fmla="*/ 0 w 1619250"/>
              <a:gd name="connsiteY1" fmla="*/ 0 h 852488"/>
              <a:gd name="connsiteX2" fmla="*/ 1619250 w 1619250"/>
              <a:gd name="connsiteY2" fmla="*/ 852488 h 852488"/>
              <a:gd name="connsiteX3" fmla="*/ 1619250 w 1619250"/>
              <a:gd name="connsiteY3" fmla="*/ 409575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19250" h="852488">
                <a:moveTo>
                  <a:pt x="0" y="409575"/>
                </a:moveTo>
                <a:lnTo>
                  <a:pt x="0" y="0"/>
                </a:lnTo>
                <a:lnTo>
                  <a:pt x="1619250" y="852488"/>
                </a:lnTo>
                <a:lnTo>
                  <a:pt x="1619250" y="40957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3" name="Isosceles Triangle 222">
            <a:extLst>
              <a:ext uri="{FF2B5EF4-FFF2-40B4-BE49-F238E27FC236}">
                <a16:creationId xmlns:a16="http://schemas.microsoft.com/office/drawing/2014/main" id="{8A33A7EA-EF57-EEE9-2D32-7D1DD8AD7AB8}"/>
              </a:ext>
            </a:extLst>
          </xdr:cNvPr>
          <xdr:cNvSpPr/>
        </xdr:nvSpPr>
        <xdr:spPr>
          <a:xfrm>
            <a:off x="2028825" y="9648616"/>
            <a:ext cx="161925" cy="12170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4" name="Isosceles Triangle 223">
            <a:extLst>
              <a:ext uri="{FF2B5EF4-FFF2-40B4-BE49-F238E27FC236}">
                <a16:creationId xmlns:a16="http://schemas.microsoft.com/office/drawing/2014/main" id="{3620B9D5-0D6A-93AB-14C4-81E021532211}"/>
              </a:ext>
            </a:extLst>
          </xdr:cNvPr>
          <xdr:cNvSpPr/>
        </xdr:nvSpPr>
        <xdr:spPr>
          <a:xfrm>
            <a:off x="3652740" y="9643748"/>
            <a:ext cx="161925" cy="12170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51A6C823-A568-E84B-E34D-B4EC5DD31335}"/>
              </a:ext>
            </a:extLst>
          </xdr:cNvPr>
          <xdr:cNvCxnSpPr/>
        </xdr:nvCxnSpPr>
        <xdr:spPr>
          <a:xfrm>
            <a:off x="2103559" y="9637255"/>
            <a:ext cx="923751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6" name="Isosceles Triangle 225">
            <a:extLst>
              <a:ext uri="{FF2B5EF4-FFF2-40B4-BE49-F238E27FC236}">
                <a16:creationId xmlns:a16="http://schemas.microsoft.com/office/drawing/2014/main" id="{39975BEA-89B7-3D6F-D6CC-D631BA0DAE52}"/>
              </a:ext>
            </a:extLst>
          </xdr:cNvPr>
          <xdr:cNvSpPr/>
        </xdr:nvSpPr>
        <xdr:spPr>
          <a:xfrm>
            <a:off x="5110062" y="9643749"/>
            <a:ext cx="161925" cy="12170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7" name="Isosceles Triangle 226">
            <a:extLst>
              <a:ext uri="{FF2B5EF4-FFF2-40B4-BE49-F238E27FC236}">
                <a16:creationId xmlns:a16="http://schemas.microsoft.com/office/drawing/2014/main" id="{DD0D4D1C-6F3C-D85F-E30D-1E4E18589690}"/>
              </a:ext>
            </a:extLst>
          </xdr:cNvPr>
          <xdr:cNvSpPr/>
        </xdr:nvSpPr>
        <xdr:spPr>
          <a:xfrm>
            <a:off x="8020054" y="9638880"/>
            <a:ext cx="161925" cy="12170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8" name="Isosceles Triangle 227">
            <a:extLst>
              <a:ext uri="{FF2B5EF4-FFF2-40B4-BE49-F238E27FC236}">
                <a16:creationId xmlns:a16="http://schemas.microsoft.com/office/drawing/2014/main" id="{ED846C41-B8EC-E888-43A6-68FA608FBF19}"/>
              </a:ext>
            </a:extLst>
          </xdr:cNvPr>
          <xdr:cNvSpPr/>
        </xdr:nvSpPr>
        <xdr:spPr>
          <a:xfrm>
            <a:off x="9477376" y="9643749"/>
            <a:ext cx="161925" cy="12170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29" name="Isosceles Triangle 228">
            <a:extLst>
              <a:ext uri="{FF2B5EF4-FFF2-40B4-BE49-F238E27FC236}">
                <a16:creationId xmlns:a16="http://schemas.microsoft.com/office/drawing/2014/main" id="{84CFD699-DCB9-EA0F-C32D-BCE9978F8028}"/>
              </a:ext>
            </a:extLst>
          </xdr:cNvPr>
          <xdr:cNvSpPr/>
        </xdr:nvSpPr>
        <xdr:spPr>
          <a:xfrm>
            <a:off x="11258550" y="9638880"/>
            <a:ext cx="161925" cy="12170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0" name="Isosceles Triangle 229">
            <a:extLst>
              <a:ext uri="{FF2B5EF4-FFF2-40B4-BE49-F238E27FC236}">
                <a16:creationId xmlns:a16="http://schemas.microsoft.com/office/drawing/2014/main" id="{929C508B-2842-983E-9CB6-85171CBD7E96}"/>
              </a:ext>
            </a:extLst>
          </xdr:cNvPr>
          <xdr:cNvSpPr/>
        </xdr:nvSpPr>
        <xdr:spPr>
          <a:xfrm>
            <a:off x="6567387" y="9648616"/>
            <a:ext cx="161925" cy="12170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2" name="Oval 231">
            <a:extLst>
              <a:ext uri="{FF2B5EF4-FFF2-40B4-BE49-F238E27FC236}">
                <a16:creationId xmlns:a16="http://schemas.microsoft.com/office/drawing/2014/main" id="{654CA0E0-2CA3-C324-2604-0BD5EA6E1F95}"/>
              </a:ext>
            </a:extLst>
          </xdr:cNvPr>
          <xdr:cNvSpPr/>
        </xdr:nvSpPr>
        <xdr:spPr>
          <a:xfrm>
            <a:off x="5156774" y="9603178"/>
            <a:ext cx="68508" cy="6491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4" name="Oval 233">
            <a:extLst>
              <a:ext uri="{FF2B5EF4-FFF2-40B4-BE49-F238E27FC236}">
                <a16:creationId xmlns:a16="http://schemas.microsoft.com/office/drawing/2014/main" id="{45C35842-76A3-F8B6-330A-EAA2354069A9}"/>
              </a:ext>
            </a:extLst>
          </xdr:cNvPr>
          <xdr:cNvSpPr/>
        </xdr:nvSpPr>
        <xdr:spPr>
          <a:xfrm>
            <a:off x="8071438" y="9603178"/>
            <a:ext cx="68508" cy="6491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2608125C-FCBD-B32F-F0AD-33B08B51F524}"/>
              </a:ext>
            </a:extLst>
          </xdr:cNvPr>
          <xdr:cNvCxnSpPr/>
        </xdr:nvCxnSpPr>
        <xdr:spPr>
          <a:xfrm>
            <a:off x="2105025" y="9825035"/>
            <a:ext cx="0" cy="17145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Connector 317">
            <a:extLst>
              <a:ext uri="{FF2B5EF4-FFF2-40B4-BE49-F238E27FC236}">
                <a16:creationId xmlns:a16="http://schemas.microsoft.com/office/drawing/2014/main" id="{FB13D311-8399-05BA-4D9F-AC547386359D}"/>
              </a:ext>
            </a:extLst>
          </xdr:cNvPr>
          <xdr:cNvCxnSpPr/>
        </xdr:nvCxnSpPr>
        <xdr:spPr>
          <a:xfrm>
            <a:off x="2043113" y="9925050"/>
            <a:ext cx="9334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6A2ACE44-D8BE-9B86-C30C-A382524C9397}"/>
              </a:ext>
            </a:extLst>
          </xdr:cNvPr>
          <xdr:cNvCxnSpPr/>
        </xdr:nvCxnSpPr>
        <xdr:spPr>
          <a:xfrm>
            <a:off x="2914650" y="975360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3" name="Straight Connector 322">
            <a:extLst>
              <a:ext uri="{FF2B5EF4-FFF2-40B4-BE49-F238E27FC236}">
                <a16:creationId xmlns:a16="http://schemas.microsoft.com/office/drawing/2014/main" id="{8573220D-F619-6F63-2C5F-AD260CE5BD82}"/>
              </a:ext>
            </a:extLst>
          </xdr:cNvPr>
          <xdr:cNvCxnSpPr/>
        </xdr:nvCxnSpPr>
        <xdr:spPr>
          <a:xfrm flipH="1">
            <a:off x="2062163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5" name="Straight Connector 324">
            <a:extLst>
              <a:ext uri="{FF2B5EF4-FFF2-40B4-BE49-F238E27FC236}">
                <a16:creationId xmlns:a16="http://schemas.microsoft.com/office/drawing/2014/main" id="{DEC8525F-28D8-45FA-86BF-760B9A64BDEC}"/>
              </a:ext>
            </a:extLst>
          </xdr:cNvPr>
          <xdr:cNvCxnSpPr/>
        </xdr:nvCxnSpPr>
        <xdr:spPr>
          <a:xfrm flipH="1">
            <a:off x="2867026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7" name="Straight Connector 326">
            <a:extLst>
              <a:ext uri="{FF2B5EF4-FFF2-40B4-BE49-F238E27FC236}">
                <a16:creationId xmlns:a16="http://schemas.microsoft.com/office/drawing/2014/main" id="{00BCA673-B5D1-40B4-B958-607594A3B7E5}"/>
              </a:ext>
            </a:extLst>
          </xdr:cNvPr>
          <xdr:cNvCxnSpPr/>
        </xdr:nvCxnSpPr>
        <xdr:spPr>
          <a:xfrm>
            <a:off x="3662363" y="9925050"/>
            <a:ext cx="866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" name="Straight Connector 327">
            <a:extLst>
              <a:ext uri="{FF2B5EF4-FFF2-40B4-BE49-F238E27FC236}">
                <a16:creationId xmlns:a16="http://schemas.microsoft.com/office/drawing/2014/main" id="{BCDBBD81-A0D9-49E9-8798-DFCBEEFABE8C}"/>
              </a:ext>
            </a:extLst>
          </xdr:cNvPr>
          <xdr:cNvCxnSpPr/>
        </xdr:nvCxnSpPr>
        <xdr:spPr>
          <a:xfrm>
            <a:off x="4452936" y="975360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9" name="Straight Connector 328">
            <a:extLst>
              <a:ext uri="{FF2B5EF4-FFF2-40B4-BE49-F238E27FC236}">
                <a16:creationId xmlns:a16="http://schemas.microsoft.com/office/drawing/2014/main" id="{75FE3C27-9244-441F-8481-1B2F1496D133}"/>
              </a:ext>
            </a:extLst>
          </xdr:cNvPr>
          <xdr:cNvCxnSpPr/>
        </xdr:nvCxnSpPr>
        <xdr:spPr>
          <a:xfrm flipH="1">
            <a:off x="3681413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57A47C19-14CD-4432-B153-387174364A91}"/>
              </a:ext>
            </a:extLst>
          </xdr:cNvPr>
          <xdr:cNvCxnSpPr/>
        </xdr:nvCxnSpPr>
        <xdr:spPr>
          <a:xfrm flipH="1">
            <a:off x="4405312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Straight Connector 331">
            <a:extLst>
              <a:ext uri="{FF2B5EF4-FFF2-40B4-BE49-F238E27FC236}">
                <a16:creationId xmlns:a16="http://schemas.microsoft.com/office/drawing/2014/main" id="{FA935804-0925-42D8-BD27-847B65A7807E}"/>
              </a:ext>
            </a:extLst>
          </xdr:cNvPr>
          <xdr:cNvCxnSpPr/>
        </xdr:nvCxnSpPr>
        <xdr:spPr>
          <a:xfrm>
            <a:off x="5110163" y="9925050"/>
            <a:ext cx="866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3" name="Straight Connector 332">
            <a:extLst>
              <a:ext uri="{FF2B5EF4-FFF2-40B4-BE49-F238E27FC236}">
                <a16:creationId xmlns:a16="http://schemas.microsoft.com/office/drawing/2014/main" id="{82F38BFA-302A-4EC7-8CD4-20DE548FD3A2}"/>
              </a:ext>
            </a:extLst>
          </xdr:cNvPr>
          <xdr:cNvCxnSpPr/>
        </xdr:nvCxnSpPr>
        <xdr:spPr>
          <a:xfrm>
            <a:off x="5900736" y="975360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4" name="Straight Connector 333">
            <a:extLst>
              <a:ext uri="{FF2B5EF4-FFF2-40B4-BE49-F238E27FC236}">
                <a16:creationId xmlns:a16="http://schemas.microsoft.com/office/drawing/2014/main" id="{72AB5A0F-2022-42F8-919B-447E519BF9A7}"/>
              </a:ext>
            </a:extLst>
          </xdr:cNvPr>
          <xdr:cNvCxnSpPr/>
        </xdr:nvCxnSpPr>
        <xdr:spPr>
          <a:xfrm flipH="1">
            <a:off x="5129213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5" name="Straight Connector 334">
            <a:extLst>
              <a:ext uri="{FF2B5EF4-FFF2-40B4-BE49-F238E27FC236}">
                <a16:creationId xmlns:a16="http://schemas.microsoft.com/office/drawing/2014/main" id="{3C7BCAA3-2D3D-4F85-916D-9E939A02C543}"/>
              </a:ext>
            </a:extLst>
          </xdr:cNvPr>
          <xdr:cNvCxnSpPr/>
        </xdr:nvCxnSpPr>
        <xdr:spPr>
          <a:xfrm flipH="1">
            <a:off x="5853112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970568E9-BB98-45EA-AEB0-12BDA29E3915}"/>
              </a:ext>
            </a:extLst>
          </xdr:cNvPr>
          <xdr:cNvCxnSpPr/>
        </xdr:nvCxnSpPr>
        <xdr:spPr>
          <a:xfrm>
            <a:off x="6572251" y="9925050"/>
            <a:ext cx="866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7" name="Straight Connector 336">
            <a:extLst>
              <a:ext uri="{FF2B5EF4-FFF2-40B4-BE49-F238E27FC236}">
                <a16:creationId xmlns:a16="http://schemas.microsoft.com/office/drawing/2014/main" id="{D612CCE8-3902-4FE1-9389-BEA49EC06E65}"/>
              </a:ext>
            </a:extLst>
          </xdr:cNvPr>
          <xdr:cNvCxnSpPr/>
        </xdr:nvCxnSpPr>
        <xdr:spPr>
          <a:xfrm>
            <a:off x="7362824" y="975360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Straight Connector 337">
            <a:extLst>
              <a:ext uri="{FF2B5EF4-FFF2-40B4-BE49-F238E27FC236}">
                <a16:creationId xmlns:a16="http://schemas.microsoft.com/office/drawing/2014/main" id="{C0D9B2E3-D207-4FE9-A9F7-ED013D45E30E}"/>
              </a:ext>
            </a:extLst>
          </xdr:cNvPr>
          <xdr:cNvCxnSpPr/>
        </xdr:nvCxnSpPr>
        <xdr:spPr>
          <a:xfrm flipH="1">
            <a:off x="6591301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9" name="Straight Connector 338">
            <a:extLst>
              <a:ext uri="{FF2B5EF4-FFF2-40B4-BE49-F238E27FC236}">
                <a16:creationId xmlns:a16="http://schemas.microsoft.com/office/drawing/2014/main" id="{2AD7178E-B34D-428E-AE37-00B343E27125}"/>
              </a:ext>
            </a:extLst>
          </xdr:cNvPr>
          <xdr:cNvCxnSpPr/>
        </xdr:nvCxnSpPr>
        <xdr:spPr>
          <a:xfrm flipH="1">
            <a:off x="7315200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0" name="Straight Connector 339">
            <a:extLst>
              <a:ext uri="{FF2B5EF4-FFF2-40B4-BE49-F238E27FC236}">
                <a16:creationId xmlns:a16="http://schemas.microsoft.com/office/drawing/2014/main" id="{02EACDDF-7FB2-4395-B53A-1A0D4761BDDB}"/>
              </a:ext>
            </a:extLst>
          </xdr:cNvPr>
          <xdr:cNvCxnSpPr/>
        </xdr:nvCxnSpPr>
        <xdr:spPr>
          <a:xfrm>
            <a:off x="8034338" y="9925050"/>
            <a:ext cx="8667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1" name="Straight Connector 340">
            <a:extLst>
              <a:ext uri="{FF2B5EF4-FFF2-40B4-BE49-F238E27FC236}">
                <a16:creationId xmlns:a16="http://schemas.microsoft.com/office/drawing/2014/main" id="{8BD142A8-396B-423E-AA24-A5E15E1FB3E2}"/>
              </a:ext>
            </a:extLst>
          </xdr:cNvPr>
          <xdr:cNvCxnSpPr/>
        </xdr:nvCxnSpPr>
        <xdr:spPr>
          <a:xfrm>
            <a:off x="8824911" y="975360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Straight Connector 341">
            <a:extLst>
              <a:ext uri="{FF2B5EF4-FFF2-40B4-BE49-F238E27FC236}">
                <a16:creationId xmlns:a16="http://schemas.microsoft.com/office/drawing/2014/main" id="{EBF62CDC-7771-4524-8607-E4C671A9B364}"/>
              </a:ext>
            </a:extLst>
          </xdr:cNvPr>
          <xdr:cNvCxnSpPr/>
        </xdr:nvCxnSpPr>
        <xdr:spPr>
          <a:xfrm flipH="1">
            <a:off x="8053388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A3E97810-D526-434F-A3A0-C65B35B0B920}"/>
              </a:ext>
            </a:extLst>
          </xdr:cNvPr>
          <xdr:cNvCxnSpPr/>
        </xdr:nvCxnSpPr>
        <xdr:spPr>
          <a:xfrm flipH="1">
            <a:off x="8777287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" name="Straight Connector 343">
            <a:extLst>
              <a:ext uri="{FF2B5EF4-FFF2-40B4-BE49-F238E27FC236}">
                <a16:creationId xmlns:a16="http://schemas.microsoft.com/office/drawing/2014/main" id="{09DB24AF-FD2C-4DE7-BAA8-3EA20836A0EB}"/>
              </a:ext>
            </a:extLst>
          </xdr:cNvPr>
          <xdr:cNvCxnSpPr/>
        </xdr:nvCxnSpPr>
        <xdr:spPr>
          <a:xfrm>
            <a:off x="9491663" y="9925050"/>
            <a:ext cx="962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" name="Straight Connector 344">
            <a:extLst>
              <a:ext uri="{FF2B5EF4-FFF2-40B4-BE49-F238E27FC236}">
                <a16:creationId xmlns:a16="http://schemas.microsoft.com/office/drawing/2014/main" id="{9DBA7E43-ED9B-4386-BE38-9830472F1AFC}"/>
              </a:ext>
            </a:extLst>
          </xdr:cNvPr>
          <xdr:cNvCxnSpPr/>
        </xdr:nvCxnSpPr>
        <xdr:spPr>
          <a:xfrm>
            <a:off x="10382254" y="975360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6" name="Straight Connector 345">
            <a:extLst>
              <a:ext uri="{FF2B5EF4-FFF2-40B4-BE49-F238E27FC236}">
                <a16:creationId xmlns:a16="http://schemas.microsoft.com/office/drawing/2014/main" id="{7DDFD9FA-288B-4C69-A521-D41A1C424F72}"/>
              </a:ext>
            </a:extLst>
          </xdr:cNvPr>
          <xdr:cNvCxnSpPr/>
        </xdr:nvCxnSpPr>
        <xdr:spPr>
          <a:xfrm flipH="1">
            <a:off x="9510713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7" name="Straight Connector 346">
            <a:extLst>
              <a:ext uri="{FF2B5EF4-FFF2-40B4-BE49-F238E27FC236}">
                <a16:creationId xmlns:a16="http://schemas.microsoft.com/office/drawing/2014/main" id="{0A220CC6-9ED2-4515-A5AF-39514E3C1C80}"/>
              </a:ext>
            </a:extLst>
          </xdr:cNvPr>
          <xdr:cNvCxnSpPr/>
        </xdr:nvCxnSpPr>
        <xdr:spPr>
          <a:xfrm flipH="1">
            <a:off x="10334630" y="98869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85725</xdr:colOff>
      <xdr:row>69</xdr:row>
      <xdr:rowOff>133350</xdr:rowOff>
    </xdr:from>
    <xdr:to>
      <xdr:col>70</xdr:col>
      <xdr:colOff>85725</xdr:colOff>
      <xdr:row>75</xdr:row>
      <xdr:rowOff>20290</xdr:rowOff>
    </xdr:to>
    <xdr:grpSp>
      <xdr:nvGrpSpPr>
        <xdr:cNvPr id="759" name="Group 758">
          <a:extLst>
            <a:ext uri="{FF2B5EF4-FFF2-40B4-BE49-F238E27FC236}">
              <a16:creationId xmlns:a16="http://schemas.microsoft.com/office/drawing/2014/main" id="{39EA2198-68E1-6A0D-FD9F-F14EC3B24BA9}"/>
            </a:ext>
          </a:extLst>
        </xdr:cNvPr>
        <xdr:cNvGrpSpPr/>
      </xdr:nvGrpSpPr>
      <xdr:grpSpPr>
        <a:xfrm>
          <a:off x="2028825" y="10058400"/>
          <a:ext cx="9391650" cy="744190"/>
          <a:chOff x="2028825" y="10487025"/>
          <a:chExt cx="9391650" cy="744190"/>
        </a:xfrm>
      </xdr:grpSpPr>
      <xdr:sp macro="" textlink="">
        <xdr:nvSpPr>
          <xdr:cNvPr id="280" name="Freeform: Shape 279">
            <a:extLst>
              <a:ext uri="{FF2B5EF4-FFF2-40B4-BE49-F238E27FC236}">
                <a16:creationId xmlns:a16="http://schemas.microsoft.com/office/drawing/2014/main" id="{E86D0E43-28B3-29F1-3F8F-C71A0890B9EA}"/>
              </a:ext>
            </a:extLst>
          </xdr:cNvPr>
          <xdr:cNvSpPr/>
        </xdr:nvSpPr>
        <xdr:spPr>
          <a:xfrm>
            <a:off x="2105025" y="10496550"/>
            <a:ext cx="1624013" cy="734665"/>
          </a:xfrm>
          <a:custGeom>
            <a:avLst/>
            <a:gdLst>
              <a:gd name="connsiteX0" fmla="*/ 0 w 1624013"/>
              <a:gd name="connsiteY0" fmla="*/ 423863 h 734665"/>
              <a:gd name="connsiteX1" fmla="*/ 814388 w 1624013"/>
              <a:gd name="connsiteY1" fmla="*/ 719138 h 734665"/>
              <a:gd name="connsiteX2" fmla="*/ 1624013 w 1624013"/>
              <a:gd name="connsiteY2" fmla="*/ 0 h 734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4013" h="734665">
                <a:moveTo>
                  <a:pt x="0" y="423863"/>
                </a:moveTo>
                <a:cubicBezTo>
                  <a:pt x="271859" y="606822"/>
                  <a:pt x="543719" y="789782"/>
                  <a:pt x="814388" y="719138"/>
                </a:cubicBezTo>
                <a:cubicBezTo>
                  <a:pt x="1085057" y="648494"/>
                  <a:pt x="1354535" y="324247"/>
                  <a:pt x="162401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1" name="Freeform: Shape 280">
            <a:extLst>
              <a:ext uri="{FF2B5EF4-FFF2-40B4-BE49-F238E27FC236}">
                <a16:creationId xmlns:a16="http://schemas.microsoft.com/office/drawing/2014/main" id="{BF86844A-5601-32C6-3D23-6580620B21E9}"/>
              </a:ext>
            </a:extLst>
          </xdr:cNvPr>
          <xdr:cNvSpPr/>
        </xdr:nvSpPr>
        <xdr:spPr>
          <a:xfrm>
            <a:off x="3724275" y="10501313"/>
            <a:ext cx="1466850" cy="725012"/>
          </a:xfrm>
          <a:custGeom>
            <a:avLst/>
            <a:gdLst>
              <a:gd name="connsiteX0" fmla="*/ 0 w 1466850"/>
              <a:gd name="connsiteY0" fmla="*/ 0 h 725012"/>
              <a:gd name="connsiteX1" fmla="*/ 728663 w 1466850"/>
              <a:gd name="connsiteY1" fmla="*/ 709612 h 725012"/>
              <a:gd name="connsiteX2" fmla="*/ 1466850 w 1466850"/>
              <a:gd name="connsiteY2" fmla="*/ 419100 h 7250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66850" h="725012">
                <a:moveTo>
                  <a:pt x="0" y="0"/>
                </a:moveTo>
                <a:cubicBezTo>
                  <a:pt x="242094" y="319881"/>
                  <a:pt x="484188" y="639762"/>
                  <a:pt x="728663" y="709612"/>
                </a:cubicBezTo>
                <a:cubicBezTo>
                  <a:pt x="973138" y="779462"/>
                  <a:pt x="1219994" y="599281"/>
                  <a:pt x="1466850" y="4191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2" name="Freeform: Shape 281">
            <a:extLst>
              <a:ext uri="{FF2B5EF4-FFF2-40B4-BE49-F238E27FC236}">
                <a16:creationId xmlns:a16="http://schemas.microsoft.com/office/drawing/2014/main" id="{51A80621-4093-F79B-B5DB-6CC8D7B7E1C9}"/>
              </a:ext>
            </a:extLst>
          </xdr:cNvPr>
          <xdr:cNvSpPr/>
        </xdr:nvSpPr>
        <xdr:spPr>
          <a:xfrm>
            <a:off x="5186363" y="10496550"/>
            <a:ext cx="1457325" cy="734665"/>
          </a:xfrm>
          <a:custGeom>
            <a:avLst/>
            <a:gdLst>
              <a:gd name="connsiteX0" fmla="*/ 0 w 1457325"/>
              <a:gd name="connsiteY0" fmla="*/ 423863 h 734665"/>
              <a:gd name="connsiteX1" fmla="*/ 719137 w 1457325"/>
              <a:gd name="connsiteY1" fmla="*/ 719138 h 734665"/>
              <a:gd name="connsiteX2" fmla="*/ 1457325 w 1457325"/>
              <a:gd name="connsiteY2" fmla="*/ 0 h 7346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7325" h="734665">
                <a:moveTo>
                  <a:pt x="0" y="423863"/>
                </a:moveTo>
                <a:cubicBezTo>
                  <a:pt x="238125" y="606822"/>
                  <a:pt x="476250" y="789782"/>
                  <a:pt x="719137" y="719138"/>
                </a:cubicBezTo>
                <a:cubicBezTo>
                  <a:pt x="962024" y="648494"/>
                  <a:pt x="1209674" y="324247"/>
                  <a:pt x="145732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3" name="Freeform: Shape 282">
            <a:extLst>
              <a:ext uri="{FF2B5EF4-FFF2-40B4-BE49-F238E27FC236}">
                <a16:creationId xmlns:a16="http://schemas.microsoft.com/office/drawing/2014/main" id="{015B3080-B80A-040B-5FEB-858DA3010560}"/>
              </a:ext>
            </a:extLst>
          </xdr:cNvPr>
          <xdr:cNvSpPr/>
        </xdr:nvSpPr>
        <xdr:spPr>
          <a:xfrm>
            <a:off x="6648450" y="10496550"/>
            <a:ext cx="1457325" cy="729621"/>
          </a:xfrm>
          <a:custGeom>
            <a:avLst/>
            <a:gdLst>
              <a:gd name="connsiteX0" fmla="*/ 0 w 1457325"/>
              <a:gd name="connsiteY0" fmla="*/ 0 h 729621"/>
              <a:gd name="connsiteX1" fmla="*/ 719138 w 1457325"/>
              <a:gd name="connsiteY1" fmla="*/ 714375 h 729621"/>
              <a:gd name="connsiteX2" fmla="*/ 1457325 w 1457325"/>
              <a:gd name="connsiteY2" fmla="*/ 419100 h 7296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7325" h="729621">
                <a:moveTo>
                  <a:pt x="0" y="0"/>
                </a:moveTo>
                <a:cubicBezTo>
                  <a:pt x="238125" y="322262"/>
                  <a:pt x="476250" y="644525"/>
                  <a:pt x="719138" y="714375"/>
                </a:cubicBezTo>
                <a:cubicBezTo>
                  <a:pt x="962026" y="784225"/>
                  <a:pt x="1209675" y="601662"/>
                  <a:pt x="1457325" y="4191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4" name="Freeform: Shape 283">
            <a:extLst>
              <a:ext uri="{FF2B5EF4-FFF2-40B4-BE49-F238E27FC236}">
                <a16:creationId xmlns:a16="http://schemas.microsoft.com/office/drawing/2014/main" id="{9BABCD86-96DC-4AB5-88CF-53B448B0F0B0}"/>
              </a:ext>
            </a:extLst>
          </xdr:cNvPr>
          <xdr:cNvSpPr/>
        </xdr:nvSpPr>
        <xdr:spPr>
          <a:xfrm>
            <a:off x="8101013" y="10491788"/>
            <a:ext cx="1452562" cy="735104"/>
          </a:xfrm>
          <a:custGeom>
            <a:avLst/>
            <a:gdLst>
              <a:gd name="connsiteX0" fmla="*/ 0 w 1452562"/>
              <a:gd name="connsiteY0" fmla="*/ 428625 h 735104"/>
              <a:gd name="connsiteX1" fmla="*/ 723900 w 1452562"/>
              <a:gd name="connsiteY1" fmla="*/ 719137 h 735104"/>
              <a:gd name="connsiteX2" fmla="*/ 1452562 w 1452562"/>
              <a:gd name="connsiteY2" fmla="*/ 0 h 7351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2562" h="735104">
                <a:moveTo>
                  <a:pt x="0" y="428625"/>
                </a:moveTo>
                <a:cubicBezTo>
                  <a:pt x="240903" y="609599"/>
                  <a:pt x="481806" y="790574"/>
                  <a:pt x="723900" y="719137"/>
                </a:cubicBezTo>
                <a:cubicBezTo>
                  <a:pt x="965994" y="647700"/>
                  <a:pt x="1209278" y="323850"/>
                  <a:pt x="14525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85" name="Freeform: Shape 284">
            <a:extLst>
              <a:ext uri="{FF2B5EF4-FFF2-40B4-BE49-F238E27FC236}">
                <a16:creationId xmlns:a16="http://schemas.microsoft.com/office/drawing/2014/main" id="{98757D63-5789-C6CC-EBB9-1B74386A18DD}"/>
              </a:ext>
            </a:extLst>
          </xdr:cNvPr>
          <xdr:cNvSpPr/>
        </xdr:nvSpPr>
        <xdr:spPr>
          <a:xfrm>
            <a:off x="9553575" y="10487025"/>
            <a:ext cx="1781175" cy="740606"/>
          </a:xfrm>
          <a:custGeom>
            <a:avLst/>
            <a:gdLst>
              <a:gd name="connsiteX0" fmla="*/ 0 w 1781175"/>
              <a:gd name="connsiteY0" fmla="*/ 0 h 740606"/>
              <a:gd name="connsiteX1" fmla="*/ 895350 w 1781175"/>
              <a:gd name="connsiteY1" fmla="*/ 723900 h 740606"/>
              <a:gd name="connsiteX2" fmla="*/ 1781175 w 1781175"/>
              <a:gd name="connsiteY2" fmla="*/ 438150 h 7406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81175" h="740606">
                <a:moveTo>
                  <a:pt x="0" y="0"/>
                </a:moveTo>
                <a:cubicBezTo>
                  <a:pt x="299244" y="325437"/>
                  <a:pt x="598488" y="650875"/>
                  <a:pt x="895350" y="723900"/>
                </a:cubicBezTo>
                <a:cubicBezTo>
                  <a:pt x="1192212" y="796925"/>
                  <a:pt x="1486693" y="617537"/>
                  <a:pt x="1781175" y="43815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3" name="Isosceles Triangle 242">
            <a:extLst>
              <a:ext uri="{FF2B5EF4-FFF2-40B4-BE49-F238E27FC236}">
                <a16:creationId xmlns:a16="http://schemas.microsoft.com/office/drawing/2014/main" id="{E064C5BF-AD91-F277-E200-4A241862F62B}"/>
              </a:ext>
            </a:extLst>
          </xdr:cNvPr>
          <xdr:cNvSpPr/>
        </xdr:nvSpPr>
        <xdr:spPr>
          <a:xfrm>
            <a:off x="2028825" y="10932855"/>
            <a:ext cx="161925" cy="12261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4" name="Isosceles Triangle 243">
            <a:extLst>
              <a:ext uri="{FF2B5EF4-FFF2-40B4-BE49-F238E27FC236}">
                <a16:creationId xmlns:a16="http://schemas.microsoft.com/office/drawing/2014/main" id="{099A6375-E989-E93D-86C1-3C42613EC21D}"/>
              </a:ext>
            </a:extLst>
          </xdr:cNvPr>
          <xdr:cNvSpPr/>
        </xdr:nvSpPr>
        <xdr:spPr>
          <a:xfrm>
            <a:off x="3652740" y="10927950"/>
            <a:ext cx="161925" cy="12261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7FE1832F-C3BF-7091-325B-3859059441E1}"/>
              </a:ext>
            </a:extLst>
          </xdr:cNvPr>
          <xdr:cNvCxnSpPr/>
        </xdr:nvCxnSpPr>
        <xdr:spPr>
          <a:xfrm>
            <a:off x="2103559" y="10921409"/>
            <a:ext cx="923751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6" name="Isosceles Triangle 245">
            <a:extLst>
              <a:ext uri="{FF2B5EF4-FFF2-40B4-BE49-F238E27FC236}">
                <a16:creationId xmlns:a16="http://schemas.microsoft.com/office/drawing/2014/main" id="{4462FE8E-3A52-E636-7250-1A7DF40404D3}"/>
              </a:ext>
            </a:extLst>
          </xdr:cNvPr>
          <xdr:cNvSpPr/>
        </xdr:nvSpPr>
        <xdr:spPr>
          <a:xfrm>
            <a:off x="5110062" y="10927951"/>
            <a:ext cx="161925" cy="12261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7" name="Isosceles Triangle 246">
            <a:extLst>
              <a:ext uri="{FF2B5EF4-FFF2-40B4-BE49-F238E27FC236}">
                <a16:creationId xmlns:a16="http://schemas.microsoft.com/office/drawing/2014/main" id="{1E73545C-CC9C-020A-6EC7-B7785A0E7B5B}"/>
              </a:ext>
            </a:extLst>
          </xdr:cNvPr>
          <xdr:cNvSpPr/>
        </xdr:nvSpPr>
        <xdr:spPr>
          <a:xfrm>
            <a:off x="8020054" y="10923046"/>
            <a:ext cx="161925" cy="12261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8" name="Isosceles Triangle 247">
            <a:extLst>
              <a:ext uri="{FF2B5EF4-FFF2-40B4-BE49-F238E27FC236}">
                <a16:creationId xmlns:a16="http://schemas.microsoft.com/office/drawing/2014/main" id="{0623DE55-4C50-A240-4FE0-9FD8934B3438}"/>
              </a:ext>
            </a:extLst>
          </xdr:cNvPr>
          <xdr:cNvSpPr/>
        </xdr:nvSpPr>
        <xdr:spPr>
          <a:xfrm>
            <a:off x="9477376" y="10927951"/>
            <a:ext cx="161925" cy="12261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9" name="Isosceles Triangle 248">
            <a:extLst>
              <a:ext uri="{FF2B5EF4-FFF2-40B4-BE49-F238E27FC236}">
                <a16:creationId xmlns:a16="http://schemas.microsoft.com/office/drawing/2014/main" id="{DA15DA6E-7D75-F0F0-ED31-FE42682A354A}"/>
              </a:ext>
            </a:extLst>
          </xdr:cNvPr>
          <xdr:cNvSpPr/>
        </xdr:nvSpPr>
        <xdr:spPr>
          <a:xfrm>
            <a:off x="11258550" y="10923046"/>
            <a:ext cx="161925" cy="12261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0" name="Isosceles Triangle 249">
            <a:extLst>
              <a:ext uri="{FF2B5EF4-FFF2-40B4-BE49-F238E27FC236}">
                <a16:creationId xmlns:a16="http://schemas.microsoft.com/office/drawing/2014/main" id="{3C9EFC34-91D0-7567-7309-265FA1096AA4}"/>
              </a:ext>
            </a:extLst>
          </xdr:cNvPr>
          <xdr:cNvSpPr/>
        </xdr:nvSpPr>
        <xdr:spPr>
          <a:xfrm>
            <a:off x="6567387" y="10932855"/>
            <a:ext cx="161925" cy="12261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2" name="Oval 251">
            <a:extLst>
              <a:ext uri="{FF2B5EF4-FFF2-40B4-BE49-F238E27FC236}">
                <a16:creationId xmlns:a16="http://schemas.microsoft.com/office/drawing/2014/main" id="{CD51EA5F-F4FE-EE27-5A13-6F43C35AA8B3}"/>
              </a:ext>
            </a:extLst>
          </xdr:cNvPr>
          <xdr:cNvSpPr/>
        </xdr:nvSpPr>
        <xdr:spPr>
          <a:xfrm>
            <a:off x="5156774" y="10887077"/>
            <a:ext cx="68508" cy="6539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4" name="Oval 253">
            <a:extLst>
              <a:ext uri="{FF2B5EF4-FFF2-40B4-BE49-F238E27FC236}">
                <a16:creationId xmlns:a16="http://schemas.microsoft.com/office/drawing/2014/main" id="{AA8D0A1D-9085-267A-C9D1-BED74A8E19E9}"/>
              </a:ext>
            </a:extLst>
          </xdr:cNvPr>
          <xdr:cNvSpPr/>
        </xdr:nvSpPr>
        <xdr:spPr>
          <a:xfrm>
            <a:off x="8071438" y="10887077"/>
            <a:ext cx="68508" cy="6539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50" name="Straight Connector 349">
            <a:extLst>
              <a:ext uri="{FF2B5EF4-FFF2-40B4-BE49-F238E27FC236}">
                <a16:creationId xmlns:a16="http://schemas.microsoft.com/office/drawing/2014/main" id="{F901893C-9472-CB8B-1E95-A8EAE75EA1AF}"/>
              </a:ext>
            </a:extLst>
          </xdr:cNvPr>
          <xdr:cNvCxnSpPr/>
        </xdr:nvCxnSpPr>
        <xdr:spPr>
          <a:xfrm flipV="1">
            <a:off x="3724275" y="10534650"/>
            <a:ext cx="0" cy="3810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3" name="Straight Connector 352">
            <a:extLst>
              <a:ext uri="{FF2B5EF4-FFF2-40B4-BE49-F238E27FC236}">
                <a16:creationId xmlns:a16="http://schemas.microsoft.com/office/drawing/2014/main" id="{D3FEB2A8-58F2-452B-8684-10D5BEB4DD14}"/>
              </a:ext>
            </a:extLst>
          </xdr:cNvPr>
          <xdr:cNvCxnSpPr/>
        </xdr:nvCxnSpPr>
        <xdr:spPr>
          <a:xfrm flipV="1">
            <a:off x="6638925" y="10534650"/>
            <a:ext cx="0" cy="3810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4" name="Straight Connector 353">
            <a:extLst>
              <a:ext uri="{FF2B5EF4-FFF2-40B4-BE49-F238E27FC236}">
                <a16:creationId xmlns:a16="http://schemas.microsoft.com/office/drawing/2014/main" id="{F7FAA9D6-30C6-4E7D-A5AC-36220ADC4F1F}"/>
              </a:ext>
            </a:extLst>
          </xdr:cNvPr>
          <xdr:cNvCxnSpPr/>
        </xdr:nvCxnSpPr>
        <xdr:spPr>
          <a:xfrm flipV="1">
            <a:off x="9553575" y="10515600"/>
            <a:ext cx="0" cy="3810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87850</xdr:colOff>
      <xdr:row>81</xdr:row>
      <xdr:rowOff>9522</xdr:rowOff>
    </xdr:from>
    <xdr:to>
      <xdr:col>61</xdr:col>
      <xdr:colOff>9525</xdr:colOff>
      <xdr:row>124</xdr:row>
      <xdr:rowOff>80963</xdr:rowOff>
    </xdr:to>
    <xdr:grpSp>
      <xdr:nvGrpSpPr>
        <xdr:cNvPr id="766" name="Group 765">
          <a:extLst>
            <a:ext uri="{FF2B5EF4-FFF2-40B4-BE49-F238E27FC236}">
              <a16:creationId xmlns:a16="http://schemas.microsoft.com/office/drawing/2014/main" id="{142E1E30-681A-F670-E297-A947C1AB5DF9}"/>
            </a:ext>
          </a:extLst>
        </xdr:cNvPr>
        <xdr:cNvGrpSpPr/>
      </xdr:nvGrpSpPr>
      <xdr:grpSpPr>
        <a:xfrm>
          <a:off x="411700" y="12277722"/>
          <a:ext cx="9475250" cy="6215066"/>
          <a:chOff x="418050" y="12468222"/>
          <a:chExt cx="9662575" cy="6078541"/>
        </a:xfrm>
      </xdr:grpSpPr>
      <xdr:grpSp>
        <xdr:nvGrpSpPr>
          <xdr:cNvPr id="356" name="Group 355">
            <a:extLst>
              <a:ext uri="{FF2B5EF4-FFF2-40B4-BE49-F238E27FC236}">
                <a16:creationId xmlns:a16="http://schemas.microsoft.com/office/drawing/2014/main" id="{E6065335-9360-9350-3185-7F7A60522839}"/>
              </a:ext>
            </a:extLst>
          </xdr:cNvPr>
          <xdr:cNvGrpSpPr/>
        </xdr:nvGrpSpPr>
        <xdr:grpSpPr>
          <a:xfrm>
            <a:off x="418050" y="12585683"/>
            <a:ext cx="1469523" cy="5234771"/>
            <a:chOff x="2678650" y="4696403"/>
            <a:chExt cx="1440860" cy="5358430"/>
          </a:xfrm>
        </xdr:grpSpPr>
        <xdr:sp macro="" textlink="">
          <xdr:nvSpPr>
            <xdr:cNvPr id="428" name="Isosceles Triangle 427">
              <a:extLst>
                <a:ext uri="{FF2B5EF4-FFF2-40B4-BE49-F238E27FC236}">
                  <a16:creationId xmlns:a16="http://schemas.microsoft.com/office/drawing/2014/main" id="{6DAA7490-B0D2-569D-71A4-C8FE6864B7A6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429" name="Straight Connector 428">
              <a:extLst>
                <a:ext uri="{FF2B5EF4-FFF2-40B4-BE49-F238E27FC236}">
                  <a16:creationId xmlns:a16="http://schemas.microsoft.com/office/drawing/2014/main" id="{2D14F6A3-3E8D-AFEE-2FAC-50E416097A1B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30" name="Straight Connector 429">
              <a:extLst>
                <a:ext uri="{FF2B5EF4-FFF2-40B4-BE49-F238E27FC236}">
                  <a16:creationId xmlns:a16="http://schemas.microsoft.com/office/drawing/2014/main" id="{56A75A09-F8BD-35F4-7E8D-F4803CEFC2E5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31" name="Straight Connector 430">
              <a:extLst>
                <a:ext uri="{FF2B5EF4-FFF2-40B4-BE49-F238E27FC236}">
                  <a16:creationId xmlns:a16="http://schemas.microsoft.com/office/drawing/2014/main" id="{0CC2D3D8-9F83-4FF2-0E33-87A2FC8FC953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32" name="Straight Connector 431">
              <a:extLst>
                <a:ext uri="{FF2B5EF4-FFF2-40B4-BE49-F238E27FC236}">
                  <a16:creationId xmlns:a16="http://schemas.microsoft.com/office/drawing/2014/main" id="{7070A003-3E77-7B31-3F6A-011AFE79C1CD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33" name="Straight Connector 432">
              <a:extLst>
                <a:ext uri="{FF2B5EF4-FFF2-40B4-BE49-F238E27FC236}">
                  <a16:creationId xmlns:a16="http://schemas.microsoft.com/office/drawing/2014/main" id="{48B0D494-E94D-CD78-60E6-9EEE228F9FBC}"/>
                </a:ext>
              </a:extLst>
            </xdr:cNvPr>
            <xdr:cNvCxnSpPr>
              <a:endCxn id="428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34" name="Straight Connector 433">
              <a:extLst>
                <a:ext uri="{FF2B5EF4-FFF2-40B4-BE49-F238E27FC236}">
                  <a16:creationId xmlns:a16="http://schemas.microsoft.com/office/drawing/2014/main" id="{2495EABC-B118-EABA-757A-DA50C7B0E833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35" name="Straight Connector 434">
              <a:extLst>
                <a:ext uri="{FF2B5EF4-FFF2-40B4-BE49-F238E27FC236}">
                  <a16:creationId xmlns:a16="http://schemas.microsoft.com/office/drawing/2014/main" id="{FBB151D2-69F4-5273-D372-07214C9C8422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36" name="Straight Connector 435">
              <a:extLst>
                <a:ext uri="{FF2B5EF4-FFF2-40B4-BE49-F238E27FC236}">
                  <a16:creationId xmlns:a16="http://schemas.microsoft.com/office/drawing/2014/main" id="{B035A10D-9B0A-3A85-F3E4-42C2068AA816}"/>
                </a:ext>
              </a:extLst>
            </xdr:cNvPr>
            <xdr:cNvCxnSpPr>
              <a:endCxn id="428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437" name="Straight Connector 436">
              <a:extLst>
                <a:ext uri="{FF2B5EF4-FFF2-40B4-BE49-F238E27FC236}">
                  <a16:creationId xmlns:a16="http://schemas.microsoft.com/office/drawing/2014/main" id="{49BB936E-A0E7-D119-29C1-D11ADCB3DE9B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438" name="Freeform: Shape 437">
              <a:extLst>
                <a:ext uri="{FF2B5EF4-FFF2-40B4-BE49-F238E27FC236}">
                  <a16:creationId xmlns:a16="http://schemas.microsoft.com/office/drawing/2014/main" id="{BBB9405A-334E-1FF9-B3C9-B36741C36F4E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39" name="Freeform: Shape 438">
              <a:extLst>
                <a:ext uri="{FF2B5EF4-FFF2-40B4-BE49-F238E27FC236}">
                  <a16:creationId xmlns:a16="http://schemas.microsoft.com/office/drawing/2014/main" id="{20C12566-A219-4469-79DD-1085523F73F9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40" name="Freeform: Shape 439">
              <a:extLst>
                <a:ext uri="{FF2B5EF4-FFF2-40B4-BE49-F238E27FC236}">
                  <a16:creationId xmlns:a16="http://schemas.microsoft.com/office/drawing/2014/main" id="{5F523321-718B-87BE-6118-5F8DB24008E9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41" name="Freeform: Shape 440">
              <a:extLst>
                <a:ext uri="{FF2B5EF4-FFF2-40B4-BE49-F238E27FC236}">
                  <a16:creationId xmlns:a16="http://schemas.microsoft.com/office/drawing/2014/main" id="{9BC044B4-C10C-AEED-2A39-517B0763DC27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42" name="Freeform: Shape 441">
              <a:extLst>
                <a:ext uri="{FF2B5EF4-FFF2-40B4-BE49-F238E27FC236}">
                  <a16:creationId xmlns:a16="http://schemas.microsoft.com/office/drawing/2014/main" id="{6B98371C-5763-5FE5-13FD-5B7987AA4E28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43" name="Freeform: Shape 442">
              <a:extLst>
                <a:ext uri="{FF2B5EF4-FFF2-40B4-BE49-F238E27FC236}">
                  <a16:creationId xmlns:a16="http://schemas.microsoft.com/office/drawing/2014/main" id="{99B1FA59-6E60-1D12-A99F-1BD9E4B5AFAC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44" name="Freeform: Shape 443">
              <a:extLst>
                <a:ext uri="{FF2B5EF4-FFF2-40B4-BE49-F238E27FC236}">
                  <a16:creationId xmlns:a16="http://schemas.microsoft.com/office/drawing/2014/main" id="{35E42655-5EFD-C268-6A5E-E9518DE96A2C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445" name="Freeform: Shape 444">
              <a:extLst>
                <a:ext uri="{FF2B5EF4-FFF2-40B4-BE49-F238E27FC236}">
                  <a16:creationId xmlns:a16="http://schemas.microsoft.com/office/drawing/2014/main" id="{D3E93C81-4D5B-39EB-C43A-5B23F4B97DD1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07F9EF05-4FFF-1623-BB2D-7651BA05C93D}"/>
              </a:ext>
            </a:extLst>
          </xdr:cNvPr>
          <xdr:cNvSpPr/>
        </xdr:nvSpPr>
        <xdr:spPr>
          <a:xfrm rot="16200000">
            <a:off x="3247261" y="11243061"/>
            <a:ext cx="5433791" cy="788411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62797D99-5D0E-960D-F7B3-D72EE1CB5276}"/>
              </a:ext>
            </a:extLst>
          </xdr:cNvPr>
          <xdr:cNvSpPr/>
        </xdr:nvSpPr>
        <xdr:spPr>
          <a:xfrm rot="16200000">
            <a:off x="3494929" y="11548116"/>
            <a:ext cx="4888194" cy="7274072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59" name="Straight Connector 358">
            <a:extLst>
              <a:ext uri="{FF2B5EF4-FFF2-40B4-BE49-F238E27FC236}">
                <a16:creationId xmlns:a16="http://schemas.microsoft.com/office/drawing/2014/main" id="{2DF0F318-4E63-3939-8C8D-A25E02D4396C}"/>
              </a:ext>
            </a:extLst>
          </xdr:cNvPr>
          <xdr:cNvCxnSpPr/>
        </xdr:nvCxnSpPr>
        <xdr:spPr>
          <a:xfrm>
            <a:off x="2301989" y="16790780"/>
            <a:ext cx="7274073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0" name="Straight Connector 359">
            <a:extLst>
              <a:ext uri="{FF2B5EF4-FFF2-40B4-BE49-F238E27FC236}">
                <a16:creationId xmlns:a16="http://schemas.microsoft.com/office/drawing/2014/main" id="{BA90CF92-D658-A60B-5A64-729F0348AA48}"/>
              </a:ext>
            </a:extLst>
          </xdr:cNvPr>
          <xdr:cNvCxnSpPr/>
        </xdr:nvCxnSpPr>
        <xdr:spPr>
          <a:xfrm>
            <a:off x="2301989" y="15952422"/>
            <a:ext cx="7274073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1" name="Straight Connector 360">
            <a:extLst>
              <a:ext uri="{FF2B5EF4-FFF2-40B4-BE49-F238E27FC236}">
                <a16:creationId xmlns:a16="http://schemas.microsoft.com/office/drawing/2014/main" id="{AC8F09D3-A2A5-61E4-68B1-37F4F0C26D03}"/>
              </a:ext>
            </a:extLst>
          </xdr:cNvPr>
          <xdr:cNvCxnSpPr/>
        </xdr:nvCxnSpPr>
        <xdr:spPr>
          <a:xfrm>
            <a:off x="2306401" y="15242333"/>
            <a:ext cx="726966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2" name="Straight Connector 361">
            <a:extLst>
              <a:ext uri="{FF2B5EF4-FFF2-40B4-BE49-F238E27FC236}">
                <a16:creationId xmlns:a16="http://schemas.microsoft.com/office/drawing/2014/main" id="{300A4694-20DF-FD1B-A707-C4042CEA0A40}"/>
              </a:ext>
            </a:extLst>
          </xdr:cNvPr>
          <xdr:cNvCxnSpPr/>
        </xdr:nvCxnSpPr>
        <xdr:spPr>
          <a:xfrm>
            <a:off x="2306402" y="14414973"/>
            <a:ext cx="7269660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3" name="Straight Connector 362">
            <a:extLst>
              <a:ext uri="{FF2B5EF4-FFF2-40B4-BE49-F238E27FC236}">
                <a16:creationId xmlns:a16="http://schemas.microsoft.com/office/drawing/2014/main" id="{A53F5B27-B1F9-09E4-0EB8-4F41D76C12EA}"/>
              </a:ext>
            </a:extLst>
          </xdr:cNvPr>
          <xdr:cNvCxnSpPr/>
        </xdr:nvCxnSpPr>
        <xdr:spPr>
          <a:xfrm>
            <a:off x="2301988" y="13579934"/>
            <a:ext cx="7249105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4" name="Straight Connector 363">
            <a:extLst>
              <a:ext uri="{FF2B5EF4-FFF2-40B4-BE49-F238E27FC236}">
                <a16:creationId xmlns:a16="http://schemas.microsoft.com/office/drawing/2014/main" id="{07BCA6CC-90A7-143A-FDCE-8676D0CD2EDD}"/>
              </a:ext>
            </a:extLst>
          </xdr:cNvPr>
          <xdr:cNvCxnSpPr/>
        </xdr:nvCxnSpPr>
        <xdr:spPr>
          <a:xfrm flipV="1">
            <a:off x="4132493" y="12740986"/>
            <a:ext cx="0" cy="488819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5" name="Straight Connector 364">
            <a:extLst>
              <a:ext uri="{FF2B5EF4-FFF2-40B4-BE49-F238E27FC236}">
                <a16:creationId xmlns:a16="http://schemas.microsoft.com/office/drawing/2014/main" id="{FA05BBDD-9487-608B-B3A1-A713DC679820}"/>
              </a:ext>
            </a:extLst>
          </xdr:cNvPr>
          <xdr:cNvCxnSpPr/>
        </xdr:nvCxnSpPr>
        <xdr:spPr>
          <a:xfrm flipV="1">
            <a:off x="5935640" y="12740986"/>
            <a:ext cx="0" cy="489475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6" name="Straight Connector 365">
            <a:extLst>
              <a:ext uri="{FF2B5EF4-FFF2-40B4-BE49-F238E27FC236}">
                <a16:creationId xmlns:a16="http://schemas.microsoft.com/office/drawing/2014/main" id="{7F66D978-4EA0-523C-DD73-39B7335AE004}"/>
              </a:ext>
            </a:extLst>
          </xdr:cNvPr>
          <xdr:cNvCxnSpPr/>
        </xdr:nvCxnSpPr>
        <xdr:spPr>
          <a:xfrm flipV="1">
            <a:off x="2317465" y="16791204"/>
            <a:ext cx="1800188" cy="83635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7" name="Straight Connector 366">
            <a:extLst>
              <a:ext uri="{FF2B5EF4-FFF2-40B4-BE49-F238E27FC236}">
                <a16:creationId xmlns:a16="http://schemas.microsoft.com/office/drawing/2014/main" id="{78D914C9-CF9E-A88F-DBAA-88B12C7AECCB}"/>
              </a:ext>
            </a:extLst>
          </xdr:cNvPr>
          <xdr:cNvCxnSpPr/>
        </xdr:nvCxnSpPr>
        <xdr:spPr>
          <a:xfrm>
            <a:off x="2326805" y="16792899"/>
            <a:ext cx="1790848" cy="83628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06834737-6AEA-173D-FD64-811171E9A2F4}"/>
              </a:ext>
            </a:extLst>
          </xdr:cNvPr>
          <xdr:cNvCxnSpPr/>
        </xdr:nvCxnSpPr>
        <xdr:spPr>
          <a:xfrm flipV="1">
            <a:off x="2322135" y="15951606"/>
            <a:ext cx="1811147" cy="83797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9" name="Straight Connector 368">
            <a:extLst>
              <a:ext uri="{FF2B5EF4-FFF2-40B4-BE49-F238E27FC236}">
                <a16:creationId xmlns:a16="http://schemas.microsoft.com/office/drawing/2014/main" id="{0793A5D5-7AD8-F329-37EA-FA5551DE355C}"/>
              </a:ext>
            </a:extLst>
          </xdr:cNvPr>
          <xdr:cNvCxnSpPr/>
        </xdr:nvCxnSpPr>
        <xdr:spPr>
          <a:xfrm>
            <a:off x="2317465" y="15954923"/>
            <a:ext cx="1800188" cy="83628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0" name="Straight Connector 369">
            <a:extLst>
              <a:ext uri="{FF2B5EF4-FFF2-40B4-BE49-F238E27FC236}">
                <a16:creationId xmlns:a16="http://schemas.microsoft.com/office/drawing/2014/main" id="{218BD435-8DBF-D72E-471B-B4760DAF9EA0}"/>
              </a:ext>
            </a:extLst>
          </xdr:cNvPr>
          <xdr:cNvCxnSpPr/>
        </xdr:nvCxnSpPr>
        <xdr:spPr>
          <a:xfrm flipV="1">
            <a:off x="2317468" y="15228944"/>
            <a:ext cx="1820484" cy="7242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1" name="Straight Connector 370">
            <a:extLst>
              <a:ext uri="{FF2B5EF4-FFF2-40B4-BE49-F238E27FC236}">
                <a16:creationId xmlns:a16="http://schemas.microsoft.com/office/drawing/2014/main" id="{F7A24FCA-DA70-B7D5-F91C-0713E28670AB}"/>
              </a:ext>
            </a:extLst>
          </xdr:cNvPr>
          <xdr:cNvCxnSpPr/>
        </xdr:nvCxnSpPr>
        <xdr:spPr>
          <a:xfrm>
            <a:off x="2317468" y="15248425"/>
            <a:ext cx="1800185" cy="70318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2" name="Straight Connector 371">
            <a:extLst>
              <a:ext uri="{FF2B5EF4-FFF2-40B4-BE49-F238E27FC236}">
                <a16:creationId xmlns:a16="http://schemas.microsoft.com/office/drawing/2014/main" id="{EE2506EF-3502-6FA8-0501-03788E889AFA}"/>
              </a:ext>
            </a:extLst>
          </xdr:cNvPr>
          <xdr:cNvCxnSpPr/>
        </xdr:nvCxnSpPr>
        <xdr:spPr>
          <a:xfrm flipV="1">
            <a:off x="2312794" y="14415316"/>
            <a:ext cx="1800188" cy="73571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3" name="Straight Connector 372">
            <a:extLst>
              <a:ext uri="{FF2B5EF4-FFF2-40B4-BE49-F238E27FC236}">
                <a16:creationId xmlns:a16="http://schemas.microsoft.com/office/drawing/2014/main" id="{78CE29BE-DBC1-767B-EA23-938532ED084B}"/>
              </a:ext>
            </a:extLst>
          </xdr:cNvPr>
          <xdr:cNvCxnSpPr/>
        </xdr:nvCxnSpPr>
        <xdr:spPr>
          <a:xfrm>
            <a:off x="2317468" y="14418637"/>
            <a:ext cx="1811143" cy="72752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D1C6EA67-F5D2-35C4-5A8B-7506A7B6B77D}"/>
              </a:ext>
            </a:extLst>
          </xdr:cNvPr>
          <xdr:cNvCxnSpPr/>
        </xdr:nvCxnSpPr>
        <xdr:spPr>
          <a:xfrm flipV="1">
            <a:off x="2322135" y="13585527"/>
            <a:ext cx="1795518" cy="82979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5" name="Straight Connector 374">
            <a:extLst>
              <a:ext uri="{FF2B5EF4-FFF2-40B4-BE49-F238E27FC236}">
                <a16:creationId xmlns:a16="http://schemas.microsoft.com/office/drawing/2014/main" id="{749AE45B-B14E-B3D5-6C91-061660FD2604}"/>
              </a:ext>
            </a:extLst>
          </xdr:cNvPr>
          <xdr:cNvCxnSpPr/>
        </xdr:nvCxnSpPr>
        <xdr:spPr>
          <a:xfrm>
            <a:off x="2322138" y="13580661"/>
            <a:ext cx="1806474" cy="83627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ADCEF6B6-1C36-13E9-A370-CD1804DDFDBE}"/>
              </a:ext>
            </a:extLst>
          </xdr:cNvPr>
          <xdr:cNvCxnSpPr/>
        </xdr:nvCxnSpPr>
        <xdr:spPr>
          <a:xfrm flipV="1">
            <a:off x="2312794" y="12740990"/>
            <a:ext cx="1804862" cy="8445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FC41D9D5-DA82-D277-3C7C-3166D66C63AC}"/>
              </a:ext>
            </a:extLst>
          </xdr:cNvPr>
          <xdr:cNvCxnSpPr/>
        </xdr:nvCxnSpPr>
        <xdr:spPr>
          <a:xfrm>
            <a:off x="2322135" y="12740986"/>
            <a:ext cx="1790848" cy="8396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826B9C63-86D1-040E-3A5E-A510A4A61628}"/>
              </a:ext>
            </a:extLst>
          </xdr:cNvPr>
          <xdr:cNvCxnSpPr/>
        </xdr:nvCxnSpPr>
        <xdr:spPr>
          <a:xfrm>
            <a:off x="2322135" y="15151041"/>
            <a:ext cx="7253927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47ECC4B2-B54A-74B6-1313-481C398A2139}"/>
              </a:ext>
            </a:extLst>
          </xdr:cNvPr>
          <xdr:cNvCxnSpPr/>
        </xdr:nvCxnSpPr>
        <xdr:spPr>
          <a:xfrm>
            <a:off x="2147720" y="18041676"/>
            <a:ext cx="0" cy="505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CABF28AB-23B5-0879-F5A4-C364DC118EF1}"/>
              </a:ext>
            </a:extLst>
          </xdr:cNvPr>
          <xdr:cNvCxnSpPr/>
        </xdr:nvCxnSpPr>
        <xdr:spPr>
          <a:xfrm>
            <a:off x="2057368" y="18187831"/>
            <a:ext cx="775849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2FC33E54-A268-22D8-9725-F1D0FD96B57C}"/>
              </a:ext>
            </a:extLst>
          </xdr:cNvPr>
          <xdr:cNvCxnSpPr/>
        </xdr:nvCxnSpPr>
        <xdr:spPr>
          <a:xfrm flipV="1">
            <a:off x="7764127" y="12740986"/>
            <a:ext cx="0" cy="488819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2" name="Straight Connector 381">
            <a:extLst>
              <a:ext uri="{FF2B5EF4-FFF2-40B4-BE49-F238E27FC236}">
                <a16:creationId xmlns:a16="http://schemas.microsoft.com/office/drawing/2014/main" id="{D4EE81DC-3FF6-483B-8E61-89BDA40A58A2}"/>
              </a:ext>
            </a:extLst>
          </xdr:cNvPr>
          <xdr:cNvCxnSpPr/>
        </xdr:nvCxnSpPr>
        <xdr:spPr>
          <a:xfrm flipV="1">
            <a:off x="5949099" y="16791204"/>
            <a:ext cx="1800188" cy="83635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17263721-C4C3-7C1F-B058-1BFE80DAE61D}"/>
              </a:ext>
            </a:extLst>
          </xdr:cNvPr>
          <xdr:cNvCxnSpPr/>
        </xdr:nvCxnSpPr>
        <xdr:spPr>
          <a:xfrm>
            <a:off x="5958439" y="16792899"/>
            <a:ext cx="1790848" cy="83628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262ECB9B-372F-7FCB-48E8-01F15A091D44}"/>
              </a:ext>
            </a:extLst>
          </xdr:cNvPr>
          <xdr:cNvCxnSpPr/>
        </xdr:nvCxnSpPr>
        <xdr:spPr>
          <a:xfrm flipV="1">
            <a:off x="5953768" y="15951606"/>
            <a:ext cx="1811147" cy="83797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36CB5D42-7A5D-16FD-B422-8B5AA52692DB}"/>
              </a:ext>
            </a:extLst>
          </xdr:cNvPr>
          <xdr:cNvCxnSpPr/>
        </xdr:nvCxnSpPr>
        <xdr:spPr>
          <a:xfrm>
            <a:off x="5949099" y="15954923"/>
            <a:ext cx="1800188" cy="83628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F6ED9CA5-5607-9945-22FB-60B553C71489}"/>
              </a:ext>
            </a:extLst>
          </xdr:cNvPr>
          <xdr:cNvCxnSpPr/>
        </xdr:nvCxnSpPr>
        <xdr:spPr>
          <a:xfrm flipV="1">
            <a:off x="5949102" y="15248422"/>
            <a:ext cx="1795515" cy="70480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7" name="Straight Connector 386">
            <a:extLst>
              <a:ext uri="{FF2B5EF4-FFF2-40B4-BE49-F238E27FC236}">
                <a16:creationId xmlns:a16="http://schemas.microsoft.com/office/drawing/2014/main" id="{67BEE229-ADE6-E7CD-69FB-7BCA5F131A0F}"/>
              </a:ext>
            </a:extLst>
          </xdr:cNvPr>
          <xdr:cNvCxnSpPr/>
        </xdr:nvCxnSpPr>
        <xdr:spPr>
          <a:xfrm>
            <a:off x="5949102" y="15248425"/>
            <a:ext cx="1800185" cy="70318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3AA4569B-104D-91CF-E749-542F0B42EE1E}"/>
              </a:ext>
            </a:extLst>
          </xdr:cNvPr>
          <xdr:cNvCxnSpPr/>
        </xdr:nvCxnSpPr>
        <xdr:spPr>
          <a:xfrm flipV="1">
            <a:off x="5944428" y="14415316"/>
            <a:ext cx="1800188" cy="73571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642418BB-1AED-BFC0-8BA4-EE630A034EA1}"/>
              </a:ext>
            </a:extLst>
          </xdr:cNvPr>
          <xdr:cNvCxnSpPr/>
        </xdr:nvCxnSpPr>
        <xdr:spPr>
          <a:xfrm>
            <a:off x="5949102" y="14418637"/>
            <a:ext cx="1811143" cy="72752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17B3B5EC-E6AD-CB6C-0E10-8B2640EAA25C}"/>
              </a:ext>
            </a:extLst>
          </xdr:cNvPr>
          <xdr:cNvCxnSpPr/>
        </xdr:nvCxnSpPr>
        <xdr:spPr>
          <a:xfrm flipV="1">
            <a:off x="5953768" y="13585527"/>
            <a:ext cx="1795518" cy="82979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AB260BBE-942E-4153-BF46-8D2EF0F8C68D}"/>
              </a:ext>
            </a:extLst>
          </xdr:cNvPr>
          <xdr:cNvCxnSpPr/>
        </xdr:nvCxnSpPr>
        <xdr:spPr>
          <a:xfrm>
            <a:off x="5953771" y="13580661"/>
            <a:ext cx="1806474" cy="83627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2" name="Straight Connector 391">
            <a:extLst>
              <a:ext uri="{FF2B5EF4-FFF2-40B4-BE49-F238E27FC236}">
                <a16:creationId xmlns:a16="http://schemas.microsoft.com/office/drawing/2014/main" id="{914081CA-8763-C0F2-4860-D2EDC33EF645}"/>
              </a:ext>
            </a:extLst>
          </xdr:cNvPr>
          <xdr:cNvCxnSpPr/>
        </xdr:nvCxnSpPr>
        <xdr:spPr>
          <a:xfrm flipV="1">
            <a:off x="5944428" y="12740990"/>
            <a:ext cx="1804862" cy="8445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3" name="Straight Connector 392">
            <a:extLst>
              <a:ext uri="{FF2B5EF4-FFF2-40B4-BE49-F238E27FC236}">
                <a16:creationId xmlns:a16="http://schemas.microsoft.com/office/drawing/2014/main" id="{AE2C09C3-A2FD-292F-7C0A-93B86CFC7489}"/>
              </a:ext>
            </a:extLst>
          </xdr:cNvPr>
          <xdr:cNvCxnSpPr/>
        </xdr:nvCxnSpPr>
        <xdr:spPr>
          <a:xfrm>
            <a:off x="5953768" y="12740986"/>
            <a:ext cx="1790848" cy="8396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6CFAC8DC-DDC3-FD89-9152-F04BB31A3B0F}"/>
              </a:ext>
            </a:extLst>
          </xdr:cNvPr>
          <xdr:cNvCxnSpPr/>
        </xdr:nvCxnSpPr>
        <xdr:spPr>
          <a:xfrm flipH="1">
            <a:off x="2099400" y="18142383"/>
            <a:ext cx="90352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Connector 394">
            <a:extLst>
              <a:ext uri="{FF2B5EF4-FFF2-40B4-BE49-F238E27FC236}">
                <a16:creationId xmlns:a16="http://schemas.microsoft.com/office/drawing/2014/main" id="{6416F11D-D6AB-D479-50BB-1A859C995F60}"/>
              </a:ext>
            </a:extLst>
          </xdr:cNvPr>
          <xdr:cNvCxnSpPr/>
        </xdr:nvCxnSpPr>
        <xdr:spPr>
          <a:xfrm>
            <a:off x="4128611" y="180416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" name="Straight Connector 395">
            <a:extLst>
              <a:ext uri="{FF2B5EF4-FFF2-40B4-BE49-F238E27FC236}">
                <a16:creationId xmlns:a16="http://schemas.microsoft.com/office/drawing/2014/main" id="{374B4D00-5B3D-8C6E-299E-DD17DBC01302}"/>
              </a:ext>
            </a:extLst>
          </xdr:cNvPr>
          <xdr:cNvCxnSpPr/>
        </xdr:nvCxnSpPr>
        <xdr:spPr>
          <a:xfrm flipH="1">
            <a:off x="4080291" y="18142383"/>
            <a:ext cx="90352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B2495281-A212-8E02-67B4-41AF696C839A}"/>
              </a:ext>
            </a:extLst>
          </xdr:cNvPr>
          <xdr:cNvCxnSpPr/>
        </xdr:nvCxnSpPr>
        <xdr:spPr>
          <a:xfrm>
            <a:off x="5944428" y="180416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Connector 397">
            <a:extLst>
              <a:ext uri="{FF2B5EF4-FFF2-40B4-BE49-F238E27FC236}">
                <a16:creationId xmlns:a16="http://schemas.microsoft.com/office/drawing/2014/main" id="{05E852F9-9E56-AF48-D4A4-A6D2559E943B}"/>
              </a:ext>
            </a:extLst>
          </xdr:cNvPr>
          <xdr:cNvCxnSpPr/>
        </xdr:nvCxnSpPr>
        <xdr:spPr>
          <a:xfrm flipH="1">
            <a:off x="5896108" y="18142383"/>
            <a:ext cx="90352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" name="Straight Connector 398">
            <a:extLst>
              <a:ext uri="{FF2B5EF4-FFF2-40B4-BE49-F238E27FC236}">
                <a16:creationId xmlns:a16="http://schemas.microsoft.com/office/drawing/2014/main" id="{48CF96C6-9F4D-E7F7-1D6F-D400B89B064D}"/>
              </a:ext>
            </a:extLst>
          </xdr:cNvPr>
          <xdr:cNvCxnSpPr/>
        </xdr:nvCxnSpPr>
        <xdr:spPr>
          <a:xfrm>
            <a:off x="7760245" y="180416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" name="Straight Connector 399">
            <a:extLst>
              <a:ext uri="{FF2B5EF4-FFF2-40B4-BE49-F238E27FC236}">
                <a16:creationId xmlns:a16="http://schemas.microsoft.com/office/drawing/2014/main" id="{BBF4A4C5-37FE-0182-CDCD-1F52FE660A7A}"/>
              </a:ext>
            </a:extLst>
          </xdr:cNvPr>
          <xdr:cNvCxnSpPr/>
        </xdr:nvCxnSpPr>
        <xdr:spPr>
          <a:xfrm flipH="1">
            <a:off x="7711924" y="18142383"/>
            <a:ext cx="90352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" name="Straight Connector 400">
            <a:extLst>
              <a:ext uri="{FF2B5EF4-FFF2-40B4-BE49-F238E27FC236}">
                <a16:creationId xmlns:a16="http://schemas.microsoft.com/office/drawing/2014/main" id="{99F4950C-97C4-2E63-4FD7-01E8B95CCD9C}"/>
              </a:ext>
            </a:extLst>
          </xdr:cNvPr>
          <xdr:cNvCxnSpPr/>
        </xdr:nvCxnSpPr>
        <xdr:spPr>
          <a:xfrm>
            <a:off x="9741136" y="18041676"/>
            <a:ext cx="0" cy="50021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CC4D9A86-EDEB-20FF-C20C-84982FEF397B}"/>
              </a:ext>
            </a:extLst>
          </xdr:cNvPr>
          <xdr:cNvCxnSpPr/>
        </xdr:nvCxnSpPr>
        <xdr:spPr>
          <a:xfrm flipH="1">
            <a:off x="9692816" y="18142383"/>
            <a:ext cx="90352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" name="Straight Connector 402">
            <a:extLst>
              <a:ext uri="{FF2B5EF4-FFF2-40B4-BE49-F238E27FC236}">
                <a16:creationId xmlns:a16="http://schemas.microsoft.com/office/drawing/2014/main" id="{B8A3C00A-FB9E-A25A-F400-632B4003198E}"/>
              </a:ext>
            </a:extLst>
          </xdr:cNvPr>
          <xdr:cNvCxnSpPr/>
        </xdr:nvCxnSpPr>
        <xdr:spPr>
          <a:xfrm>
            <a:off x="2057368" y="18467227"/>
            <a:ext cx="77491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DFE6305F-6127-CB1A-7AC6-C121FD253DEE}"/>
              </a:ext>
            </a:extLst>
          </xdr:cNvPr>
          <xdr:cNvCxnSpPr/>
        </xdr:nvCxnSpPr>
        <xdr:spPr>
          <a:xfrm flipH="1">
            <a:off x="2099400" y="18421707"/>
            <a:ext cx="90352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1DB0326F-1986-6B30-B239-A36487805F5F}"/>
              </a:ext>
            </a:extLst>
          </xdr:cNvPr>
          <xdr:cNvCxnSpPr/>
        </xdr:nvCxnSpPr>
        <xdr:spPr>
          <a:xfrm flipH="1">
            <a:off x="9688146" y="18426577"/>
            <a:ext cx="90352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Straight Connector 405">
            <a:extLst>
              <a:ext uri="{FF2B5EF4-FFF2-40B4-BE49-F238E27FC236}">
                <a16:creationId xmlns:a16="http://schemas.microsoft.com/office/drawing/2014/main" id="{209BF620-CD42-60CB-A061-26DD9BF43EEC}"/>
              </a:ext>
            </a:extLst>
          </xdr:cNvPr>
          <xdr:cNvCxnSpPr/>
        </xdr:nvCxnSpPr>
        <xdr:spPr>
          <a:xfrm>
            <a:off x="496977" y="14741784"/>
            <a:ext cx="9574307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" name="Straight Connector 406">
            <a:extLst>
              <a:ext uri="{FF2B5EF4-FFF2-40B4-BE49-F238E27FC236}">
                <a16:creationId xmlns:a16="http://schemas.microsoft.com/office/drawing/2014/main" id="{0703273C-9757-AF7C-9C9B-2595B4EDC9BF}"/>
              </a:ext>
            </a:extLst>
          </xdr:cNvPr>
          <xdr:cNvCxnSpPr/>
        </xdr:nvCxnSpPr>
        <xdr:spPr>
          <a:xfrm>
            <a:off x="496977" y="14780739"/>
            <a:ext cx="9574307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DAB5E6D5-62FB-9298-0CB8-64431E8CA1FD}"/>
              </a:ext>
            </a:extLst>
          </xdr:cNvPr>
          <xdr:cNvCxnSpPr/>
        </xdr:nvCxnSpPr>
        <xdr:spPr>
          <a:xfrm>
            <a:off x="496977" y="15570021"/>
            <a:ext cx="9574307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Connector 408">
            <a:extLst>
              <a:ext uri="{FF2B5EF4-FFF2-40B4-BE49-F238E27FC236}">
                <a16:creationId xmlns:a16="http://schemas.microsoft.com/office/drawing/2014/main" id="{A6585074-489B-FD78-8646-9F5080EEADF1}"/>
              </a:ext>
            </a:extLst>
          </xdr:cNvPr>
          <xdr:cNvCxnSpPr/>
        </xdr:nvCxnSpPr>
        <xdr:spPr>
          <a:xfrm>
            <a:off x="496977" y="15608977"/>
            <a:ext cx="9583648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6" name="Oval 415">
            <a:extLst>
              <a:ext uri="{FF2B5EF4-FFF2-40B4-BE49-F238E27FC236}">
                <a16:creationId xmlns:a16="http://schemas.microsoft.com/office/drawing/2014/main" id="{670E4F3C-1F47-571C-DAEC-636A7F94BDC7}"/>
              </a:ext>
            </a:extLst>
          </xdr:cNvPr>
          <xdr:cNvSpPr/>
        </xdr:nvSpPr>
        <xdr:spPr>
          <a:xfrm>
            <a:off x="5896108" y="13548123"/>
            <a:ext cx="71672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7" name="Oval 416">
            <a:extLst>
              <a:ext uri="{FF2B5EF4-FFF2-40B4-BE49-F238E27FC236}">
                <a16:creationId xmlns:a16="http://schemas.microsoft.com/office/drawing/2014/main" id="{ED732C38-A3EE-8764-8B2C-7E7D66CFF236}"/>
              </a:ext>
            </a:extLst>
          </xdr:cNvPr>
          <xdr:cNvSpPr/>
        </xdr:nvSpPr>
        <xdr:spPr>
          <a:xfrm>
            <a:off x="5910118" y="14386099"/>
            <a:ext cx="71672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8" name="Oval 417">
            <a:extLst>
              <a:ext uri="{FF2B5EF4-FFF2-40B4-BE49-F238E27FC236}">
                <a16:creationId xmlns:a16="http://schemas.microsoft.com/office/drawing/2014/main" id="{711A73B2-520B-9AE9-0FFA-05B6E22A320A}"/>
              </a:ext>
            </a:extLst>
          </xdr:cNvPr>
          <xdr:cNvSpPr/>
        </xdr:nvSpPr>
        <xdr:spPr>
          <a:xfrm>
            <a:off x="5900778" y="15204597"/>
            <a:ext cx="71672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9" name="Oval 418">
            <a:extLst>
              <a:ext uri="{FF2B5EF4-FFF2-40B4-BE49-F238E27FC236}">
                <a16:creationId xmlns:a16="http://schemas.microsoft.com/office/drawing/2014/main" id="{DBC56451-8CC8-76DA-F0D7-CD77E73E1AB8}"/>
              </a:ext>
            </a:extLst>
          </xdr:cNvPr>
          <xdr:cNvSpPr/>
        </xdr:nvSpPr>
        <xdr:spPr>
          <a:xfrm>
            <a:off x="5900778" y="15115253"/>
            <a:ext cx="71672" cy="64999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0" name="Oval 419">
            <a:extLst>
              <a:ext uri="{FF2B5EF4-FFF2-40B4-BE49-F238E27FC236}">
                <a16:creationId xmlns:a16="http://schemas.microsoft.com/office/drawing/2014/main" id="{58410B5D-815E-9EEF-7D3B-87707B8E2CE0}"/>
              </a:ext>
            </a:extLst>
          </xdr:cNvPr>
          <xdr:cNvSpPr/>
        </xdr:nvSpPr>
        <xdr:spPr>
          <a:xfrm>
            <a:off x="5900778" y="15917520"/>
            <a:ext cx="71672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1" name="Oval 420">
            <a:extLst>
              <a:ext uri="{FF2B5EF4-FFF2-40B4-BE49-F238E27FC236}">
                <a16:creationId xmlns:a16="http://schemas.microsoft.com/office/drawing/2014/main" id="{85D983E5-01B6-85C2-DB54-3A79FDC94D57}"/>
              </a:ext>
            </a:extLst>
          </xdr:cNvPr>
          <xdr:cNvSpPr/>
        </xdr:nvSpPr>
        <xdr:spPr>
          <a:xfrm>
            <a:off x="5905448" y="16760366"/>
            <a:ext cx="71672" cy="61752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71437</xdr:colOff>
      <xdr:row>125</xdr:row>
      <xdr:rowOff>123825</xdr:rowOff>
    </xdr:from>
    <xdr:to>
      <xdr:col>59</xdr:col>
      <xdr:colOff>85725</xdr:colOff>
      <xdr:row>133</xdr:row>
      <xdr:rowOff>90488</xdr:rowOff>
    </xdr:to>
    <xdr:grpSp>
      <xdr:nvGrpSpPr>
        <xdr:cNvPr id="760" name="Group 759">
          <a:extLst>
            <a:ext uri="{FF2B5EF4-FFF2-40B4-BE49-F238E27FC236}">
              <a16:creationId xmlns:a16="http://schemas.microsoft.com/office/drawing/2014/main" id="{58321BAB-04C8-FC2A-BC7C-1E0CD85E058D}"/>
            </a:ext>
          </a:extLst>
        </xdr:cNvPr>
        <xdr:cNvGrpSpPr/>
      </xdr:nvGrpSpPr>
      <xdr:grpSpPr>
        <a:xfrm>
          <a:off x="2014537" y="18678525"/>
          <a:ext cx="7624763" cy="1109663"/>
          <a:chOff x="2014537" y="19107150"/>
          <a:chExt cx="7624763" cy="1109663"/>
        </a:xfrm>
      </xdr:grpSpPr>
      <xdr:sp macro="" textlink="">
        <xdr:nvSpPr>
          <xdr:cNvPr id="447" name="Isosceles Triangle 446">
            <a:extLst>
              <a:ext uri="{FF2B5EF4-FFF2-40B4-BE49-F238E27FC236}">
                <a16:creationId xmlns:a16="http://schemas.microsoft.com/office/drawing/2014/main" id="{CB668720-0408-6F5A-D65D-D49E94643C88}"/>
              </a:ext>
            </a:extLst>
          </xdr:cNvPr>
          <xdr:cNvSpPr/>
        </xdr:nvSpPr>
        <xdr:spPr>
          <a:xfrm>
            <a:off x="2023880" y="19423965"/>
            <a:ext cx="161931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48" name="Isosceles Triangle 447">
            <a:extLst>
              <a:ext uri="{FF2B5EF4-FFF2-40B4-BE49-F238E27FC236}">
                <a16:creationId xmlns:a16="http://schemas.microsoft.com/office/drawing/2014/main" id="{4AA4846B-1A0D-DA14-E46D-92DCBA485D3D}"/>
              </a:ext>
            </a:extLst>
          </xdr:cNvPr>
          <xdr:cNvSpPr/>
        </xdr:nvSpPr>
        <xdr:spPr>
          <a:xfrm>
            <a:off x="3971722" y="19419090"/>
            <a:ext cx="161931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49" name="Straight Connector 448">
            <a:extLst>
              <a:ext uri="{FF2B5EF4-FFF2-40B4-BE49-F238E27FC236}">
                <a16:creationId xmlns:a16="http://schemas.microsoft.com/office/drawing/2014/main" id="{F3050EB3-1CBD-48F8-85DD-D9C3CA44ED44}"/>
              </a:ext>
            </a:extLst>
          </xdr:cNvPr>
          <xdr:cNvCxnSpPr/>
        </xdr:nvCxnSpPr>
        <xdr:spPr>
          <a:xfrm>
            <a:off x="2098616" y="19412590"/>
            <a:ext cx="7456604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0" name="Isosceles Triangle 449">
            <a:extLst>
              <a:ext uri="{FF2B5EF4-FFF2-40B4-BE49-F238E27FC236}">
                <a16:creationId xmlns:a16="http://schemas.microsoft.com/office/drawing/2014/main" id="{7CE59F60-0BD2-8CD9-0307-F1D35865B350}"/>
              </a:ext>
            </a:extLst>
          </xdr:cNvPr>
          <xdr:cNvSpPr/>
        </xdr:nvSpPr>
        <xdr:spPr>
          <a:xfrm>
            <a:off x="5748289" y="19419091"/>
            <a:ext cx="161931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1" name="Isosceles Triangle 450">
            <a:extLst>
              <a:ext uri="{FF2B5EF4-FFF2-40B4-BE49-F238E27FC236}">
                <a16:creationId xmlns:a16="http://schemas.microsoft.com/office/drawing/2014/main" id="{534B1BD2-B858-48FB-D4A5-A8BD4D08ED2C}"/>
              </a:ext>
            </a:extLst>
          </xdr:cNvPr>
          <xdr:cNvSpPr/>
        </xdr:nvSpPr>
        <xdr:spPr>
          <a:xfrm>
            <a:off x="7534197" y="19414217"/>
            <a:ext cx="161931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52" name="Isosceles Triangle 451">
            <a:extLst>
              <a:ext uri="{FF2B5EF4-FFF2-40B4-BE49-F238E27FC236}">
                <a16:creationId xmlns:a16="http://schemas.microsoft.com/office/drawing/2014/main" id="{21F0F6E9-B740-03F2-4D23-F96B9C55EE96}"/>
              </a:ext>
            </a:extLst>
          </xdr:cNvPr>
          <xdr:cNvSpPr/>
        </xdr:nvSpPr>
        <xdr:spPr>
          <a:xfrm>
            <a:off x="9477369" y="19419091"/>
            <a:ext cx="161931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53" name="Straight Arrow Connector 452">
            <a:extLst>
              <a:ext uri="{FF2B5EF4-FFF2-40B4-BE49-F238E27FC236}">
                <a16:creationId xmlns:a16="http://schemas.microsoft.com/office/drawing/2014/main" id="{F2CD78B8-95EE-FADE-E073-899CC96D932B}"/>
              </a:ext>
            </a:extLst>
          </xdr:cNvPr>
          <xdr:cNvCxnSpPr/>
        </xdr:nvCxnSpPr>
        <xdr:spPr>
          <a:xfrm>
            <a:off x="2103287" y="1917701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Arrow Connector 453">
            <a:extLst>
              <a:ext uri="{FF2B5EF4-FFF2-40B4-BE49-F238E27FC236}">
                <a16:creationId xmlns:a16="http://schemas.microsoft.com/office/drawing/2014/main" id="{AFBBE2F2-456A-4363-D044-5DA1B9BBF781}"/>
              </a:ext>
            </a:extLst>
          </xdr:cNvPr>
          <xdr:cNvCxnSpPr/>
        </xdr:nvCxnSpPr>
        <xdr:spPr>
          <a:xfrm>
            <a:off x="2265218" y="19181886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Arrow Connector 454">
            <a:extLst>
              <a:ext uri="{FF2B5EF4-FFF2-40B4-BE49-F238E27FC236}">
                <a16:creationId xmlns:a16="http://schemas.microsoft.com/office/drawing/2014/main" id="{0E9D064F-56FF-EC21-B51F-6EB8B8F0EFBB}"/>
              </a:ext>
            </a:extLst>
          </xdr:cNvPr>
          <xdr:cNvCxnSpPr/>
        </xdr:nvCxnSpPr>
        <xdr:spPr>
          <a:xfrm>
            <a:off x="2427148" y="1917701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Straight Arrow Connector 455">
            <a:extLst>
              <a:ext uri="{FF2B5EF4-FFF2-40B4-BE49-F238E27FC236}">
                <a16:creationId xmlns:a16="http://schemas.microsoft.com/office/drawing/2014/main" id="{776793E0-5348-5590-9E74-516E64284E83}"/>
              </a:ext>
            </a:extLst>
          </xdr:cNvPr>
          <xdr:cNvCxnSpPr/>
        </xdr:nvCxnSpPr>
        <xdr:spPr>
          <a:xfrm>
            <a:off x="2589079" y="191818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Arrow Connector 456">
            <a:extLst>
              <a:ext uri="{FF2B5EF4-FFF2-40B4-BE49-F238E27FC236}">
                <a16:creationId xmlns:a16="http://schemas.microsoft.com/office/drawing/2014/main" id="{8281EF3E-8B71-7AF9-D2AD-B4B233A1DDCC}"/>
              </a:ext>
            </a:extLst>
          </xdr:cNvPr>
          <xdr:cNvCxnSpPr/>
        </xdr:nvCxnSpPr>
        <xdr:spPr>
          <a:xfrm>
            <a:off x="2751009" y="1917700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Arrow Connector 457">
            <a:extLst>
              <a:ext uri="{FF2B5EF4-FFF2-40B4-BE49-F238E27FC236}">
                <a16:creationId xmlns:a16="http://schemas.microsoft.com/office/drawing/2014/main" id="{6924595A-F7A3-6826-785F-7D7E891AE9FB}"/>
              </a:ext>
            </a:extLst>
          </xdr:cNvPr>
          <xdr:cNvCxnSpPr/>
        </xdr:nvCxnSpPr>
        <xdr:spPr>
          <a:xfrm>
            <a:off x="2912940" y="191818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Arrow Connector 458">
            <a:extLst>
              <a:ext uri="{FF2B5EF4-FFF2-40B4-BE49-F238E27FC236}">
                <a16:creationId xmlns:a16="http://schemas.microsoft.com/office/drawing/2014/main" id="{F440C39D-C65A-DF57-6166-B124B9CB09F3}"/>
              </a:ext>
            </a:extLst>
          </xdr:cNvPr>
          <xdr:cNvCxnSpPr/>
        </xdr:nvCxnSpPr>
        <xdr:spPr>
          <a:xfrm>
            <a:off x="3074870" y="1917700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Arrow Connector 459">
            <a:extLst>
              <a:ext uri="{FF2B5EF4-FFF2-40B4-BE49-F238E27FC236}">
                <a16:creationId xmlns:a16="http://schemas.microsoft.com/office/drawing/2014/main" id="{474F9E81-C3B9-8B91-C053-DD34CFC92489}"/>
              </a:ext>
            </a:extLst>
          </xdr:cNvPr>
          <xdr:cNvCxnSpPr/>
        </xdr:nvCxnSpPr>
        <xdr:spPr>
          <a:xfrm>
            <a:off x="3236801" y="191818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Arrow Connector 460">
            <a:extLst>
              <a:ext uri="{FF2B5EF4-FFF2-40B4-BE49-F238E27FC236}">
                <a16:creationId xmlns:a16="http://schemas.microsoft.com/office/drawing/2014/main" id="{E0D0D5CC-BDBC-37B3-56CB-C18EF65C8B63}"/>
              </a:ext>
            </a:extLst>
          </xdr:cNvPr>
          <xdr:cNvCxnSpPr/>
        </xdr:nvCxnSpPr>
        <xdr:spPr>
          <a:xfrm>
            <a:off x="3398734" y="19177011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Arrow Connector 461">
            <a:extLst>
              <a:ext uri="{FF2B5EF4-FFF2-40B4-BE49-F238E27FC236}">
                <a16:creationId xmlns:a16="http://schemas.microsoft.com/office/drawing/2014/main" id="{3A72F287-949D-57CA-3329-5BB680DC932C}"/>
              </a:ext>
            </a:extLst>
          </xdr:cNvPr>
          <xdr:cNvCxnSpPr/>
        </xdr:nvCxnSpPr>
        <xdr:spPr>
          <a:xfrm>
            <a:off x="3560665" y="19181886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Arrow Connector 462">
            <a:extLst>
              <a:ext uri="{FF2B5EF4-FFF2-40B4-BE49-F238E27FC236}">
                <a16:creationId xmlns:a16="http://schemas.microsoft.com/office/drawing/2014/main" id="{5E4B1BD7-F101-14E1-45DF-0C99A29BDE96}"/>
              </a:ext>
            </a:extLst>
          </xdr:cNvPr>
          <xdr:cNvCxnSpPr/>
        </xdr:nvCxnSpPr>
        <xdr:spPr>
          <a:xfrm>
            <a:off x="3722594" y="19177010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Arrow Connector 463">
            <a:extLst>
              <a:ext uri="{FF2B5EF4-FFF2-40B4-BE49-F238E27FC236}">
                <a16:creationId xmlns:a16="http://schemas.microsoft.com/office/drawing/2014/main" id="{0E8C7721-25BA-401F-D1E6-65419A060960}"/>
              </a:ext>
            </a:extLst>
          </xdr:cNvPr>
          <xdr:cNvCxnSpPr/>
        </xdr:nvCxnSpPr>
        <xdr:spPr>
          <a:xfrm>
            <a:off x="3884525" y="191818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Arrow Connector 464">
            <a:extLst>
              <a:ext uri="{FF2B5EF4-FFF2-40B4-BE49-F238E27FC236}">
                <a16:creationId xmlns:a16="http://schemas.microsoft.com/office/drawing/2014/main" id="{3D79232C-BB77-17EE-DBE4-20EA7FC98E55}"/>
              </a:ext>
            </a:extLst>
          </xdr:cNvPr>
          <xdr:cNvCxnSpPr/>
        </xdr:nvCxnSpPr>
        <xdr:spPr>
          <a:xfrm>
            <a:off x="4046456" y="19177009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Arrow Connector 465">
            <a:extLst>
              <a:ext uri="{FF2B5EF4-FFF2-40B4-BE49-F238E27FC236}">
                <a16:creationId xmlns:a16="http://schemas.microsoft.com/office/drawing/2014/main" id="{95ECD252-9B48-7A31-289A-5114DB897E84}"/>
              </a:ext>
            </a:extLst>
          </xdr:cNvPr>
          <xdr:cNvCxnSpPr/>
        </xdr:nvCxnSpPr>
        <xdr:spPr>
          <a:xfrm>
            <a:off x="4208387" y="191818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Arrow Connector 466">
            <a:extLst>
              <a:ext uri="{FF2B5EF4-FFF2-40B4-BE49-F238E27FC236}">
                <a16:creationId xmlns:a16="http://schemas.microsoft.com/office/drawing/2014/main" id="{4AF1B7AC-0DB8-3FBF-6CCF-20C0943839F3}"/>
              </a:ext>
            </a:extLst>
          </xdr:cNvPr>
          <xdr:cNvCxnSpPr/>
        </xdr:nvCxnSpPr>
        <xdr:spPr>
          <a:xfrm>
            <a:off x="4370317" y="1917700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Arrow Connector 467">
            <a:extLst>
              <a:ext uri="{FF2B5EF4-FFF2-40B4-BE49-F238E27FC236}">
                <a16:creationId xmlns:a16="http://schemas.microsoft.com/office/drawing/2014/main" id="{A1C5AC36-EAC8-CD60-777D-D55F82741D5B}"/>
              </a:ext>
            </a:extLst>
          </xdr:cNvPr>
          <xdr:cNvCxnSpPr/>
        </xdr:nvCxnSpPr>
        <xdr:spPr>
          <a:xfrm>
            <a:off x="4532248" y="191818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Arrow Connector 468">
            <a:extLst>
              <a:ext uri="{FF2B5EF4-FFF2-40B4-BE49-F238E27FC236}">
                <a16:creationId xmlns:a16="http://schemas.microsoft.com/office/drawing/2014/main" id="{848CBD05-5EB4-8F12-ACAC-E87C48DA4B4B}"/>
              </a:ext>
            </a:extLst>
          </xdr:cNvPr>
          <xdr:cNvCxnSpPr/>
        </xdr:nvCxnSpPr>
        <xdr:spPr>
          <a:xfrm>
            <a:off x="4694179" y="191818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Arrow Connector 469">
            <a:extLst>
              <a:ext uri="{FF2B5EF4-FFF2-40B4-BE49-F238E27FC236}">
                <a16:creationId xmlns:a16="http://schemas.microsoft.com/office/drawing/2014/main" id="{AC70184C-30D3-3B91-A329-EDE31BC086A1}"/>
              </a:ext>
            </a:extLst>
          </xdr:cNvPr>
          <xdr:cNvCxnSpPr/>
        </xdr:nvCxnSpPr>
        <xdr:spPr>
          <a:xfrm>
            <a:off x="4856110" y="19186759"/>
            <a:ext cx="0" cy="222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Arrow Connector 470">
            <a:extLst>
              <a:ext uri="{FF2B5EF4-FFF2-40B4-BE49-F238E27FC236}">
                <a16:creationId xmlns:a16="http://schemas.microsoft.com/office/drawing/2014/main" id="{1C26501E-7276-8867-7153-626ED67B302C}"/>
              </a:ext>
            </a:extLst>
          </xdr:cNvPr>
          <xdr:cNvCxnSpPr/>
        </xdr:nvCxnSpPr>
        <xdr:spPr>
          <a:xfrm>
            <a:off x="5018040" y="191818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Arrow Connector 471">
            <a:extLst>
              <a:ext uri="{FF2B5EF4-FFF2-40B4-BE49-F238E27FC236}">
                <a16:creationId xmlns:a16="http://schemas.microsoft.com/office/drawing/2014/main" id="{6345177D-4F96-A6E2-413E-DF9066CDB0BF}"/>
              </a:ext>
            </a:extLst>
          </xdr:cNvPr>
          <xdr:cNvCxnSpPr/>
        </xdr:nvCxnSpPr>
        <xdr:spPr>
          <a:xfrm>
            <a:off x="5179971" y="191867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Arrow Connector 472">
            <a:extLst>
              <a:ext uri="{FF2B5EF4-FFF2-40B4-BE49-F238E27FC236}">
                <a16:creationId xmlns:a16="http://schemas.microsoft.com/office/drawing/2014/main" id="{180389AE-5C3A-751D-7D3C-E4585F4D7C9B}"/>
              </a:ext>
            </a:extLst>
          </xdr:cNvPr>
          <xdr:cNvCxnSpPr/>
        </xdr:nvCxnSpPr>
        <xdr:spPr>
          <a:xfrm>
            <a:off x="5341902" y="191818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Arrow Connector 473">
            <a:extLst>
              <a:ext uri="{FF2B5EF4-FFF2-40B4-BE49-F238E27FC236}">
                <a16:creationId xmlns:a16="http://schemas.microsoft.com/office/drawing/2014/main" id="{258A8368-2096-FE32-2141-C5A36FD3782D}"/>
              </a:ext>
            </a:extLst>
          </xdr:cNvPr>
          <xdr:cNvCxnSpPr/>
        </xdr:nvCxnSpPr>
        <xdr:spPr>
          <a:xfrm>
            <a:off x="5503833" y="191867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Arrow Connector 474">
            <a:extLst>
              <a:ext uri="{FF2B5EF4-FFF2-40B4-BE49-F238E27FC236}">
                <a16:creationId xmlns:a16="http://schemas.microsoft.com/office/drawing/2014/main" id="{870397E3-1142-BC67-CCF0-5F007A82D622}"/>
              </a:ext>
            </a:extLst>
          </xdr:cNvPr>
          <xdr:cNvCxnSpPr/>
        </xdr:nvCxnSpPr>
        <xdr:spPr>
          <a:xfrm>
            <a:off x="5665763" y="19181882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Arrow Connector 475">
            <a:extLst>
              <a:ext uri="{FF2B5EF4-FFF2-40B4-BE49-F238E27FC236}">
                <a16:creationId xmlns:a16="http://schemas.microsoft.com/office/drawing/2014/main" id="{1021A669-E72A-4CD6-A131-6E6E01B39FDB}"/>
              </a:ext>
            </a:extLst>
          </xdr:cNvPr>
          <xdr:cNvCxnSpPr/>
        </xdr:nvCxnSpPr>
        <xdr:spPr>
          <a:xfrm>
            <a:off x="5827693" y="19186756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Arrow Connector 476">
            <a:extLst>
              <a:ext uri="{FF2B5EF4-FFF2-40B4-BE49-F238E27FC236}">
                <a16:creationId xmlns:a16="http://schemas.microsoft.com/office/drawing/2014/main" id="{B0CEFE85-1AA1-DD4D-F9A5-9CDC1832608F}"/>
              </a:ext>
            </a:extLst>
          </xdr:cNvPr>
          <xdr:cNvCxnSpPr/>
        </xdr:nvCxnSpPr>
        <xdr:spPr>
          <a:xfrm>
            <a:off x="5989626" y="191818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Arrow Connector 477">
            <a:extLst>
              <a:ext uri="{FF2B5EF4-FFF2-40B4-BE49-F238E27FC236}">
                <a16:creationId xmlns:a16="http://schemas.microsoft.com/office/drawing/2014/main" id="{A80D7310-64BD-C286-431A-31A79139134B}"/>
              </a:ext>
            </a:extLst>
          </xdr:cNvPr>
          <xdr:cNvCxnSpPr/>
        </xdr:nvCxnSpPr>
        <xdr:spPr>
          <a:xfrm>
            <a:off x="6151557" y="19186759"/>
            <a:ext cx="0" cy="222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Straight Arrow Connector 478">
            <a:extLst>
              <a:ext uri="{FF2B5EF4-FFF2-40B4-BE49-F238E27FC236}">
                <a16:creationId xmlns:a16="http://schemas.microsoft.com/office/drawing/2014/main" id="{57FE5956-1F08-2BE9-A981-04A8DA7DA840}"/>
              </a:ext>
            </a:extLst>
          </xdr:cNvPr>
          <xdr:cNvCxnSpPr/>
        </xdr:nvCxnSpPr>
        <xdr:spPr>
          <a:xfrm>
            <a:off x="6313487" y="191818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Arrow Connector 479">
            <a:extLst>
              <a:ext uri="{FF2B5EF4-FFF2-40B4-BE49-F238E27FC236}">
                <a16:creationId xmlns:a16="http://schemas.microsoft.com/office/drawing/2014/main" id="{4BA4D253-CCC2-0FA3-FB57-2E084C2C1491}"/>
              </a:ext>
            </a:extLst>
          </xdr:cNvPr>
          <xdr:cNvCxnSpPr/>
        </xdr:nvCxnSpPr>
        <xdr:spPr>
          <a:xfrm>
            <a:off x="6475418" y="191867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1" name="Straight Arrow Connector 480">
            <a:extLst>
              <a:ext uri="{FF2B5EF4-FFF2-40B4-BE49-F238E27FC236}">
                <a16:creationId xmlns:a16="http://schemas.microsoft.com/office/drawing/2014/main" id="{03ECD3D7-E028-B200-4539-ADE4561CBBB1}"/>
              </a:ext>
            </a:extLst>
          </xdr:cNvPr>
          <xdr:cNvCxnSpPr/>
        </xdr:nvCxnSpPr>
        <xdr:spPr>
          <a:xfrm>
            <a:off x="6637348" y="191818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Straight Arrow Connector 481">
            <a:extLst>
              <a:ext uri="{FF2B5EF4-FFF2-40B4-BE49-F238E27FC236}">
                <a16:creationId xmlns:a16="http://schemas.microsoft.com/office/drawing/2014/main" id="{BCC1EF06-FC63-A868-01AE-9523988C2E3B}"/>
              </a:ext>
            </a:extLst>
          </xdr:cNvPr>
          <xdr:cNvCxnSpPr/>
        </xdr:nvCxnSpPr>
        <xdr:spPr>
          <a:xfrm>
            <a:off x="6799279" y="191867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3" name="Straight Arrow Connector 482">
            <a:extLst>
              <a:ext uri="{FF2B5EF4-FFF2-40B4-BE49-F238E27FC236}">
                <a16:creationId xmlns:a16="http://schemas.microsoft.com/office/drawing/2014/main" id="{48413483-5943-B7C6-3983-E8077C17B04D}"/>
              </a:ext>
            </a:extLst>
          </xdr:cNvPr>
          <xdr:cNvCxnSpPr/>
        </xdr:nvCxnSpPr>
        <xdr:spPr>
          <a:xfrm>
            <a:off x="6961209" y="19181882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Straight Arrow Connector 483">
            <a:extLst>
              <a:ext uri="{FF2B5EF4-FFF2-40B4-BE49-F238E27FC236}">
                <a16:creationId xmlns:a16="http://schemas.microsoft.com/office/drawing/2014/main" id="{FA09CDE5-9BC3-663A-22BF-81F9A23CD663}"/>
              </a:ext>
            </a:extLst>
          </xdr:cNvPr>
          <xdr:cNvCxnSpPr/>
        </xdr:nvCxnSpPr>
        <xdr:spPr>
          <a:xfrm>
            <a:off x="7123140" y="19181882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Arrow Connector 484">
            <a:extLst>
              <a:ext uri="{FF2B5EF4-FFF2-40B4-BE49-F238E27FC236}">
                <a16:creationId xmlns:a16="http://schemas.microsoft.com/office/drawing/2014/main" id="{C2CCC8EC-AF3F-DB33-6EB4-123FAAB32B25}"/>
              </a:ext>
            </a:extLst>
          </xdr:cNvPr>
          <xdr:cNvCxnSpPr/>
        </xdr:nvCxnSpPr>
        <xdr:spPr>
          <a:xfrm>
            <a:off x="7285073" y="191818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Straight Arrow Connector 485">
            <a:extLst>
              <a:ext uri="{FF2B5EF4-FFF2-40B4-BE49-F238E27FC236}">
                <a16:creationId xmlns:a16="http://schemas.microsoft.com/office/drawing/2014/main" id="{69F7073B-D87E-F676-2496-50640E402002}"/>
              </a:ext>
            </a:extLst>
          </xdr:cNvPr>
          <xdr:cNvCxnSpPr/>
        </xdr:nvCxnSpPr>
        <xdr:spPr>
          <a:xfrm>
            <a:off x="7447004" y="19186759"/>
            <a:ext cx="0" cy="222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7" name="Straight Arrow Connector 486">
            <a:extLst>
              <a:ext uri="{FF2B5EF4-FFF2-40B4-BE49-F238E27FC236}">
                <a16:creationId xmlns:a16="http://schemas.microsoft.com/office/drawing/2014/main" id="{2339CFC3-232F-117C-B670-AEC90500973A}"/>
              </a:ext>
            </a:extLst>
          </xdr:cNvPr>
          <xdr:cNvCxnSpPr/>
        </xdr:nvCxnSpPr>
        <xdr:spPr>
          <a:xfrm>
            <a:off x="7608934" y="191818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Straight Arrow Connector 487">
            <a:extLst>
              <a:ext uri="{FF2B5EF4-FFF2-40B4-BE49-F238E27FC236}">
                <a16:creationId xmlns:a16="http://schemas.microsoft.com/office/drawing/2014/main" id="{3F7D8007-14A7-081E-0885-0777B0D235DC}"/>
              </a:ext>
            </a:extLst>
          </xdr:cNvPr>
          <xdr:cNvCxnSpPr/>
        </xdr:nvCxnSpPr>
        <xdr:spPr>
          <a:xfrm>
            <a:off x="7770864" y="191867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Arrow Connector 488">
            <a:extLst>
              <a:ext uri="{FF2B5EF4-FFF2-40B4-BE49-F238E27FC236}">
                <a16:creationId xmlns:a16="http://schemas.microsoft.com/office/drawing/2014/main" id="{35755A69-5E9D-1581-31EC-72C463BB746D}"/>
              </a:ext>
            </a:extLst>
          </xdr:cNvPr>
          <xdr:cNvCxnSpPr/>
        </xdr:nvCxnSpPr>
        <xdr:spPr>
          <a:xfrm>
            <a:off x="7932795" y="191818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Straight Arrow Connector 489">
            <a:extLst>
              <a:ext uri="{FF2B5EF4-FFF2-40B4-BE49-F238E27FC236}">
                <a16:creationId xmlns:a16="http://schemas.microsoft.com/office/drawing/2014/main" id="{540BDF99-3669-BF5F-39B5-7DD86D2D09A9}"/>
              </a:ext>
            </a:extLst>
          </xdr:cNvPr>
          <xdr:cNvCxnSpPr/>
        </xdr:nvCxnSpPr>
        <xdr:spPr>
          <a:xfrm>
            <a:off x="8094726" y="191867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Arrow Connector 490">
            <a:extLst>
              <a:ext uri="{FF2B5EF4-FFF2-40B4-BE49-F238E27FC236}">
                <a16:creationId xmlns:a16="http://schemas.microsoft.com/office/drawing/2014/main" id="{6C797C66-C5E3-A6E9-66BD-50E873D655E6}"/>
              </a:ext>
            </a:extLst>
          </xdr:cNvPr>
          <xdr:cNvCxnSpPr/>
        </xdr:nvCxnSpPr>
        <xdr:spPr>
          <a:xfrm>
            <a:off x="8256656" y="19181882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Arrow Connector 491">
            <a:extLst>
              <a:ext uri="{FF2B5EF4-FFF2-40B4-BE49-F238E27FC236}">
                <a16:creationId xmlns:a16="http://schemas.microsoft.com/office/drawing/2014/main" id="{136D9D33-4E76-DB20-C16C-117306DBA34A}"/>
              </a:ext>
            </a:extLst>
          </xdr:cNvPr>
          <xdr:cNvCxnSpPr/>
        </xdr:nvCxnSpPr>
        <xdr:spPr>
          <a:xfrm>
            <a:off x="8418587" y="19186756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Arrow Connector 492">
            <a:extLst>
              <a:ext uri="{FF2B5EF4-FFF2-40B4-BE49-F238E27FC236}">
                <a16:creationId xmlns:a16="http://schemas.microsoft.com/office/drawing/2014/main" id="{1BFC8F55-089A-ECF9-1895-392392564809}"/>
              </a:ext>
            </a:extLst>
          </xdr:cNvPr>
          <xdr:cNvCxnSpPr/>
        </xdr:nvCxnSpPr>
        <xdr:spPr>
          <a:xfrm>
            <a:off x="8580519" y="19181885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4" name="Straight Arrow Connector 493">
            <a:extLst>
              <a:ext uri="{FF2B5EF4-FFF2-40B4-BE49-F238E27FC236}">
                <a16:creationId xmlns:a16="http://schemas.microsoft.com/office/drawing/2014/main" id="{7D91B3ED-7BE9-0D43-B7B3-572E6BF11CC7}"/>
              </a:ext>
            </a:extLst>
          </xdr:cNvPr>
          <xdr:cNvCxnSpPr/>
        </xdr:nvCxnSpPr>
        <xdr:spPr>
          <a:xfrm>
            <a:off x="8742450" y="19186759"/>
            <a:ext cx="0" cy="222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5" name="Straight Arrow Connector 494">
            <a:extLst>
              <a:ext uri="{FF2B5EF4-FFF2-40B4-BE49-F238E27FC236}">
                <a16:creationId xmlns:a16="http://schemas.microsoft.com/office/drawing/2014/main" id="{1D4F2ED9-4659-CCBC-B229-5376459B1CB8}"/>
              </a:ext>
            </a:extLst>
          </xdr:cNvPr>
          <xdr:cNvCxnSpPr/>
        </xdr:nvCxnSpPr>
        <xdr:spPr>
          <a:xfrm>
            <a:off x="8904380" y="19181884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Straight Arrow Connector 495">
            <a:extLst>
              <a:ext uri="{FF2B5EF4-FFF2-40B4-BE49-F238E27FC236}">
                <a16:creationId xmlns:a16="http://schemas.microsoft.com/office/drawing/2014/main" id="{77F8275F-2A15-7949-C72A-40CD26E7791A}"/>
              </a:ext>
            </a:extLst>
          </xdr:cNvPr>
          <xdr:cNvCxnSpPr/>
        </xdr:nvCxnSpPr>
        <xdr:spPr>
          <a:xfrm>
            <a:off x="9066311" y="19186758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Arrow Connector 496">
            <a:extLst>
              <a:ext uri="{FF2B5EF4-FFF2-40B4-BE49-F238E27FC236}">
                <a16:creationId xmlns:a16="http://schemas.microsoft.com/office/drawing/2014/main" id="{3E817256-DCFC-3180-ADFB-C68BEFECEF3A}"/>
              </a:ext>
            </a:extLst>
          </xdr:cNvPr>
          <xdr:cNvCxnSpPr/>
        </xdr:nvCxnSpPr>
        <xdr:spPr>
          <a:xfrm>
            <a:off x="9228242" y="191818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Arrow Connector 497">
            <a:extLst>
              <a:ext uri="{FF2B5EF4-FFF2-40B4-BE49-F238E27FC236}">
                <a16:creationId xmlns:a16="http://schemas.microsoft.com/office/drawing/2014/main" id="{F41331C9-215F-1E22-A9DC-DC5C7CD98C81}"/>
              </a:ext>
            </a:extLst>
          </xdr:cNvPr>
          <xdr:cNvCxnSpPr/>
        </xdr:nvCxnSpPr>
        <xdr:spPr>
          <a:xfrm>
            <a:off x="9390173" y="19186757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Straight Connector 498">
            <a:extLst>
              <a:ext uri="{FF2B5EF4-FFF2-40B4-BE49-F238E27FC236}">
                <a16:creationId xmlns:a16="http://schemas.microsoft.com/office/drawing/2014/main" id="{0914BEA6-EA94-6B8E-6C08-D23B27E96EDE}"/>
              </a:ext>
            </a:extLst>
          </xdr:cNvPr>
          <xdr:cNvCxnSpPr/>
        </xdr:nvCxnSpPr>
        <xdr:spPr>
          <a:xfrm>
            <a:off x="2111074" y="19177011"/>
            <a:ext cx="744881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Connector 499">
            <a:extLst>
              <a:ext uri="{FF2B5EF4-FFF2-40B4-BE49-F238E27FC236}">
                <a16:creationId xmlns:a16="http://schemas.microsoft.com/office/drawing/2014/main" id="{C6519B00-9509-F4F3-0D1E-44C4668111DF}"/>
              </a:ext>
            </a:extLst>
          </xdr:cNvPr>
          <xdr:cNvCxnSpPr/>
        </xdr:nvCxnSpPr>
        <xdr:spPr>
          <a:xfrm>
            <a:off x="2106402" y="19688789"/>
            <a:ext cx="0" cy="5280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546BA837-C426-2E30-B588-9CBC32B77511}"/>
              </a:ext>
            </a:extLst>
          </xdr:cNvPr>
          <xdr:cNvCxnSpPr/>
        </xdr:nvCxnSpPr>
        <xdr:spPr>
          <a:xfrm>
            <a:off x="2019209" y="19838260"/>
            <a:ext cx="76060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2285E15F-2C97-3BFD-DB7C-1D78C5500B96}"/>
              </a:ext>
            </a:extLst>
          </xdr:cNvPr>
          <xdr:cNvCxnSpPr/>
        </xdr:nvCxnSpPr>
        <xdr:spPr>
          <a:xfrm flipH="1">
            <a:off x="2061248" y="19792769"/>
            <a:ext cx="87194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Straight Connector 502">
            <a:extLst>
              <a:ext uri="{FF2B5EF4-FFF2-40B4-BE49-F238E27FC236}">
                <a16:creationId xmlns:a16="http://schemas.microsoft.com/office/drawing/2014/main" id="{92E84B1C-DBC2-AB3B-9A64-087E4CA3254C}"/>
              </a:ext>
            </a:extLst>
          </xdr:cNvPr>
          <xdr:cNvCxnSpPr/>
        </xdr:nvCxnSpPr>
        <xdr:spPr>
          <a:xfrm>
            <a:off x="4049573" y="19688789"/>
            <a:ext cx="0" cy="2323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CCB1F6C1-ABF4-5578-B490-C59AAE85CF39}"/>
              </a:ext>
            </a:extLst>
          </xdr:cNvPr>
          <xdr:cNvCxnSpPr/>
        </xdr:nvCxnSpPr>
        <xdr:spPr>
          <a:xfrm flipH="1">
            <a:off x="4004419" y="19792769"/>
            <a:ext cx="87194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99EB9990-5EB6-81C6-D428-37B01834AC05}"/>
              </a:ext>
            </a:extLst>
          </xdr:cNvPr>
          <xdr:cNvCxnSpPr/>
        </xdr:nvCxnSpPr>
        <xdr:spPr>
          <a:xfrm>
            <a:off x="5827693" y="19688788"/>
            <a:ext cx="0" cy="2323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Straight Connector 505">
            <a:extLst>
              <a:ext uri="{FF2B5EF4-FFF2-40B4-BE49-F238E27FC236}">
                <a16:creationId xmlns:a16="http://schemas.microsoft.com/office/drawing/2014/main" id="{B8ADEB81-643D-7386-BD57-90C44A8D3D40}"/>
              </a:ext>
            </a:extLst>
          </xdr:cNvPr>
          <xdr:cNvCxnSpPr/>
        </xdr:nvCxnSpPr>
        <xdr:spPr>
          <a:xfrm flipH="1">
            <a:off x="5785653" y="19792768"/>
            <a:ext cx="87194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0B071F15-977F-3190-E666-62DA0B43D7F8}"/>
              </a:ext>
            </a:extLst>
          </xdr:cNvPr>
          <xdr:cNvCxnSpPr/>
        </xdr:nvCxnSpPr>
        <xdr:spPr>
          <a:xfrm>
            <a:off x="7608933" y="19688789"/>
            <a:ext cx="0" cy="2323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E8FEC58E-5556-E83D-125F-A09819CC9F1F}"/>
              </a:ext>
            </a:extLst>
          </xdr:cNvPr>
          <xdr:cNvCxnSpPr/>
        </xdr:nvCxnSpPr>
        <xdr:spPr>
          <a:xfrm flipH="1">
            <a:off x="7566892" y="19792769"/>
            <a:ext cx="87194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9" name="Straight Connector 508">
            <a:extLst>
              <a:ext uri="{FF2B5EF4-FFF2-40B4-BE49-F238E27FC236}">
                <a16:creationId xmlns:a16="http://schemas.microsoft.com/office/drawing/2014/main" id="{15EC2E49-9794-A709-AD82-A39C6002B5B0}"/>
              </a:ext>
            </a:extLst>
          </xdr:cNvPr>
          <xdr:cNvCxnSpPr/>
        </xdr:nvCxnSpPr>
        <xdr:spPr>
          <a:xfrm>
            <a:off x="9555222" y="19693661"/>
            <a:ext cx="0" cy="4987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0" name="Straight Connector 509">
            <a:extLst>
              <a:ext uri="{FF2B5EF4-FFF2-40B4-BE49-F238E27FC236}">
                <a16:creationId xmlns:a16="http://schemas.microsoft.com/office/drawing/2014/main" id="{EA21FF42-92C9-5FD2-8672-9D3D574C571E}"/>
              </a:ext>
            </a:extLst>
          </xdr:cNvPr>
          <xdr:cNvCxnSpPr/>
        </xdr:nvCxnSpPr>
        <xdr:spPr>
          <a:xfrm flipH="1">
            <a:off x="9510067" y="19797641"/>
            <a:ext cx="87194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3157870A-F372-64AF-41E8-B69ED37F5D79}"/>
              </a:ext>
            </a:extLst>
          </xdr:cNvPr>
          <xdr:cNvCxnSpPr/>
        </xdr:nvCxnSpPr>
        <xdr:spPr>
          <a:xfrm>
            <a:off x="2014537" y="20124205"/>
            <a:ext cx="761542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Straight Connector 511">
            <a:extLst>
              <a:ext uri="{FF2B5EF4-FFF2-40B4-BE49-F238E27FC236}">
                <a16:creationId xmlns:a16="http://schemas.microsoft.com/office/drawing/2014/main" id="{82D60E7D-EA39-372E-F44D-E3CDE0B10EA0}"/>
              </a:ext>
            </a:extLst>
          </xdr:cNvPr>
          <xdr:cNvCxnSpPr/>
        </xdr:nvCxnSpPr>
        <xdr:spPr>
          <a:xfrm flipH="1">
            <a:off x="2056576" y="20078714"/>
            <a:ext cx="87194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3" name="Straight Connector 512">
            <a:extLst>
              <a:ext uri="{FF2B5EF4-FFF2-40B4-BE49-F238E27FC236}">
                <a16:creationId xmlns:a16="http://schemas.microsoft.com/office/drawing/2014/main" id="{9C7A2645-002B-5EE2-75A4-CB50F2FAB6DB}"/>
              </a:ext>
            </a:extLst>
          </xdr:cNvPr>
          <xdr:cNvCxnSpPr/>
        </xdr:nvCxnSpPr>
        <xdr:spPr>
          <a:xfrm flipH="1">
            <a:off x="9505400" y="20083590"/>
            <a:ext cx="87194" cy="9423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4" name="Straight Connector 513">
            <a:extLst>
              <a:ext uri="{FF2B5EF4-FFF2-40B4-BE49-F238E27FC236}">
                <a16:creationId xmlns:a16="http://schemas.microsoft.com/office/drawing/2014/main" id="{D3854F58-1511-37F7-CE15-29980AF9E4D9}"/>
              </a:ext>
            </a:extLst>
          </xdr:cNvPr>
          <xdr:cNvCxnSpPr/>
        </xdr:nvCxnSpPr>
        <xdr:spPr>
          <a:xfrm flipH="1" flipV="1">
            <a:off x="6353972" y="19107150"/>
            <a:ext cx="133904" cy="159220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5" name="Straight Arrow Connector 514">
            <a:extLst>
              <a:ext uri="{FF2B5EF4-FFF2-40B4-BE49-F238E27FC236}">
                <a16:creationId xmlns:a16="http://schemas.microsoft.com/office/drawing/2014/main" id="{B9744428-492A-3BF7-7658-6D799FC5ECD7}"/>
              </a:ext>
            </a:extLst>
          </xdr:cNvPr>
          <xdr:cNvCxnSpPr/>
        </xdr:nvCxnSpPr>
        <xdr:spPr>
          <a:xfrm>
            <a:off x="9559888" y="19181883"/>
            <a:ext cx="0" cy="22583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7" name="Oval 516">
            <a:extLst>
              <a:ext uri="{FF2B5EF4-FFF2-40B4-BE49-F238E27FC236}">
                <a16:creationId xmlns:a16="http://schemas.microsoft.com/office/drawing/2014/main" id="{93F9B702-97AD-5F91-EA4B-BB78FF81A054}"/>
              </a:ext>
            </a:extLst>
          </xdr:cNvPr>
          <xdr:cNvSpPr/>
        </xdr:nvSpPr>
        <xdr:spPr>
          <a:xfrm>
            <a:off x="5795000" y="19378473"/>
            <a:ext cx="68510" cy="64989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138</xdr:row>
      <xdr:rowOff>4763</xdr:rowOff>
    </xdr:from>
    <xdr:to>
      <xdr:col>59</xdr:col>
      <xdr:colOff>90487</xdr:colOff>
      <xdr:row>144</xdr:row>
      <xdr:rowOff>4763</xdr:rowOff>
    </xdr:to>
    <xdr:grpSp>
      <xdr:nvGrpSpPr>
        <xdr:cNvPr id="761" name="Group 760">
          <a:extLst>
            <a:ext uri="{FF2B5EF4-FFF2-40B4-BE49-F238E27FC236}">
              <a16:creationId xmlns:a16="http://schemas.microsoft.com/office/drawing/2014/main" id="{AC7A9971-3FA0-C910-754C-C9B995684F30}"/>
            </a:ext>
          </a:extLst>
        </xdr:cNvPr>
        <xdr:cNvGrpSpPr/>
      </xdr:nvGrpSpPr>
      <xdr:grpSpPr>
        <a:xfrm>
          <a:off x="2028825" y="19988213"/>
          <a:ext cx="7615237" cy="857250"/>
          <a:chOff x="2028825" y="20845463"/>
          <a:chExt cx="7615237" cy="857250"/>
        </a:xfrm>
      </xdr:grpSpPr>
      <xdr:sp macro="" textlink="">
        <xdr:nvSpPr>
          <xdr:cNvPr id="520" name="Freeform: Shape 519">
            <a:extLst>
              <a:ext uri="{FF2B5EF4-FFF2-40B4-BE49-F238E27FC236}">
                <a16:creationId xmlns:a16="http://schemas.microsoft.com/office/drawing/2014/main" id="{17CF0D76-9A0D-AB6C-217D-B2C3BCA226D9}"/>
              </a:ext>
            </a:extLst>
          </xdr:cNvPr>
          <xdr:cNvSpPr/>
        </xdr:nvSpPr>
        <xdr:spPr>
          <a:xfrm>
            <a:off x="2106674" y="20845463"/>
            <a:ext cx="1943123" cy="850756"/>
          </a:xfrm>
          <a:custGeom>
            <a:avLst/>
            <a:gdLst>
              <a:gd name="connsiteX0" fmla="*/ 0 w 1943100"/>
              <a:gd name="connsiteY0" fmla="*/ 423862 h 847725"/>
              <a:gd name="connsiteX1" fmla="*/ 0 w 1943100"/>
              <a:gd name="connsiteY1" fmla="*/ 0 h 847725"/>
              <a:gd name="connsiteX2" fmla="*/ 1943100 w 1943100"/>
              <a:gd name="connsiteY2" fmla="*/ 847725 h 847725"/>
              <a:gd name="connsiteX3" fmla="*/ 1943100 w 1943100"/>
              <a:gd name="connsiteY3" fmla="*/ 428625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47725">
                <a:moveTo>
                  <a:pt x="0" y="423862"/>
                </a:moveTo>
                <a:lnTo>
                  <a:pt x="0" y="0"/>
                </a:lnTo>
                <a:lnTo>
                  <a:pt x="1943100" y="847725"/>
                </a:lnTo>
                <a:lnTo>
                  <a:pt x="194310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1" name="Freeform: Shape 520">
            <a:extLst>
              <a:ext uri="{FF2B5EF4-FFF2-40B4-BE49-F238E27FC236}">
                <a16:creationId xmlns:a16="http://schemas.microsoft.com/office/drawing/2014/main" id="{F561721C-2EDB-714E-C68F-70E082FE726A}"/>
              </a:ext>
            </a:extLst>
          </xdr:cNvPr>
          <xdr:cNvSpPr/>
        </xdr:nvSpPr>
        <xdr:spPr>
          <a:xfrm>
            <a:off x="4046683" y="20855204"/>
            <a:ext cx="1784311" cy="847509"/>
          </a:xfrm>
          <a:custGeom>
            <a:avLst/>
            <a:gdLst>
              <a:gd name="connsiteX0" fmla="*/ 0 w 1943100"/>
              <a:gd name="connsiteY0" fmla="*/ 423862 h 847725"/>
              <a:gd name="connsiteX1" fmla="*/ 0 w 1943100"/>
              <a:gd name="connsiteY1" fmla="*/ 0 h 847725"/>
              <a:gd name="connsiteX2" fmla="*/ 1943100 w 1943100"/>
              <a:gd name="connsiteY2" fmla="*/ 847725 h 847725"/>
              <a:gd name="connsiteX3" fmla="*/ 1943100 w 1943100"/>
              <a:gd name="connsiteY3" fmla="*/ 428625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47725">
                <a:moveTo>
                  <a:pt x="0" y="423862"/>
                </a:moveTo>
                <a:lnTo>
                  <a:pt x="0" y="0"/>
                </a:lnTo>
                <a:lnTo>
                  <a:pt x="1943100" y="847725"/>
                </a:lnTo>
                <a:lnTo>
                  <a:pt x="194310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2" name="Freeform: Shape 521">
            <a:extLst>
              <a:ext uri="{FF2B5EF4-FFF2-40B4-BE49-F238E27FC236}">
                <a16:creationId xmlns:a16="http://schemas.microsoft.com/office/drawing/2014/main" id="{826C1D84-09A6-DBBF-E1E3-9E4EC2F9B15C}"/>
              </a:ext>
            </a:extLst>
          </xdr:cNvPr>
          <xdr:cNvSpPr/>
        </xdr:nvSpPr>
        <xdr:spPr>
          <a:xfrm>
            <a:off x="5827879" y="20855203"/>
            <a:ext cx="1784311" cy="847509"/>
          </a:xfrm>
          <a:custGeom>
            <a:avLst/>
            <a:gdLst>
              <a:gd name="connsiteX0" fmla="*/ 0 w 1943100"/>
              <a:gd name="connsiteY0" fmla="*/ 423862 h 847725"/>
              <a:gd name="connsiteX1" fmla="*/ 0 w 1943100"/>
              <a:gd name="connsiteY1" fmla="*/ 0 h 847725"/>
              <a:gd name="connsiteX2" fmla="*/ 1943100 w 1943100"/>
              <a:gd name="connsiteY2" fmla="*/ 847725 h 847725"/>
              <a:gd name="connsiteX3" fmla="*/ 1943100 w 1943100"/>
              <a:gd name="connsiteY3" fmla="*/ 428625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47725">
                <a:moveTo>
                  <a:pt x="0" y="423862"/>
                </a:moveTo>
                <a:lnTo>
                  <a:pt x="0" y="0"/>
                </a:lnTo>
                <a:lnTo>
                  <a:pt x="1943100" y="847725"/>
                </a:lnTo>
                <a:lnTo>
                  <a:pt x="194310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3" name="Freeform: Shape 522">
            <a:extLst>
              <a:ext uri="{FF2B5EF4-FFF2-40B4-BE49-F238E27FC236}">
                <a16:creationId xmlns:a16="http://schemas.microsoft.com/office/drawing/2014/main" id="{818612C7-E087-6E53-C69E-E897A0CB244D}"/>
              </a:ext>
            </a:extLst>
          </xdr:cNvPr>
          <xdr:cNvSpPr/>
        </xdr:nvSpPr>
        <xdr:spPr>
          <a:xfrm>
            <a:off x="7609075" y="20855203"/>
            <a:ext cx="1938454" cy="847509"/>
          </a:xfrm>
          <a:custGeom>
            <a:avLst/>
            <a:gdLst>
              <a:gd name="connsiteX0" fmla="*/ 0 w 1943100"/>
              <a:gd name="connsiteY0" fmla="*/ 423862 h 847725"/>
              <a:gd name="connsiteX1" fmla="*/ 0 w 1943100"/>
              <a:gd name="connsiteY1" fmla="*/ 0 h 847725"/>
              <a:gd name="connsiteX2" fmla="*/ 1943100 w 1943100"/>
              <a:gd name="connsiteY2" fmla="*/ 847725 h 847725"/>
              <a:gd name="connsiteX3" fmla="*/ 1943100 w 1943100"/>
              <a:gd name="connsiteY3" fmla="*/ 428625 h 8477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47725">
                <a:moveTo>
                  <a:pt x="0" y="423862"/>
                </a:moveTo>
                <a:lnTo>
                  <a:pt x="0" y="0"/>
                </a:lnTo>
                <a:lnTo>
                  <a:pt x="1943100" y="847725"/>
                </a:lnTo>
                <a:lnTo>
                  <a:pt x="1943100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4" name="Isosceles Triangle 523">
            <a:extLst>
              <a:ext uri="{FF2B5EF4-FFF2-40B4-BE49-F238E27FC236}">
                <a16:creationId xmlns:a16="http://schemas.microsoft.com/office/drawing/2014/main" id="{C521870F-20FA-46ED-3171-EC3C4F85E5FE}"/>
              </a:ext>
            </a:extLst>
          </xdr:cNvPr>
          <xdr:cNvSpPr/>
        </xdr:nvSpPr>
        <xdr:spPr>
          <a:xfrm>
            <a:off x="2028825" y="21288701"/>
            <a:ext cx="161927" cy="12176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5" name="Isosceles Triangle 524">
            <a:extLst>
              <a:ext uri="{FF2B5EF4-FFF2-40B4-BE49-F238E27FC236}">
                <a16:creationId xmlns:a16="http://schemas.microsoft.com/office/drawing/2014/main" id="{7C102642-4B63-476A-E8F5-A0B52DC5ADD1}"/>
              </a:ext>
            </a:extLst>
          </xdr:cNvPr>
          <xdr:cNvSpPr/>
        </xdr:nvSpPr>
        <xdr:spPr>
          <a:xfrm>
            <a:off x="3967278" y="21283829"/>
            <a:ext cx="161927" cy="12176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26" name="Straight Connector 525">
            <a:extLst>
              <a:ext uri="{FF2B5EF4-FFF2-40B4-BE49-F238E27FC236}">
                <a16:creationId xmlns:a16="http://schemas.microsoft.com/office/drawing/2014/main" id="{8B090890-5B82-2286-AAD9-3D4481638F3D}"/>
              </a:ext>
            </a:extLst>
          </xdr:cNvPr>
          <xdr:cNvCxnSpPr/>
        </xdr:nvCxnSpPr>
        <xdr:spPr>
          <a:xfrm>
            <a:off x="2103560" y="21274087"/>
            <a:ext cx="74564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7" name="Isosceles Triangle 526">
            <a:extLst>
              <a:ext uri="{FF2B5EF4-FFF2-40B4-BE49-F238E27FC236}">
                <a16:creationId xmlns:a16="http://schemas.microsoft.com/office/drawing/2014/main" id="{DB309DDA-789C-0154-80E3-78E6937B768E}"/>
              </a:ext>
            </a:extLst>
          </xdr:cNvPr>
          <xdr:cNvSpPr/>
        </xdr:nvSpPr>
        <xdr:spPr>
          <a:xfrm>
            <a:off x="5753145" y="21283831"/>
            <a:ext cx="161927" cy="12176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8" name="Isosceles Triangle 527">
            <a:extLst>
              <a:ext uri="{FF2B5EF4-FFF2-40B4-BE49-F238E27FC236}">
                <a16:creationId xmlns:a16="http://schemas.microsoft.com/office/drawing/2014/main" id="{4EA1B64C-7E02-AC3E-09F8-5A0EFE1583C4}"/>
              </a:ext>
            </a:extLst>
          </xdr:cNvPr>
          <xdr:cNvSpPr/>
        </xdr:nvSpPr>
        <xdr:spPr>
          <a:xfrm>
            <a:off x="7539010" y="21278959"/>
            <a:ext cx="161927" cy="12176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9" name="Isosceles Triangle 528">
            <a:extLst>
              <a:ext uri="{FF2B5EF4-FFF2-40B4-BE49-F238E27FC236}">
                <a16:creationId xmlns:a16="http://schemas.microsoft.com/office/drawing/2014/main" id="{AF19EC73-EEB5-FC79-16F0-21DB6FE25479}"/>
              </a:ext>
            </a:extLst>
          </xdr:cNvPr>
          <xdr:cNvSpPr/>
        </xdr:nvSpPr>
        <xdr:spPr>
          <a:xfrm>
            <a:off x="9482135" y="21283831"/>
            <a:ext cx="161927" cy="12176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1" name="Oval 530">
            <a:extLst>
              <a:ext uri="{FF2B5EF4-FFF2-40B4-BE49-F238E27FC236}">
                <a16:creationId xmlns:a16="http://schemas.microsoft.com/office/drawing/2014/main" id="{5500B630-23D0-FD55-783D-C273B14EA17C}"/>
              </a:ext>
            </a:extLst>
          </xdr:cNvPr>
          <xdr:cNvSpPr/>
        </xdr:nvSpPr>
        <xdr:spPr>
          <a:xfrm>
            <a:off x="5799854" y="21243239"/>
            <a:ext cx="68509" cy="64944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75" name="Straight Connector 574">
            <a:extLst>
              <a:ext uri="{FF2B5EF4-FFF2-40B4-BE49-F238E27FC236}">
                <a16:creationId xmlns:a16="http://schemas.microsoft.com/office/drawing/2014/main" id="{8D86B46B-3C46-4193-B6AA-A0ECAFC6BF1B}"/>
              </a:ext>
            </a:extLst>
          </xdr:cNvPr>
          <xdr:cNvCxnSpPr/>
        </xdr:nvCxnSpPr>
        <xdr:spPr>
          <a:xfrm>
            <a:off x="2105024" y="21455060"/>
            <a:ext cx="0" cy="17145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Connector 575">
            <a:extLst>
              <a:ext uri="{FF2B5EF4-FFF2-40B4-BE49-F238E27FC236}">
                <a16:creationId xmlns:a16="http://schemas.microsoft.com/office/drawing/2014/main" id="{6DFBF579-C447-43F4-A7AA-4FF498B37693}"/>
              </a:ext>
            </a:extLst>
          </xdr:cNvPr>
          <xdr:cNvCxnSpPr/>
        </xdr:nvCxnSpPr>
        <xdr:spPr>
          <a:xfrm>
            <a:off x="2047875" y="21555075"/>
            <a:ext cx="1114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Connector 576">
            <a:extLst>
              <a:ext uri="{FF2B5EF4-FFF2-40B4-BE49-F238E27FC236}">
                <a16:creationId xmlns:a16="http://schemas.microsoft.com/office/drawing/2014/main" id="{74C39BBE-3A58-4B04-9C8D-DDE51122623C}"/>
              </a:ext>
            </a:extLst>
          </xdr:cNvPr>
          <xdr:cNvCxnSpPr/>
        </xdr:nvCxnSpPr>
        <xdr:spPr>
          <a:xfrm>
            <a:off x="3076579" y="21383625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171D44DD-ACDD-4AB7-ACCD-FDA7C730E805}"/>
              </a:ext>
            </a:extLst>
          </xdr:cNvPr>
          <xdr:cNvCxnSpPr/>
        </xdr:nvCxnSpPr>
        <xdr:spPr>
          <a:xfrm flipH="1">
            <a:off x="2062162" y="215169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Connector 578">
            <a:extLst>
              <a:ext uri="{FF2B5EF4-FFF2-40B4-BE49-F238E27FC236}">
                <a16:creationId xmlns:a16="http://schemas.microsoft.com/office/drawing/2014/main" id="{C72D7076-3E4F-4BF0-99D7-0BBF8B801D4E}"/>
              </a:ext>
            </a:extLst>
          </xdr:cNvPr>
          <xdr:cNvCxnSpPr/>
        </xdr:nvCxnSpPr>
        <xdr:spPr>
          <a:xfrm flipH="1">
            <a:off x="3028955" y="215169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Straight Connector 581">
            <a:extLst>
              <a:ext uri="{FF2B5EF4-FFF2-40B4-BE49-F238E27FC236}">
                <a16:creationId xmlns:a16="http://schemas.microsoft.com/office/drawing/2014/main" id="{EC2B99C8-1E71-4839-A9A6-DAD35F2A0BFA}"/>
              </a:ext>
            </a:extLst>
          </xdr:cNvPr>
          <xdr:cNvCxnSpPr/>
        </xdr:nvCxnSpPr>
        <xdr:spPr>
          <a:xfrm>
            <a:off x="3986211" y="21555075"/>
            <a:ext cx="9953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3" name="Straight Connector 582">
            <a:extLst>
              <a:ext uri="{FF2B5EF4-FFF2-40B4-BE49-F238E27FC236}">
                <a16:creationId xmlns:a16="http://schemas.microsoft.com/office/drawing/2014/main" id="{053A5868-605C-445F-89B9-91D55FD949F9}"/>
              </a:ext>
            </a:extLst>
          </xdr:cNvPr>
          <xdr:cNvCxnSpPr/>
        </xdr:nvCxnSpPr>
        <xdr:spPr>
          <a:xfrm>
            <a:off x="4929186" y="21383625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4" name="Straight Connector 583">
            <a:extLst>
              <a:ext uri="{FF2B5EF4-FFF2-40B4-BE49-F238E27FC236}">
                <a16:creationId xmlns:a16="http://schemas.microsoft.com/office/drawing/2014/main" id="{10549C14-C73E-46C2-998A-4DC914A3FC2F}"/>
              </a:ext>
            </a:extLst>
          </xdr:cNvPr>
          <xdr:cNvCxnSpPr/>
        </xdr:nvCxnSpPr>
        <xdr:spPr>
          <a:xfrm flipH="1">
            <a:off x="4000498" y="215169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5" name="Straight Connector 584">
            <a:extLst>
              <a:ext uri="{FF2B5EF4-FFF2-40B4-BE49-F238E27FC236}">
                <a16:creationId xmlns:a16="http://schemas.microsoft.com/office/drawing/2014/main" id="{97FF0FD2-60D1-4CCC-96C4-A9E2836CE528}"/>
              </a:ext>
            </a:extLst>
          </xdr:cNvPr>
          <xdr:cNvCxnSpPr/>
        </xdr:nvCxnSpPr>
        <xdr:spPr>
          <a:xfrm flipH="1">
            <a:off x="4881562" y="21516975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7" name="Straight Connector 586">
            <a:extLst>
              <a:ext uri="{FF2B5EF4-FFF2-40B4-BE49-F238E27FC236}">
                <a16:creationId xmlns:a16="http://schemas.microsoft.com/office/drawing/2014/main" id="{4F9D06CE-2A8E-4455-98B7-C4E49A93DAA3}"/>
              </a:ext>
            </a:extLst>
          </xdr:cNvPr>
          <xdr:cNvCxnSpPr/>
        </xdr:nvCxnSpPr>
        <xdr:spPr>
          <a:xfrm>
            <a:off x="5767387" y="21555076"/>
            <a:ext cx="99536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Straight Connector 587">
            <a:extLst>
              <a:ext uri="{FF2B5EF4-FFF2-40B4-BE49-F238E27FC236}">
                <a16:creationId xmlns:a16="http://schemas.microsoft.com/office/drawing/2014/main" id="{BD9C8249-C658-4A9A-A35B-AFED174F2669}"/>
              </a:ext>
            </a:extLst>
          </xdr:cNvPr>
          <xdr:cNvCxnSpPr/>
        </xdr:nvCxnSpPr>
        <xdr:spPr>
          <a:xfrm>
            <a:off x="6710362" y="21383626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9" name="Straight Connector 588">
            <a:extLst>
              <a:ext uri="{FF2B5EF4-FFF2-40B4-BE49-F238E27FC236}">
                <a16:creationId xmlns:a16="http://schemas.microsoft.com/office/drawing/2014/main" id="{D520CEB5-CBA9-4139-8CE5-35D205795D92}"/>
              </a:ext>
            </a:extLst>
          </xdr:cNvPr>
          <xdr:cNvCxnSpPr/>
        </xdr:nvCxnSpPr>
        <xdr:spPr>
          <a:xfrm flipH="1">
            <a:off x="5781674" y="215169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0" name="Straight Connector 589">
            <a:extLst>
              <a:ext uri="{FF2B5EF4-FFF2-40B4-BE49-F238E27FC236}">
                <a16:creationId xmlns:a16="http://schemas.microsoft.com/office/drawing/2014/main" id="{E3C79717-812E-42A3-A62B-2D88775770CB}"/>
              </a:ext>
            </a:extLst>
          </xdr:cNvPr>
          <xdr:cNvCxnSpPr/>
        </xdr:nvCxnSpPr>
        <xdr:spPr>
          <a:xfrm flipH="1">
            <a:off x="6662738" y="215169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1" name="Straight Connector 590">
            <a:extLst>
              <a:ext uri="{FF2B5EF4-FFF2-40B4-BE49-F238E27FC236}">
                <a16:creationId xmlns:a16="http://schemas.microsoft.com/office/drawing/2014/main" id="{7ED368D2-42B0-4934-A914-B10F8A54D2C0}"/>
              </a:ext>
            </a:extLst>
          </xdr:cNvPr>
          <xdr:cNvCxnSpPr/>
        </xdr:nvCxnSpPr>
        <xdr:spPr>
          <a:xfrm>
            <a:off x="7548562" y="21555076"/>
            <a:ext cx="11144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Straight Connector 591">
            <a:extLst>
              <a:ext uri="{FF2B5EF4-FFF2-40B4-BE49-F238E27FC236}">
                <a16:creationId xmlns:a16="http://schemas.microsoft.com/office/drawing/2014/main" id="{8B921B66-3C51-4476-BA44-F31A8ACDB76C}"/>
              </a:ext>
            </a:extLst>
          </xdr:cNvPr>
          <xdr:cNvCxnSpPr/>
        </xdr:nvCxnSpPr>
        <xdr:spPr>
          <a:xfrm>
            <a:off x="8582029" y="21383626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3" name="Straight Connector 592">
            <a:extLst>
              <a:ext uri="{FF2B5EF4-FFF2-40B4-BE49-F238E27FC236}">
                <a16:creationId xmlns:a16="http://schemas.microsoft.com/office/drawing/2014/main" id="{169DA1B7-4688-4628-9804-CD62AA3DE5AD}"/>
              </a:ext>
            </a:extLst>
          </xdr:cNvPr>
          <xdr:cNvCxnSpPr/>
        </xdr:nvCxnSpPr>
        <xdr:spPr>
          <a:xfrm flipH="1">
            <a:off x="7562849" y="215169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4" name="Straight Connector 593">
            <a:extLst>
              <a:ext uri="{FF2B5EF4-FFF2-40B4-BE49-F238E27FC236}">
                <a16:creationId xmlns:a16="http://schemas.microsoft.com/office/drawing/2014/main" id="{843C1948-1817-45B0-8249-E7E3A093234F}"/>
              </a:ext>
            </a:extLst>
          </xdr:cNvPr>
          <xdr:cNvCxnSpPr/>
        </xdr:nvCxnSpPr>
        <xdr:spPr>
          <a:xfrm flipH="1">
            <a:off x="8534405" y="21516976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85725</xdr:colOff>
      <xdr:row>147</xdr:row>
      <xdr:rowOff>0</xdr:rowOff>
    </xdr:from>
    <xdr:to>
      <xdr:col>59</xdr:col>
      <xdr:colOff>90487</xdr:colOff>
      <xdr:row>152</xdr:row>
      <xdr:rowOff>17046</xdr:rowOff>
    </xdr:to>
    <xdr:grpSp>
      <xdr:nvGrpSpPr>
        <xdr:cNvPr id="762" name="Group 761">
          <a:extLst>
            <a:ext uri="{FF2B5EF4-FFF2-40B4-BE49-F238E27FC236}">
              <a16:creationId xmlns:a16="http://schemas.microsoft.com/office/drawing/2014/main" id="{525D7AA4-E471-3751-AAE7-A1D15A2F16D2}"/>
            </a:ext>
          </a:extLst>
        </xdr:cNvPr>
        <xdr:cNvGrpSpPr/>
      </xdr:nvGrpSpPr>
      <xdr:grpSpPr>
        <a:xfrm>
          <a:off x="2028825" y="21269325"/>
          <a:ext cx="7615237" cy="731421"/>
          <a:chOff x="2028825" y="22126575"/>
          <a:chExt cx="7615237" cy="731421"/>
        </a:xfrm>
      </xdr:grpSpPr>
      <xdr:sp macro="" textlink="">
        <xdr:nvSpPr>
          <xdr:cNvPr id="571" name="Freeform: Shape 570">
            <a:extLst>
              <a:ext uri="{FF2B5EF4-FFF2-40B4-BE49-F238E27FC236}">
                <a16:creationId xmlns:a16="http://schemas.microsoft.com/office/drawing/2014/main" id="{50F6240A-42CD-CA60-6C40-706BE31616D1}"/>
              </a:ext>
            </a:extLst>
          </xdr:cNvPr>
          <xdr:cNvSpPr/>
        </xdr:nvSpPr>
        <xdr:spPr>
          <a:xfrm>
            <a:off x="2105025" y="22126575"/>
            <a:ext cx="1947863" cy="731421"/>
          </a:xfrm>
          <a:custGeom>
            <a:avLst/>
            <a:gdLst>
              <a:gd name="connsiteX0" fmla="*/ 0 w 1947863"/>
              <a:gd name="connsiteY0" fmla="*/ 438150 h 731421"/>
              <a:gd name="connsiteX1" fmla="*/ 976313 w 1947863"/>
              <a:gd name="connsiteY1" fmla="*/ 714375 h 731421"/>
              <a:gd name="connsiteX2" fmla="*/ 1947863 w 1947863"/>
              <a:gd name="connsiteY2" fmla="*/ 0 h 7314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731421">
                <a:moveTo>
                  <a:pt x="0" y="438150"/>
                </a:moveTo>
                <a:cubicBezTo>
                  <a:pt x="325834" y="612775"/>
                  <a:pt x="651669" y="787400"/>
                  <a:pt x="976313" y="714375"/>
                </a:cubicBezTo>
                <a:cubicBezTo>
                  <a:pt x="1300957" y="641350"/>
                  <a:pt x="1624410" y="320675"/>
                  <a:pt x="19478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2" name="Freeform: Shape 571">
            <a:extLst>
              <a:ext uri="{FF2B5EF4-FFF2-40B4-BE49-F238E27FC236}">
                <a16:creationId xmlns:a16="http://schemas.microsoft.com/office/drawing/2014/main" id="{927074C8-7FF3-57D2-6490-70AE15DA7578}"/>
              </a:ext>
            </a:extLst>
          </xdr:cNvPr>
          <xdr:cNvSpPr/>
        </xdr:nvSpPr>
        <xdr:spPr>
          <a:xfrm>
            <a:off x="4043363" y="22126575"/>
            <a:ext cx="1790700" cy="720657"/>
          </a:xfrm>
          <a:custGeom>
            <a:avLst/>
            <a:gdLst>
              <a:gd name="connsiteX0" fmla="*/ 0 w 1790700"/>
              <a:gd name="connsiteY0" fmla="*/ 0 h 720657"/>
              <a:gd name="connsiteX1" fmla="*/ 900112 w 1790700"/>
              <a:gd name="connsiteY1" fmla="*/ 709613 h 720657"/>
              <a:gd name="connsiteX2" fmla="*/ 1790700 w 1790700"/>
              <a:gd name="connsiteY2" fmla="*/ 433388 h 7206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90700" h="720657">
                <a:moveTo>
                  <a:pt x="0" y="0"/>
                </a:moveTo>
                <a:cubicBezTo>
                  <a:pt x="300831" y="318691"/>
                  <a:pt x="601662" y="637382"/>
                  <a:pt x="900112" y="709613"/>
                </a:cubicBezTo>
                <a:cubicBezTo>
                  <a:pt x="1198562" y="781844"/>
                  <a:pt x="1649413" y="477838"/>
                  <a:pt x="1790700" y="433388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3" name="Freeform: Shape 572">
            <a:extLst>
              <a:ext uri="{FF2B5EF4-FFF2-40B4-BE49-F238E27FC236}">
                <a16:creationId xmlns:a16="http://schemas.microsoft.com/office/drawing/2014/main" id="{9DCD9972-B289-C273-3407-76B135E50DDB}"/>
              </a:ext>
            </a:extLst>
          </xdr:cNvPr>
          <xdr:cNvSpPr/>
        </xdr:nvSpPr>
        <xdr:spPr>
          <a:xfrm>
            <a:off x="5829300" y="22126575"/>
            <a:ext cx="1781175" cy="730958"/>
          </a:xfrm>
          <a:custGeom>
            <a:avLst/>
            <a:gdLst>
              <a:gd name="connsiteX0" fmla="*/ 0 w 1781175"/>
              <a:gd name="connsiteY0" fmla="*/ 433388 h 730958"/>
              <a:gd name="connsiteX1" fmla="*/ 895350 w 1781175"/>
              <a:gd name="connsiteY1" fmla="*/ 714375 h 730958"/>
              <a:gd name="connsiteX2" fmla="*/ 1781175 w 1781175"/>
              <a:gd name="connsiteY2" fmla="*/ 0 h 7309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81175" h="730958">
                <a:moveTo>
                  <a:pt x="0" y="433388"/>
                </a:moveTo>
                <a:cubicBezTo>
                  <a:pt x="299244" y="609997"/>
                  <a:pt x="598488" y="786606"/>
                  <a:pt x="895350" y="714375"/>
                </a:cubicBezTo>
                <a:cubicBezTo>
                  <a:pt x="1192212" y="642144"/>
                  <a:pt x="1486693" y="321072"/>
                  <a:pt x="17811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74" name="Freeform: Shape 573">
            <a:extLst>
              <a:ext uri="{FF2B5EF4-FFF2-40B4-BE49-F238E27FC236}">
                <a16:creationId xmlns:a16="http://schemas.microsoft.com/office/drawing/2014/main" id="{78AD5907-C58C-71FA-33B7-D01CC85D9765}"/>
              </a:ext>
            </a:extLst>
          </xdr:cNvPr>
          <xdr:cNvSpPr/>
        </xdr:nvSpPr>
        <xdr:spPr>
          <a:xfrm>
            <a:off x="7610475" y="22126575"/>
            <a:ext cx="1947863" cy="726365"/>
          </a:xfrm>
          <a:custGeom>
            <a:avLst/>
            <a:gdLst>
              <a:gd name="connsiteX0" fmla="*/ 0 w 1947863"/>
              <a:gd name="connsiteY0" fmla="*/ 0 h 726365"/>
              <a:gd name="connsiteX1" fmla="*/ 971550 w 1947863"/>
              <a:gd name="connsiteY1" fmla="*/ 709613 h 726365"/>
              <a:gd name="connsiteX2" fmla="*/ 1947863 w 1947863"/>
              <a:gd name="connsiteY2" fmla="*/ 433388 h 7263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726365">
                <a:moveTo>
                  <a:pt x="0" y="0"/>
                </a:moveTo>
                <a:cubicBezTo>
                  <a:pt x="323453" y="318691"/>
                  <a:pt x="646906" y="637382"/>
                  <a:pt x="971550" y="709613"/>
                </a:cubicBezTo>
                <a:cubicBezTo>
                  <a:pt x="1296194" y="781844"/>
                  <a:pt x="1622028" y="607616"/>
                  <a:pt x="1947863" y="433388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8" name="Isosceles Triangle 537">
            <a:extLst>
              <a:ext uri="{FF2B5EF4-FFF2-40B4-BE49-F238E27FC236}">
                <a16:creationId xmlns:a16="http://schemas.microsoft.com/office/drawing/2014/main" id="{A641F27C-E845-095D-5CF0-22EEB1CCFEDB}"/>
              </a:ext>
            </a:extLst>
          </xdr:cNvPr>
          <xdr:cNvSpPr/>
        </xdr:nvSpPr>
        <xdr:spPr>
          <a:xfrm>
            <a:off x="2028825" y="22572465"/>
            <a:ext cx="161927" cy="12278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9" name="Isosceles Triangle 538">
            <a:extLst>
              <a:ext uri="{FF2B5EF4-FFF2-40B4-BE49-F238E27FC236}">
                <a16:creationId xmlns:a16="http://schemas.microsoft.com/office/drawing/2014/main" id="{C7725234-C986-F7E5-22AC-115B3197761D}"/>
              </a:ext>
            </a:extLst>
          </xdr:cNvPr>
          <xdr:cNvSpPr/>
        </xdr:nvSpPr>
        <xdr:spPr>
          <a:xfrm>
            <a:off x="3967278" y="22567553"/>
            <a:ext cx="161927" cy="12278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0" name="Straight Connector 539">
            <a:extLst>
              <a:ext uri="{FF2B5EF4-FFF2-40B4-BE49-F238E27FC236}">
                <a16:creationId xmlns:a16="http://schemas.microsoft.com/office/drawing/2014/main" id="{21458FC0-9B3C-9E5D-C062-36C4D3051F47}"/>
              </a:ext>
            </a:extLst>
          </xdr:cNvPr>
          <xdr:cNvCxnSpPr/>
        </xdr:nvCxnSpPr>
        <xdr:spPr>
          <a:xfrm>
            <a:off x="2103560" y="22557730"/>
            <a:ext cx="7456425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1" name="Isosceles Triangle 540">
            <a:extLst>
              <a:ext uri="{FF2B5EF4-FFF2-40B4-BE49-F238E27FC236}">
                <a16:creationId xmlns:a16="http://schemas.microsoft.com/office/drawing/2014/main" id="{A089C07F-5B81-5D0C-D8A2-F8CFFF068475}"/>
              </a:ext>
            </a:extLst>
          </xdr:cNvPr>
          <xdr:cNvSpPr/>
        </xdr:nvSpPr>
        <xdr:spPr>
          <a:xfrm>
            <a:off x="5753145" y="22567554"/>
            <a:ext cx="161927" cy="12278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2" name="Isosceles Triangle 541">
            <a:extLst>
              <a:ext uri="{FF2B5EF4-FFF2-40B4-BE49-F238E27FC236}">
                <a16:creationId xmlns:a16="http://schemas.microsoft.com/office/drawing/2014/main" id="{6E0F5F84-54A0-EE34-B6A6-3C01FBD91F18}"/>
              </a:ext>
            </a:extLst>
          </xdr:cNvPr>
          <xdr:cNvSpPr/>
        </xdr:nvSpPr>
        <xdr:spPr>
          <a:xfrm>
            <a:off x="7539010" y="22562642"/>
            <a:ext cx="161927" cy="12278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3" name="Isosceles Triangle 542">
            <a:extLst>
              <a:ext uri="{FF2B5EF4-FFF2-40B4-BE49-F238E27FC236}">
                <a16:creationId xmlns:a16="http://schemas.microsoft.com/office/drawing/2014/main" id="{D6C4A398-B9C8-41C6-6EF5-265D06B246DE}"/>
              </a:ext>
            </a:extLst>
          </xdr:cNvPr>
          <xdr:cNvSpPr/>
        </xdr:nvSpPr>
        <xdr:spPr>
          <a:xfrm>
            <a:off x="9482135" y="22567554"/>
            <a:ext cx="161927" cy="12278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5" name="Oval 544">
            <a:extLst>
              <a:ext uri="{FF2B5EF4-FFF2-40B4-BE49-F238E27FC236}">
                <a16:creationId xmlns:a16="http://schemas.microsoft.com/office/drawing/2014/main" id="{DC972B0C-50F3-5D20-E71A-78812E83C2D2}"/>
              </a:ext>
            </a:extLst>
          </xdr:cNvPr>
          <xdr:cNvSpPr/>
        </xdr:nvSpPr>
        <xdr:spPr>
          <a:xfrm>
            <a:off x="5799854" y="22526625"/>
            <a:ext cx="68509" cy="65485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96" name="Straight Connector 595">
            <a:extLst>
              <a:ext uri="{FF2B5EF4-FFF2-40B4-BE49-F238E27FC236}">
                <a16:creationId xmlns:a16="http://schemas.microsoft.com/office/drawing/2014/main" id="{22BDB414-E690-417B-A7B1-04DC99F22949}"/>
              </a:ext>
            </a:extLst>
          </xdr:cNvPr>
          <xdr:cNvCxnSpPr/>
        </xdr:nvCxnSpPr>
        <xdr:spPr>
          <a:xfrm flipV="1">
            <a:off x="4048125" y="22174200"/>
            <a:ext cx="0" cy="3810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7" name="Straight Connector 596">
            <a:extLst>
              <a:ext uri="{FF2B5EF4-FFF2-40B4-BE49-F238E27FC236}">
                <a16:creationId xmlns:a16="http://schemas.microsoft.com/office/drawing/2014/main" id="{3230FBE4-4146-48C7-8FE9-40A58DC6E9BB}"/>
              </a:ext>
            </a:extLst>
          </xdr:cNvPr>
          <xdr:cNvCxnSpPr/>
        </xdr:nvCxnSpPr>
        <xdr:spPr>
          <a:xfrm flipV="1">
            <a:off x="7610475" y="22174200"/>
            <a:ext cx="0" cy="3810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202</xdr:row>
      <xdr:rowOff>123825</xdr:rowOff>
    </xdr:from>
    <xdr:to>
      <xdr:col>37</xdr:col>
      <xdr:colOff>80963</xdr:colOff>
      <xdr:row>210</xdr:row>
      <xdr:rowOff>90488</xdr:rowOff>
    </xdr:to>
    <xdr:grpSp>
      <xdr:nvGrpSpPr>
        <xdr:cNvPr id="598" name="Group 597">
          <a:extLst>
            <a:ext uri="{FF2B5EF4-FFF2-40B4-BE49-F238E27FC236}">
              <a16:creationId xmlns:a16="http://schemas.microsoft.com/office/drawing/2014/main" id="{652C9AC3-8FBD-4F50-A024-85318FE714B4}"/>
            </a:ext>
          </a:extLst>
        </xdr:cNvPr>
        <xdr:cNvGrpSpPr/>
      </xdr:nvGrpSpPr>
      <xdr:grpSpPr>
        <a:xfrm>
          <a:off x="2014537" y="29784675"/>
          <a:ext cx="4057651" cy="1109663"/>
          <a:chOff x="2052637" y="64182625"/>
          <a:chExt cx="4137026" cy="1084263"/>
        </a:xfrm>
      </xdr:grpSpPr>
      <xdr:sp macro="" textlink="">
        <xdr:nvSpPr>
          <xdr:cNvPr id="599" name="Isosceles Triangle 598">
            <a:extLst>
              <a:ext uri="{FF2B5EF4-FFF2-40B4-BE49-F238E27FC236}">
                <a16:creationId xmlns:a16="http://schemas.microsoft.com/office/drawing/2014/main" id="{D90106FE-B5E5-7E82-2F38-A8787A16E732}"/>
              </a:ext>
            </a:extLst>
          </xdr:cNvPr>
          <xdr:cNvSpPr/>
        </xdr:nvSpPr>
        <xdr:spPr>
          <a:xfrm>
            <a:off x="2062163" y="644921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00" name="Isosceles Triangle 599">
            <a:extLst>
              <a:ext uri="{FF2B5EF4-FFF2-40B4-BE49-F238E27FC236}">
                <a16:creationId xmlns:a16="http://schemas.microsoft.com/office/drawing/2014/main" id="{2EF55273-87C7-2253-90FA-6622F7646BAD}"/>
              </a:ext>
            </a:extLst>
          </xdr:cNvPr>
          <xdr:cNvSpPr/>
        </xdr:nvSpPr>
        <xdr:spPr>
          <a:xfrm>
            <a:off x="4048126" y="6448742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649D2EA8-5B8E-4628-4B92-7E4A0B0A8EDB}"/>
              </a:ext>
            </a:extLst>
          </xdr:cNvPr>
          <xdr:cNvCxnSpPr/>
        </xdr:nvCxnSpPr>
        <xdr:spPr>
          <a:xfrm>
            <a:off x="2138362" y="64481074"/>
            <a:ext cx="3979863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2" name="Isosceles Triangle 601">
            <a:extLst>
              <a:ext uri="{FF2B5EF4-FFF2-40B4-BE49-F238E27FC236}">
                <a16:creationId xmlns:a16="http://schemas.microsoft.com/office/drawing/2014/main" id="{D8ED4CC6-F2E2-8971-29F5-924B91ACBB96}"/>
              </a:ext>
            </a:extLst>
          </xdr:cNvPr>
          <xdr:cNvSpPr/>
        </xdr:nvSpPr>
        <xdr:spPr>
          <a:xfrm>
            <a:off x="6024563" y="644874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03" name="Straight Arrow Connector 602">
            <a:extLst>
              <a:ext uri="{FF2B5EF4-FFF2-40B4-BE49-F238E27FC236}">
                <a16:creationId xmlns:a16="http://schemas.microsoft.com/office/drawing/2014/main" id="{61BAFD5E-799B-F4A2-CD18-BEFEB58882DE}"/>
              </a:ext>
            </a:extLst>
          </xdr:cNvPr>
          <xdr:cNvCxnSpPr/>
        </xdr:nvCxnSpPr>
        <xdr:spPr>
          <a:xfrm>
            <a:off x="2143124" y="642508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Arrow Connector 603">
            <a:extLst>
              <a:ext uri="{FF2B5EF4-FFF2-40B4-BE49-F238E27FC236}">
                <a16:creationId xmlns:a16="http://schemas.microsoft.com/office/drawing/2014/main" id="{978BBF85-2345-4C7E-DB55-DF2D694CE03F}"/>
              </a:ext>
            </a:extLst>
          </xdr:cNvPr>
          <xdr:cNvCxnSpPr/>
        </xdr:nvCxnSpPr>
        <xdr:spPr>
          <a:xfrm>
            <a:off x="2308224" y="642556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Arrow Connector 604">
            <a:extLst>
              <a:ext uri="{FF2B5EF4-FFF2-40B4-BE49-F238E27FC236}">
                <a16:creationId xmlns:a16="http://schemas.microsoft.com/office/drawing/2014/main" id="{D7F19003-E707-36C4-9199-7B4FC2493275}"/>
              </a:ext>
            </a:extLst>
          </xdr:cNvPr>
          <xdr:cNvCxnSpPr/>
        </xdr:nvCxnSpPr>
        <xdr:spPr>
          <a:xfrm>
            <a:off x="2473323" y="642508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Arrow Connector 605">
            <a:extLst>
              <a:ext uri="{FF2B5EF4-FFF2-40B4-BE49-F238E27FC236}">
                <a16:creationId xmlns:a16="http://schemas.microsoft.com/office/drawing/2014/main" id="{1A1AD445-C864-F0B7-E365-E26C17AB7A62}"/>
              </a:ext>
            </a:extLst>
          </xdr:cNvPr>
          <xdr:cNvCxnSpPr/>
        </xdr:nvCxnSpPr>
        <xdr:spPr>
          <a:xfrm>
            <a:off x="2638423" y="642556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Arrow Connector 606">
            <a:extLst>
              <a:ext uri="{FF2B5EF4-FFF2-40B4-BE49-F238E27FC236}">
                <a16:creationId xmlns:a16="http://schemas.microsoft.com/office/drawing/2014/main" id="{19A627D4-C50E-FFB8-C983-239C2DB6FA55}"/>
              </a:ext>
            </a:extLst>
          </xdr:cNvPr>
          <xdr:cNvCxnSpPr/>
        </xdr:nvCxnSpPr>
        <xdr:spPr>
          <a:xfrm>
            <a:off x="2803523" y="642508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Arrow Connector 607">
            <a:extLst>
              <a:ext uri="{FF2B5EF4-FFF2-40B4-BE49-F238E27FC236}">
                <a16:creationId xmlns:a16="http://schemas.microsoft.com/office/drawing/2014/main" id="{049DA509-1F2E-A8D7-2F37-4DD911B932AE}"/>
              </a:ext>
            </a:extLst>
          </xdr:cNvPr>
          <xdr:cNvCxnSpPr/>
        </xdr:nvCxnSpPr>
        <xdr:spPr>
          <a:xfrm>
            <a:off x="2968623" y="642556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Arrow Connector 608">
            <a:extLst>
              <a:ext uri="{FF2B5EF4-FFF2-40B4-BE49-F238E27FC236}">
                <a16:creationId xmlns:a16="http://schemas.microsoft.com/office/drawing/2014/main" id="{AFF8A3F4-124A-F704-E3EE-30ADC3B52CC9}"/>
              </a:ext>
            </a:extLst>
          </xdr:cNvPr>
          <xdr:cNvCxnSpPr/>
        </xdr:nvCxnSpPr>
        <xdr:spPr>
          <a:xfrm>
            <a:off x="3133722" y="642508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Arrow Connector 609">
            <a:extLst>
              <a:ext uri="{FF2B5EF4-FFF2-40B4-BE49-F238E27FC236}">
                <a16:creationId xmlns:a16="http://schemas.microsoft.com/office/drawing/2014/main" id="{A463C16A-2A9C-65B2-30D0-73A02D2A5833}"/>
              </a:ext>
            </a:extLst>
          </xdr:cNvPr>
          <xdr:cNvCxnSpPr/>
        </xdr:nvCxnSpPr>
        <xdr:spPr>
          <a:xfrm>
            <a:off x="3298822" y="642556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Arrow Connector 610">
            <a:extLst>
              <a:ext uri="{FF2B5EF4-FFF2-40B4-BE49-F238E27FC236}">
                <a16:creationId xmlns:a16="http://schemas.microsoft.com/office/drawing/2014/main" id="{4BA3AD7B-A23D-15AB-4488-76EE49B4B58E}"/>
              </a:ext>
            </a:extLst>
          </xdr:cNvPr>
          <xdr:cNvCxnSpPr/>
        </xdr:nvCxnSpPr>
        <xdr:spPr>
          <a:xfrm>
            <a:off x="3463924" y="642508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Straight Arrow Connector 611">
            <a:extLst>
              <a:ext uri="{FF2B5EF4-FFF2-40B4-BE49-F238E27FC236}">
                <a16:creationId xmlns:a16="http://schemas.microsoft.com/office/drawing/2014/main" id="{DA040938-11CF-A91E-73B8-8B4363D66553}"/>
              </a:ext>
            </a:extLst>
          </xdr:cNvPr>
          <xdr:cNvCxnSpPr/>
        </xdr:nvCxnSpPr>
        <xdr:spPr>
          <a:xfrm>
            <a:off x="3629024" y="642556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3" name="Straight Arrow Connector 612">
            <a:extLst>
              <a:ext uri="{FF2B5EF4-FFF2-40B4-BE49-F238E27FC236}">
                <a16:creationId xmlns:a16="http://schemas.microsoft.com/office/drawing/2014/main" id="{83D6BF49-E585-291F-5A36-FC67E0531CC1}"/>
              </a:ext>
            </a:extLst>
          </xdr:cNvPr>
          <xdr:cNvCxnSpPr/>
        </xdr:nvCxnSpPr>
        <xdr:spPr>
          <a:xfrm>
            <a:off x="3794123" y="642508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4" name="Straight Arrow Connector 613">
            <a:extLst>
              <a:ext uri="{FF2B5EF4-FFF2-40B4-BE49-F238E27FC236}">
                <a16:creationId xmlns:a16="http://schemas.microsoft.com/office/drawing/2014/main" id="{7E671C9D-D039-E9FF-17FA-0655B7D2626E}"/>
              </a:ext>
            </a:extLst>
          </xdr:cNvPr>
          <xdr:cNvCxnSpPr/>
        </xdr:nvCxnSpPr>
        <xdr:spPr>
          <a:xfrm>
            <a:off x="3959223" y="642556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5" name="Straight Arrow Connector 614">
            <a:extLst>
              <a:ext uri="{FF2B5EF4-FFF2-40B4-BE49-F238E27FC236}">
                <a16:creationId xmlns:a16="http://schemas.microsoft.com/office/drawing/2014/main" id="{F0CD816C-9865-E78C-182B-0E6263F793F3}"/>
              </a:ext>
            </a:extLst>
          </xdr:cNvPr>
          <xdr:cNvCxnSpPr/>
        </xdr:nvCxnSpPr>
        <xdr:spPr>
          <a:xfrm>
            <a:off x="4124323" y="642508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6" name="Straight Arrow Connector 615">
            <a:extLst>
              <a:ext uri="{FF2B5EF4-FFF2-40B4-BE49-F238E27FC236}">
                <a16:creationId xmlns:a16="http://schemas.microsoft.com/office/drawing/2014/main" id="{60F45EC0-7885-7309-9261-B14A654FF8B7}"/>
              </a:ext>
            </a:extLst>
          </xdr:cNvPr>
          <xdr:cNvCxnSpPr/>
        </xdr:nvCxnSpPr>
        <xdr:spPr>
          <a:xfrm>
            <a:off x="4289423" y="642556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7" name="Straight Arrow Connector 616">
            <a:extLst>
              <a:ext uri="{FF2B5EF4-FFF2-40B4-BE49-F238E27FC236}">
                <a16:creationId xmlns:a16="http://schemas.microsoft.com/office/drawing/2014/main" id="{B9C80407-FFFE-DD23-2302-11F3DC93964D}"/>
              </a:ext>
            </a:extLst>
          </xdr:cNvPr>
          <xdr:cNvCxnSpPr/>
        </xdr:nvCxnSpPr>
        <xdr:spPr>
          <a:xfrm>
            <a:off x="4454522" y="642508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Straight Arrow Connector 617">
            <a:extLst>
              <a:ext uri="{FF2B5EF4-FFF2-40B4-BE49-F238E27FC236}">
                <a16:creationId xmlns:a16="http://schemas.microsoft.com/office/drawing/2014/main" id="{AD3465E7-D110-04EF-BAFB-9E7807EB051D}"/>
              </a:ext>
            </a:extLst>
          </xdr:cNvPr>
          <xdr:cNvCxnSpPr/>
        </xdr:nvCxnSpPr>
        <xdr:spPr>
          <a:xfrm>
            <a:off x="4619622" y="642556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9" name="Straight Arrow Connector 618">
            <a:extLst>
              <a:ext uri="{FF2B5EF4-FFF2-40B4-BE49-F238E27FC236}">
                <a16:creationId xmlns:a16="http://schemas.microsoft.com/office/drawing/2014/main" id="{2F0CA2FD-3568-808E-F6D5-75DB1899AEE5}"/>
              </a:ext>
            </a:extLst>
          </xdr:cNvPr>
          <xdr:cNvCxnSpPr/>
        </xdr:nvCxnSpPr>
        <xdr:spPr>
          <a:xfrm>
            <a:off x="4784723" y="642556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0" name="Straight Arrow Connector 619">
            <a:extLst>
              <a:ext uri="{FF2B5EF4-FFF2-40B4-BE49-F238E27FC236}">
                <a16:creationId xmlns:a16="http://schemas.microsoft.com/office/drawing/2014/main" id="{81F4FB43-07FE-5E6E-035E-FD85601F0D00}"/>
              </a:ext>
            </a:extLst>
          </xdr:cNvPr>
          <xdr:cNvCxnSpPr/>
        </xdr:nvCxnSpPr>
        <xdr:spPr>
          <a:xfrm>
            <a:off x="4949823" y="642604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1" name="Straight Arrow Connector 620">
            <a:extLst>
              <a:ext uri="{FF2B5EF4-FFF2-40B4-BE49-F238E27FC236}">
                <a16:creationId xmlns:a16="http://schemas.microsoft.com/office/drawing/2014/main" id="{E446142B-5C20-75F3-EC69-8156EC68964F}"/>
              </a:ext>
            </a:extLst>
          </xdr:cNvPr>
          <xdr:cNvCxnSpPr/>
        </xdr:nvCxnSpPr>
        <xdr:spPr>
          <a:xfrm>
            <a:off x="5114922" y="642556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Straight Arrow Connector 621">
            <a:extLst>
              <a:ext uri="{FF2B5EF4-FFF2-40B4-BE49-F238E27FC236}">
                <a16:creationId xmlns:a16="http://schemas.microsoft.com/office/drawing/2014/main" id="{4BCDA25B-3096-374E-D219-94C7CA0D594E}"/>
              </a:ext>
            </a:extLst>
          </xdr:cNvPr>
          <xdr:cNvCxnSpPr/>
        </xdr:nvCxnSpPr>
        <xdr:spPr>
          <a:xfrm>
            <a:off x="5280022" y="642604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3" name="Straight Arrow Connector 622">
            <a:extLst>
              <a:ext uri="{FF2B5EF4-FFF2-40B4-BE49-F238E27FC236}">
                <a16:creationId xmlns:a16="http://schemas.microsoft.com/office/drawing/2014/main" id="{5A4094F7-8CF2-301C-4F8C-E99A44EC9112}"/>
              </a:ext>
            </a:extLst>
          </xdr:cNvPr>
          <xdr:cNvCxnSpPr/>
        </xdr:nvCxnSpPr>
        <xdr:spPr>
          <a:xfrm>
            <a:off x="5445122" y="642556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Arrow Connector 623">
            <a:extLst>
              <a:ext uri="{FF2B5EF4-FFF2-40B4-BE49-F238E27FC236}">
                <a16:creationId xmlns:a16="http://schemas.microsoft.com/office/drawing/2014/main" id="{B189DC6D-F1BE-9A3C-2B06-5DC76C3632A5}"/>
              </a:ext>
            </a:extLst>
          </xdr:cNvPr>
          <xdr:cNvCxnSpPr/>
        </xdr:nvCxnSpPr>
        <xdr:spPr>
          <a:xfrm>
            <a:off x="5610222" y="642604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" name="Straight Arrow Connector 624">
            <a:extLst>
              <a:ext uri="{FF2B5EF4-FFF2-40B4-BE49-F238E27FC236}">
                <a16:creationId xmlns:a16="http://schemas.microsoft.com/office/drawing/2014/main" id="{2E24834E-3C11-60B8-1E0B-1362BE0E51FD}"/>
              </a:ext>
            </a:extLst>
          </xdr:cNvPr>
          <xdr:cNvCxnSpPr/>
        </xdr:nvCxnSpPr>
        <xdr:spPr>
          <a:xfrm>
            <a:off x="5775321" y="642556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Straight Arrow Connector 625">
            <a:extLst>
              <a:ext uri="{FF2B5EF4-FFF2-40B4-BE49-F238E27FC236}">
                <a16:creationId xmlns:a16="http://schemas.microsoft.com/office/drawing/2014/main" id="{17E17BEC-B2DB-DF7D-BCB2-8E6D02F481E6}"/>
              </a:ext>
            </a:extLst>
          </xdr:cNvPr>
          <xdr:cNvCxnSpPr/>
        </xdr:nvCxnSpPr>
        <xdr:spPr>
          <a:xfrm>
            <a:off x="5940421" y="642604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Arrow Connector 626">
            <a:extLst>
              <a:ext uri="{FF2B5EF4-FFF2-40B4-BE49-F238E27FC236}">
                <a16:creationId xmlns:a16="http://schemas.microsoft.com/office/drawing/2014/main" id="{B09EC6BC-DE01-96A0-6ED6-2EE5A54B28A3}"/>
              </a:ext>
            </a:extLst>
          </xdr:cNvPr>
          <xdr:cNvCxnSpPr/>
        </xdr:nvCxnSpPr>
        <xdr:spPr>
          <a:xfrm>
            <a:off x="6105523" y="642556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Straight Connector 627">
            <a:extLst>
              <a:ext uri="{FF2B5EF4-FFF2-40B4-BE49-F238E27FC236}">
                <a16:creationId xmlns:a16="http://schemas.microsoft.com/office/drawing/2014/main" id="{AFFB0488-B779-B972-2BFE-A112089848A3}"/>
              </a:ext>
            </a:extLst>
          </xdr:cNvPr>
          <xdr:cNvCxnSpPr/>
        </xdr:nvCxnSpPr>
        <xdr:spPr>
          <a:xfrm>
            <a:off x="2151063" y="64250887"/>
            <a:ext cx="39576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E3C82AA9-D7DC-2980-1EA2-7B86BBBDBC27}"/>
              </a:ext>
            </a:extLst>
          </xdr:cNvPr>
          <xdr:cNvCxnSpPr/>
        </xdr:nvCxnSpPr>
        <xdr:spPr>
          <a:xfrm>
            <a:off x="2146300" y="64750950"/>
            <a:ext cx="0" cy="515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Connector 629">
            <a:extLst>
              <a:ext uri="{FF2B5EF4-FFF2-40B4-BE49-F238E27FC236}">
                <a16:creationId xmlns:a16="http://schemas.microsoft.com/office/drawing/2014/main" id="{41E06D90-1F65-F638-A7C7-8B9A4C420357}"/>
              </a:ext>
            </a:extLst>
          </xdr:cNvPr>
          <xdr:cNvCxnSpPr/>
        </xdr:nvCxnSpPr>
        <xdr:spPr>
          <a:xfrm>
            <a:off x="2057400" y="64897000"/>
            <a:ext cx="41275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A323B144-0469-8A4B-5345-8CD890A52E98}"/>
              </a:ext>
            </a:extLst>
          </xdr:cNvPr>
          <xdr:cNvCxnSpPr/>
        </xdr:nvCxnSpPr>
        <xdr:spPr>
          <a:xfrm flipH="1">
            <a:off x="2100262" y="648525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42EEAE6A-3352-3A53-2359-25151560BA63}"/>
              </a:ext>
            </a:extLst>
          </xdr:cNvPr>
          <xdr:cNvCxnSpPr/>
        </xdr:nvCxnSpPr>
        <xdr:spPr>
          <a:xfrm>
            <a:off x="4127501" y="647509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Connector 632">
            <a:extLst>
              <a:ext uri="{FF2B5EF4-FFF2-40B4-BE49-F238E27FC236}">
                <a16:creationId xmlns:a16="http://schemas.microsoft.com/office/drawing/2014/main" id="{B772DBA0-A51C-2224-2F62-C73060D2F048}"/>
              </a:ext>
            </a:extLst>
          </xdr:cNvPr>
          <xdr:cNvCxnSpPr/>
        </xdr:nvCxnSpPr>
        <xdr:spPr>
          <a:xfrm flipH="1">
            <a:off x="4081463" y="648525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Connector 633">
            <a:extLst>
              <a:ext uri="{FF2B5EF4-FFF2-40B4-BE49-F238E27FC236}">
                <a16:creationId xmlns:a16="http://schemas.microsoft.com/office/drawing/2014/main" id="{6C25F861-9EFF-A297-FF78-1352425E20B3}"/>
              </a:ext>
            </a:extLst>
          </xdr:cNvPr>
          <xdr:cNvCxnSpPr/>
        </xdr:nvCxnSpPr>
        <xdr:spPr>
          <a:xfrm>
            <a:off x="6108701" y="64755711"/>
            <a:ext cx="0" cy="4873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Connector 634">
            <a:extLst>
              <a:ext uri="{FF2B5EF4-FFF2-40B4-BE49-F238E27FC236}">
                <a16:creationId xmlns:a16="http://schemas.microsoft.com/office/drawing/2014/main" id="{48790C72-5911-513E-F2C9-98F5CFC53854}"/>
              </a:ext>
            </a:extLst>
          </xdr:cNvPr>
          <xdr:cNvCxnSpPr/>
        </xdr:nvCxnSpPr>
        <xdr:spPr>
          <a:xfrm flipH="1">
            <a:off x="6062663" y="64857311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Connector 635">
            <a:extLst>
              <a:ext uri="{FF2B5EF4-FFF2-40B4-BE49-F238E27FC236}">
                <a16:creationId xmlns:a16="http://schemas.microsoft.com/office/drawing/2014/main" id="{2610F02D-D91E-B74B-9053-CAF863C67E19}"/>
              </a:ext>
            </a:extLst>
          </xdr:cNvPr>
          <xdr:cNvCxnSpPr/>
        </xdr:nvCxnSpPr>
        <xdr:spPr>
          <a:xfrm>
            <a:off x="2052637" y="65176400"/>
            <a:ext cx="41322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90D2830C-DC13-BDDC-BEDC-3E6B4E59989C}"/>
              </a:ext>
            </a:extLst>
          </xdr:cNvPr>
          <xdr:cNvCxnSpPr/>
        </xdr:nvCxnSpPr>
        <xdr:spPr>
          <a:xfrm flipH="1">
            <a:off x="2095499" y="651319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Straight Connector 637">
            <a:extLst>
              <a:ext uri="{FF2B5EF4-FFF2-40B4-BE49-F238E27FC236}">
                <a16:creationId xmlns:a16="http://schemas.microsoft.com/office/drawing/2014/main" id="{0D59214C-87EE-8755-A406-E6AC62C603A1}"/>
              </a:ext>
            </a:extLst>
          </xdr:cNvPr>
          <xdr:cNvCxnSpPr/>
        </xdr:nvCxnSpPr>
        <xdr:spPr>
          <a:xfrm flipH="1">
            <a:off x="6057904" y="65136714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9" name="Straight Connector 638">
            <a:extLst>
              <a:ext uri="{FF2B5EF4-FFF2-40B4-BE49-F238E27FC236}">
                <a16:creationId xmlns:a16="http://schemas.microsoft.com/office/drawing/2014/main" id="{D2A49D4A-CCB6-367D-DFCC-A02D24BD363E}"/>
              </a:ext>
            </a:extLst>
          </xdr:cNvPr>
          <xdr:cNvCxnSpPr/>
        </xdr:nvCxnSpPr>
        <xdr:spPr>
          <a:xfrm flipH="1" flipV="1">
            <a:off x="4826000" y="64182625"/>
            <a:ext cx="136525" cy="1555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87850</xdr:colOff>
      <xdr:row>158</xdr:row>
      <xdr:rowOff>9523</xdr:rowOff>
    </xdr:from>
    <xdr:to>
      <xdr:col>39</xdr:col>
      <xdr:colOff>38100</xdr:colOff>
      <xdr:row>201</xdr:row>
      <xdr:rowOff>80963</xdr:rowOff>
    </xdr:to>
    <xdr:grpSp>
      <xdr:nvGrpSpPr>
        <xdr:cNvPr id="657" name="Group 656">
          <a:extLst>
            <a:ext uri="{FF2B5EF4-FFF2-40B4-BE49-F238E27FC236}">
              <a16:creationId xmlns:a16="http://schemas.microsoft.com/office/drawing/2014/main" id="{9D712496-DB57-42D8-926F-4A8255B33AB6}"/>
            </a:ext>
          </a:extLst>
        </xdr:cNvPr>
        <xdr:cNvGrpSpPr/>
      </xdr:nvGrpSpPr>
      <xdr:grpSpPr>
        <a:xfrm>
          <a:off x="411700" y="23383873"/>
          <a:ext cx="5941475" cy="6215065"/>
          <a:chOff x="418050" y="57921523"/>
          <a:chExt cx="6058950" cy="6078540"/>
        </a:xfrm>
      </xdr:grpSpPr>
      <xdr:grpSp>
        <xdr:nvGrpSpPr>
          <xdr:cNvPr id="658" name="Group 657">
            <a:extLst>
              <a:ext uri="{FF2B5EF4-FFF2-40B4-BE49-F238E27FC236}">
                <a16:creationId xmlns:a16="http://schemas.microsoft.com/office/drawing/2014/main" id="{3939025E-729A-B33C-2DC8-8BD43E9F8A02}"/>
              </a:ext>
            </a:extLst>
          </xdr:cNvPr>
          <xdr:cNvGrpSpPr/>
        </xdr:nvGrpSpPr>
        <xdr:grpSpPr>
          <a:xfrm>
            <a:off x="418050" y="58036403"/>
            <a:ext cx="1469435" cy="5237780"/>
            <a:chOff x="2678650" y="4696403"/>
            <a:chExt cx="1440860" cy="5358430"/>
          </a:xfrm>
        </xdr:grpSpPr>
        <xdr:sp macro="" textlink="">
          <xdr:nvSpPr>
            <xdr:cNvPr id="700" name="Isosceles Triangle 699">
              <a:extLst>
                <a:ext uri="{FF2B5EF4-FFF2-40B4-BE49-F238E27FC236}">
                  <a16:creationId xmlns:a16="http://schemas.microsoft.com/office/drawing/2014/main" id="{7642814D-6A4F-B85B-1F8C-FD79D12BAA81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701" name="Straight Connector 700">
              <a:extLst>
                <a:ext uri="{FF2B5EF4-FFF2-40B4-BE49-F238E27FC236}">
                  <a16:creationId xmlns:a16="http://schemas.microsoft.com/office/drawing/2014/main" id="{31865DB9-33A8-F67A-CF93-D8CD92AD1F7F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02" name="Straight Connector 701">
              <a:extLst>
                <a:ext uri="{FF2B5EF4-FFF2-40B4-BE49-F238E27FC236}">
                  <a16:creationId xmlns:a16="http://schemas.microsoft.com/office/drawing/2014/main" id="{87E3345F-A93A-ECBD-C1A2-A75EDD710BE8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03" name="Straight Connector 702">
              <a:extLst>
                <a:ext uri="{FF2B5EF4-FFF2-40B4-BE49-F238E27FC236}">
                  <a16:creationId xmlns:a16="http://schemas.microsoft.com/office/drawing/2014/main" id="{0864D32E-19FA-C025-2867-48DF570B6A2D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04" name="Straight Connector 703">
              <a:extLst>
                <a:ext uri="{FF2B5EF4-FFF2-40B4-BE49-F238E27FC236}">
                  <a16:creationId xmlns:a16="http://schemas.microsoft.com/office/drawing/2014/main" id="{8A55BC0F-2389-4AE3-DA97-BE8A784AA7F5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05" name="Straight Connector 704">
              <a:extLst>
                <a:ext uri="{FF2B5EF4-FFF2-40B4-BE49-F238E27FC236}">
                  <a16:creationId xmlns:a16="http://schemas.microsoft.com/office/drawing/2014/main" id="{DFF4760B-CBD2-E176-4E48-F1B5F0D76A44}"/>
                </a:ext>
              </a:extLst>
            </xdr:cNvPr>
            <xdr:cNvCxnSpPr>
              <a:endCxn id="700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06" name="Straight Connector 705">
              <a:extLst>
                <a:ext uri="{FF2B5EF4-FFF2-40B4-BE49-F238E27FC236}">
                  <a16:creationId xmlns:a16="http://schemas.microsoft.com/office/drawing/2014/main" id="{03732829-EFED-A7B4-3721-9188CF17DC29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07" name="Straight Connector 706">
              <a:extLst>
                <a:ext uri="{FF2B5EF4-FFF2-40B4-BE49-F238E27FC236}">
                  <a16:creationId xmlns:a16="http://schemas.microsoft.com/office/drawing/2014/main" id="{8E215779-BEE7-B81E-9296-76B0535F8579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08" name="Straight Connector 707">
              <a:extLst>
                <a:ext uri="{FF2B5EF4-FFF2-40B4-BE49-F238E27FC236}">
                  <a16:creationId xmlns:a16="http://schemas.microsoft.com/office/drawing/2014/main" id="{D3418C4E-6458-F100-41D4-5940A1CE5041}"/>
                </a:ext>
              </a:extLst>
            </xdr:cNvPr>
            <xdr:cNvCxnSpPr>
              <a:endCxn id="700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709" name="Straight Connector 708">
              <a:extLst>
                <a:ext uri="{FF2B5EF4-FFF2-40B4-BE49-F238E27FC236}">
                  <a16:creationId xmlns:a16="http://schemas.microsoft.com/office/drawing/2014/main" id="{C443EDC6-0FD1-39F9-C629-712061B7740B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710" name="Freeform: Shape 709">
              <a:extLst>
                <a:ext uri="{FF2B5EF4-FFF2-40B4-BE49-F238E27FC236}">
                  <a16:creationId xmlns:a16="http://schemas.microsoft.com/office/drawing/2014/main" id="{2928AF80-0418-FBE8-3137-7FEC47CBF837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1" name="Freeform: Shape 710">
              <a:extLst>
                <a:ext uri="{FF2B5EF4-FFF2-40B4-BE49-F238E27FC236}">
                  <a16:creationId xmlns:a16="http://schemas.microsoft.com/office/drawing/2014/main" id="{F17ADF95-17A6-A4B0-4AA5-2EDD8206D3D2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2" name="Freeform: Shape 711">
              <a:extLst>
                <a:ext uri="{FF2B5EF4-FFF2-40B4-BE49-F238E27FC236}">
                  <a16:creationId xmlns:a16="http://schemas.microsoft.com/office/drawing/2014/main" id="{33028CEB-B62C-16D0-7E9F-E25C404DC3F7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3" name="Freeform: Shape 712">
              <a:extLst>
                <a:ext uri="{FF2B5EF4-FFF2-40B4-BE49-F238E27FC236}">
                  <a16:creationId xmlns:a16="http://schemas.microsoft.com/office/drawing/2014/main" id="{7D31EEB6-017D-8411-0581-D354E9C1210F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4" name="Freeform: Shape 713">
              <a:extLst>
                <a:ext uri="{FF2B5EF4-FFF2-40B4-BE49-F238E27FC236}">
                  <a16:creationId xmlns:a16="http://schemas.microsoft.com/office/drawing/2014/main" id="{C07008F7-8239-DF3C-860B-4AA747D24DCD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5" name="Freeform: Shape 714">
              <a:extLst>
                <a:ext uri="{FF2B5EF4-FFF2-40B4-BE49-F238E27FC236}">
                  <a16:creationId xmlns:a16="http://schemas.microsoft.com/office/drawing/2014/main" id="{4A6653C6-14C3-F1E1-9760-BA13D0E868AA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6" name="Freeform: Shape 715">
              <a:extLst>
                <a:ext uri="{FF2B5EF4-FFF2-40B4-BE49-F238E27FC236}">
                  <a16:creationId xmlns:a16="http://schemas.microsoft.com/office/drawing/2014/main" id="{782F41F6-9B29-CD17-BB81-441F24978048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717" name="Freeform: Shape 716">
              <a:extLst>
                <a:ext uri="{FF2B5EF4-FFF2-40B4-BE49-F238E27FC236}">
                  <a16:creationId xmlns:a16="http://schemas.microsoft.com/office/drawing/2014/main" id="{B2723AF5-CA76-A05D-5A1E-BD12C0B988AA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659" name="Rectangle 658">
            <a:extLst>
              <a:ext uri="{FF2B5EF4-FFF2-40B4-BE49-F238E27FC236}">
                <a16:creationId xmlns:a16="http://schemas.microsoft.com/office/drawing/2014/main" id="{2C39A1AA-6B82-A6CD-3E1F-19EAA08E1DBE}"/>
              </a:ext>
            </a:extLst>
          </xdr:cNvPr>
          <xdr:cNvSpPr/>
        </xdr:nvSpPr>
        <xdr:spPr>
          <a:xfrm rot="16200000">
            <a:off x="1431404" y="58511555"/>
            <a:ext cx="5432428" cy="4252364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60" name="Rectangle 659">
            <a:extLst>
              <a:ext uri="{FF2B5EF4-FFF2-40B4-BE49-F238E27FC236}">
                <a16:creationId xmlns:a16="http://schemas.microsoft.com/office/drawing/2014/main" id="{663A868D-D064-9015-0935-0AAC0E1DD145}"/>
              </a:ext>
            </a:extLst>
          </xdr:cNvPr>
          <xdr:cNvSpPr/>
        </xdr:nvSpPr>
        <xdr:spPr>
          <a:xfrm rot="16200000">
            <a:off x="1678860" y="58819330"/>
            <a:ext cx="4889500" cy="363998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61" name="Straight Connector 660">
            <a:extLst>
              <a:ext uri="{FF2B5EF4-FFF2-40B4-BE49-F238E27FC236}">
                <a16:creationId xmlns:a16="http://schemas.microsoft.com/office/drawing/2014/main" id="{D5F87D4D-654E-8B3D-2017-331F85092C3E}"/>
              </a:ext>
            </a:extLst>
          </xdr:cNvPr>
          <xdr:cNvCxnSpPr/>
        </xdr:nvCxnSpPr>
        <xdr:spPr>
          <a:xfrm>
            <a:off x="2303619" y="62245390"/>
            <a:ext cx="36272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2" name="Straight Connector 661">
            <a:extLst>
              <a:ext uri="{FF2B5EF4-FFF2-40B4-BE49-F238E27FC236}">
                <a16:creationId xmlns:a16="http://schemas.microsoft.com/office/drawing/2014/main" id="{9FB1D609-6317-E584-D1C7-C5D608F7DB8E}"/>
              </a:ext>
            </a:extLst>
          </xdr:cNvPr>
          <xdr:cNvCxnSpPr/>
        </xdr:nvCxnSpPr>
        <xdr:spPr>
          <a:xfrm>
            <a:off x="2303619" y="61403711"/>
            <a:ext cx="36272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3" name="Straight Connector 662">
            <a:extLst>
              <a:ext uri="{FF2B5EF4-FFF2-40B4-BE49-F238E27FC236}">
                <a16:creationId xmlns:a16="http://schemas.microsoft.com/office/drawing/2014/main" id="{A6932019-0DC8-E2E3-6DEB-EB8126D2B6B1}"/>
              </a:ext>
            </a:extLst>
          </xdr:cNvPr>
          <xdr:cNvCxnSpPr/>
        </xdr:nvCxnSpPr>
        <xdr:spPr>
          <a:xfrm>
            <a:off x="2308118" y="60693695"/>
            <a:ext cx="36354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BEEE3ED6-80FF-042D-B371-AD90E52E7B3E}"/>
              </a:ext>
            </a:extLst>
          </xdr:cNvPr>
          <xdr:cNvCxnSpPr/>
        </xdr:nvCxnSpPr>
        <xdr:spPr>
          <a:xfrm>
            <a:off x="2308119" y="59868983"/>
            <a:ext cx="36354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5" name="Straight Connector 664">
            <a:extLst>
              <a:ext uri="{FF2B5EF4-FFF2-40B4-BE49-F238E27FC236}">
                <a16:creationId xmlns:a16="http://schemas.microsoft.com/office/drawing/2014/main" id="{0991065E-DF77-97E9-82F1-7D52859637BE}"/>
              </a:ext>
            </a:extLst>
          </xdr:cNvPr>
          <xdr:cNvCxnSpPr/>
        </xdr:nvCxnSpPr>
        <xdr:spPr>
          <a:xfrm>
            <a:off x="2303618" y="59033655"/>
            <a:ext cx="36399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6" name="Straight Connector 665">
            <a:extLst>
              <a:ext uri="{FF2B5EF4-FFF2-40B4-BE49-F238E27FC236}">
                <a16:creationId xmlns:a16="http://schemas.microsoft.com/office/drawing/2014/main" id="{117731AF-0490-C6AD-78F6-7B067A28E980}"/>
              </a:ext>
            </a:extLst>
          </xdr:cNvPr>
          <xdr:cNvCxnSpPr/>
        </xdr:nvCxnSpPr>
        <xdr:spPr>
          <a:xfrm flipV="1">
            <a:off x="4131459" y="581914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7" name="Straight Connector 666">
            <a:extLst>
              <a:ext uri="{FF2B5EF4-FFF2-40B4-BE49-F238E27FC236}">
                <a16:creationId xmlns:a16="http://schemas.microsoft.com/office/drawing/2014/main" id="{EA62C6FC-609B-BB02-076D-2BC3C91F5785}"/>
              </a:ext>
            </a:extLst>
          </xdr:cNvPr>
          <xdr:cNvCxnSpPr/>
        </xdr:nvCxnSpPr>
        <xdr:spPr>
          <a:xfrm flipV="1">
            <a:off x="2316163" y="62242700"/>
            <a:ext cx="1803400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8" name="Straight Connector 667">
            <a:extLst>
              <a:ext uri="{FF2B5EF4-FFF2-40B4-BE49-F238E27FC236}">
                <a16:creationId xmlns:a16="http://schemas.microsoft.com/office/drawing/2014/main" id="{FA55286F-BB18-592B-5516-F8BF6C63D9C8}"/>
              </a:ext>
            </a:extLst>
          </xdr:cNvPr>
          <xdr:cNvCxnSpPr/>
        </xdr:nvCxnSpPr>
        <xdr:spPr>
          <a:xfrm>
            <a:off x="2325688" y="62247463"/>
            <a:ext cx="1793875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69" name="Straight Connector 668">
            <a:extLst>
              <a:ext uri="{FF2B5EF4-FFF2-40B4-BE49-F238E27FC236}">
                <a16:creationId xmlns:a16="http://schemas.microsoft.com/office/drawing/2014/main" id="{EFFBAFDB-3FE7-073C-0868-CC14E8776D24}"/>
              </a:ext>
            </a:extLst>
          </xdr:cNvPr>
          <xdr:cNvCxnSpPr/>
        </xdr:nvCxnSpPr>
        <xdr:spPr>
          <a:xfrm flipV="1">
            <a:off x="2320925" y="61402913"/>
            <a:ext cx="1811338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0" name="Straight Connector 669">
            <a:extLst>
              <a:ext uri="{FF2B5EF4-FFF2-40B4-BE49-F238E27FC236}">
                <a16:creationId xmlns:a16="http://schemas.microsoft.com/office/drawing/2014/main" id="{88671E96-F822-3D95-B167-D85E0BA4C8FD}"/>
              </a:ext>
            </a:extLst>
          </xdr:cNvPr>
          <xdr:cNvCxnSpPr/>
        </xdr:nvCxnSpPr>
        <xdr:spPr>
          <a:xfrm>
            <a:off x="2316163" y="61409263"/>
            <a:ext cx="1803400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1" name="Straight Connector 670">
            <a:extLst>
              <a:ext uri="{FF2B5EF4-FFF2-40B4-BE49-F238E27FC236}">
                <a16:creationId xmlns:a16="http://schemas.microsoft.com/office/drawing/2014/main" id="{9EDF64B7-5EB7-1DC1-BA17-B048BD1551A9}"/>
              </a:ext>
            </a:extLst>
          </xdr:cNvPr>
          <xdr:cNvCxnSpPr/>
        </xdr:nvCxnSpPr>
        <xdr:spPr>
          <a:xfrm flipV="1">
            <a:off x="2316166" y="60680600"/>
            <a:ext cx="1820859" cy="7239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2" name="Straight Connector 671">
            <a:extLst>
              <a:ext uri="{FF2B5EF4-FFF2-40B4-BE49-F238E27FC236}">
                <a16:creationId xmlns:a16="http://schemas.microsoft.com/office/drawing/2014/main" id="{5F6B34A0-63FC-76D9-16B0-477B415C96D3}"/>
              </a:ext>
            </a:extLst>
          </xdr:cNvPr>
          <xdr:cNvCxnSpPr/>
        </xdr:nvCxnSpPr>
        <xdr:spPr>
          <a:xfrm>
            <a:off x="2316166" y="60699653"/>
            <a:ext cx="1803397" cy="70326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3" name="Straight Connector 672">
            <a:extLst>
              <a:ext uri="{FF2B5EF4-FFF2-40B4-BE49-F238E27FC236}">
                <a16:creationId xmlns:a16="http://schemas.microsoft.com/office/drawing/2014/main" id="{A46188B3-58E4-AE3E-164C-8520814AA053}"/>
              </a:ext>
            </a:extLst>
          </xdr:cNvPr>
          <xdr:cNvCxnSpPr/>
        </xdr:nvCxnSpPr>
        <xdr:spPr>
          <a:xfrm flipV="1">
            <a:off x="2311400" y="59866213"/>
            <a:ext cx="1803400" cy="7381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4" name="Straight Connector 673">
            <a:extLst>
              <a:ext uri="{FF2B5EF4-FFF2-40B4-BE49-F238E27FC236}">
                <a16:creationId xmlns:a16="http://schemas.microsoft.com/office/drawing/2014/main" id="{0F38A23F-DB78-43B9-81BD-1E8241A8E50E}"/>
              </a:ext>
            </a:extLst>
          </xdr:cNvPr>
          <xdr:cNvCxnSpPr/>
        </xdr:nvCxnSpPr>
        <xdr:spPr>
          <a:xfrm>
            <a:off x="2316166" y="59872566"/>
            <a:ext cx="1811334" cy="72707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5" name="Straight Connector 674">
            <a:extLst>
              <a:ext uri="{FF2B5EF4-FFF2-40B4-BE49-F238E27FC236}">
                <a16:creationId xmlns:a16="http://schemas.microsoft.com/office/drawing/2014/main" id="{5351E64C-3245-36E3-55CB-61185F8981F5}"/>
              </a:ext>
            </a:extLst>
          </xdr:cNvPr>
          <xdr:cNvCxnSpPr/>
        </xdr:nvCxnSpPr>
        <xdr:spPr>
          <a:xfrm flipV="1">
            <a:off x="2320925" y="59039125"/>
            <a:ext cx="1798638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6" name="Straight Connector 675">
            <a:extLst>
              <a:ext uri="{FF2B5EF4-FFF2-40B4-BE49-F238E27FC236}">
                <a16:creationId xmlns:a16="http://schemas.microsoft.com/office/drawing/2014/main" id="{FD758178-E60A-DED4-7ADF-6AC52D91432D}"/>
              </a:ext>
            </a:extLst>
          </xdr:cNvPr>
          <xdr:cNvCxnSpPr/>
        </xdr:nvCxnSpPr>
        <xdr:spPr>
          <a:xfrm>
            <a:off x="2320928" y="59034366"/>
            <a:ext cx="1806572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7" name="Straight Connector 676">
            <a:extLst>
              <a:ext uri="{FF2B5EF4-FFF2-40B4-BE49-F238E27FC236}">
                <a16:creationId xmlns:a16="http://schemas.microsoft.com/office/drawing/2014/main" id="{DE95F3DD-C231-7538-6348-2B775FAB2DF9}"/>
              </a:ext>
            </a:extLst>
          </xdr:cNvPr>
          <xdr:cNvCxnSpPr/>
        </xdr:nvCxnSpPr>
        <xdr:spPr>
          <a:xfrm flipV="1">
            <a:off x="2311400" y="58191403"/>
            <a:ext cx="1808166" cy="8477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8" name="Straight Connector 677">
            <a:extLst>
              <a:ext uri="{FF2B5EF4-FFF2-40B4-BE49-F238E27FC236}">
                <a16:creationId xmlns:a16="http://schemas.microsoft.com/office/drawing/2014/main" id="{D3B40801-EDC2-6FF0-3614-603AAE4C2123}"/>
              </a:ext>
            </a:extLst>
          </xdr:cNvPr>
          <xdr:cNvCxnSpPr/>
        </xdr:nvCxnSpPr>
        <xdr:spPr>
          <a:xfrm>
            <a:off x="2320925" y="58191400"/>
            <a:ext cx="179387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79" name="Straight Connector 678">
            <a:extLst>
              <a:ext uri="{FF2B5EF4-FFF2-40B4-BE49-F238E27FC236}">
                <a16:creationId xmlns:a16="http://schemas.microsoft.com/office/drawing/2014/main" id="{3E571C6A-A828-2444-E5DE-983F4790116B}"/>
              </a:ext>
            </a:extLst>
          </xdr:cNvPr>
          <xdr:cNvCxnSpPr/>
        </xdr:nvCxnSpPr>
        <xdr:spPr>
          <a:xfrm>
            <a:off x="2320925" y="60604408"/>
            <a:ext cx="3632200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80" name="Straight Connector 679">
            <a:extLst>
              <a:ext uri="{FF2B5EF4-FFF2-40B4-BE49-F238E27FC236}">
                <a16:creationId xmlns:a16="http://schemas.microsoft.com/office/drawing/2014/main" id="{622091FC-2736-4229-4012-1B7044C738C2}"/>
              </a:ext>
            </a:extLst>
          </xdr:cNvPr>
          <xdr:cNvCxnSpPr/>
        </xdr:nvCxnSpPr>
        <xdr:spPr>
          <a:xfrm>
            <a:off x="2146300" y="634936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" name="Straight Connector 680">
            <a:extLst>
              <a:ext uri="{FF2B5EF4-FFF2-40B4-BE49-F238E27FC236}">
                <a16:creationId xmlns:a16="http://schemas.microsoft.com/office/drawing/2014/main" id="{5E715931-3390-CC01-B78F-03B026E432C2}"/>
              </a:ext>
            </a:extLst>
          </xdr:cNvPr>
          <xdr:cNvCxnSpPr/>
        </xdr:nvCxnSpPr>
        <xdr:spPr>
          <a:xfrm>
            <a:off x="2057400" y="63639700"/>
            <a:ext cx="41179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Straight Connector 681">
            <a:extLst>
              <a:ext uri="{FF2B5EF4-FFF2-40B4-BE49-F238E27FC236}">
                <a16:creationId xmlns:a16="http://schemas.microsoft.com/office/drawing/2014/main" id="{C9729DE4-3C4A-AE5A-BFBE-508F323C8F3C}"/>
              </a:ext>
            </a:extLst>
          </xdr:cNvPr>
          <xdr:cNvCxnSpPr/>
        </xdr:nvCxnSpPr>
        <xdr:spPr>
          <a:xfrm flipH="1">
            <a:off x="2100262" y="635952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Straight Connector 682">
            <a:extLst>
              <a:ext uri="{FF2B5EF4-FFF2-40B4-BE49-F238E27FC236}">
                <a16:creationId xmlns:a16="http://schemas.microsoft.com/office/drawing/2014/main" id="{791BF997-0A5E-FC52-30F1-CD9B06BE56E4}"/>
              </a:ext>
            </a:extLst>
          </xdr:cNvPr>
          <xdr:cNvCxnSpPr/>
        </xdr:nvCxnSpPr>
        <xdr:spPr>
          <a:xfrm>
            <a:off x="4127500" y="634936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" name="Straight Connector 683">
            <a:extLst>
              <a:ext uri="{FF2B5EF4-FFF2-40B4-BE49-F238E27FC236}">
                <a16:creationId xmlns:a16="http://schemas.microsoft.com/office/drawing/2014/main" id="{89B363A9-2093-087C-DA16-2C53E95EEADA}"/>
              </a:ext>
            </a:extLst>
          </xdr:cNvPr>
          <xdr:cNvCxnSpPr/>
        </xdr:nvCxnSpPr>
        <xdr:spPr>
          <a:xfrm flipH="1">
            <a:off x="4081462" y="635952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Connector 684">
            <a:extLst>
              <a:ext uri="{FF2B5EF4-FFF2-40B4-BE49-F238E27FC236}">
                <a16:creationId xmlns:a16="http://schemas.microsoft.com/office/drawing/2014/main" id="{BD841BC8-0FE2-056D-D94C-B033DCEC40AE}"/>
              </a:ext>
            </a:extLst>
          </xdr:cNvPr>
          <xdr:cNvCxnSpPr/>
        </xdr:nvCxnSpPr>
        <xdr:spPr>
          <a:xfrm>
            <a:off x="6108700" y="63493650"/>
            <a:ext cx="0" cy="501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Straight Connector 685">
            <a:extLst>
              <a:ext uri="{FF2B5EF4-FFF2-40B4-BE49-F238E27FC236}">
                <a16:creationId xmlns:a16="http://schemas.microsoft.com/office/drawing/2014/main" id="{D7A7904F-47EF-729A-F9A7-E0E869E1D147}"/>
              </a:ext>
            </a:extLst>
          </xdr:cNvPr>
          <xdr:cNvCxnSpPr/>
        </xdr:nvCxnSpPr>
        <xdr:spPr>
          <a:xfrm flipH="1">
            <a:off x="6062662" y="635952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Straight Connector 686">
            <a:extLst>
              <a:ext uri="{FF2B5EF4-FFF2-40B4-BE49-F238E27FC236}">
                <a16:creationId xmlns:a16="http://schemas.microsoft.com/office/drawing/2014/main" id="{12F1B56C-E702-4BEE-2F5D-BFFA03F4C106}"/>
              </a:ext>
            </a:extLst>
          </xdr:cNvPr>
          <xdr:cNvCxnSpPr/>
        </xdr:nvCxnSpPr>
        <xdr:spPr>
          <a:xfrm>
            <a:off x="2057400" y="63922274"/>
            <a:ext cx="41084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Straight Connector 687">
            <a:extLst>
              <a:ext uri="{FF2B5EF4-FFF2-40B4-BE49-F238E27FC236}">
                <a16:creationId xmlns:a16="http://schemas.microsoft.com/office/drawing/2014/main" id="{1DEDD3A8-6D0A-7B15-7545-2B2E4DB0EB7D}"/>
              </a:ext>
            </a:extLst>
          </xdr:cNvPr>
          <xdr:cNvCxnSpPr/>
        </xdr:nvCxnSpPr>
        <xdr:spPr>
          <a:xfrm flipH="1">
            <a:off x="2100262" y="638746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Connector 688">
            <a:extLst>
              <a:ext uri="{FF2B5EF4-FFF2-40B4-BE49-F238E27FC236}">
                <a16:creationId xmlns:a16="http://schemas.microsoft.com/office/drawing/2014/main" id="{47B91B70-B418-AB74-EEDC-275478DEF291}"/>
              </a:ext>
            </a:extLst>
          </xdr:cNvPr>
          <xdr:cNvCxnSpPr/>
        </xdr:nvCxnSpPr>
        <xdr:spPr>
          <a:xfrm flipH="1">
            <a:off x="6057900" y="63879412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Connector 689">
            <a:extLst>
              <a:ext uri="{FF2B5EF4-FFF2-40B4-BE49-F238E27FC236}">
                <a16:creationId xmlns:a16="http://schemas.microsoft.com/office/drawing/2014/main" id="{712ECB51-E251-99BC-5E53-E88296890082}"/>
              </a:ext>
            </a:extLst>
          </xdr:cNvPr>
          <xdr:cNvCxnSpPr/>
        </xdr:nvCxnSpPr>
        <xdr:spPr>
          <a:xfrm>
            <a:off x="495300" y="60194825"/>
            <a:ext cx="59436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Connector 690">
            <a:extLst>
              <a:ext uri="{FF2B5EF4-FFF2-40B4-BE49-F238E27FC236}">
                <a16:creationId xmlns:a16="http://schemas.microsoft.com/office/drawing/2014/main" id="{3887F70B-C955-2C4D-EED4-5CD5AE61E0D6}"/>
              </a:ext>
            </a:extLst>
          </xdr:cNvPr>
          <xdr:cNvCxnSpPr/>
        </xdr:nvCxnSpPr>
        <xdr:spPr>
          <a:xfrm>
            <a:off x="495300" y="60232925"/>
            <a:ext cx="59436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Connector 691">
            <a:extLst>
              <a:ext uri="{FF2B5EF4-FFF2-40B4-BE49-F238E27FC236}">
                <a16:creationId xmlns:a16="http://schemas.microsoft.com/office/drawing/2014/main" id="{83927FAA-3E86-DA07-8AB5-B84C668AD218}"/>
              </a:ext>
            </a:extLst>
          </xdr:cNvPr>
          <xdr:cNvCxnSpPr/>
        </xdr:nvCxnSpPr>
        <xdr:spPr>
          <a:xfrm>
            <a:off x="495300" y="61023500"/>
            <a:ext cx="59626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Connector 692">
            <a:extLst>
              <a:ext uri="{FF2B5EF4-FFF2-40B4-BE49-F238E27FC236}">
                <a16:creationId xmlns:a16="http://schemas.microsoft.com/office/drawing/2014/main" id="{F5081EFA-6E5D-1829-A8C7-C861481A2327}"/>
              </a:ext>
            </a:extLst>
          </xdr:cNvPr>
          <xdr:cNvCxnSpPr/>
        </xdr:nvCxnSpPr>
        <xdr:spPr>
          <a:xfrm>
            <a:off x="495300" y="61061600"/>
            <a:ext cx="598170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76200</xdr:colOff>
      <xdr:row>215</xdr:row>
      <xdr:rowOff>0</xdr:rowOff>
    </xdr:from>
    <xdr:to>
      <xdr:col>37</xdr:col>
      <xdr:colOff>95250</xdr:colOff>
      <xdr:row>221</xdr:row>
      <xdr:rowOff>9525</xdr:rowOff>
    </xdr:to>
    <xdr:grpSp>
      <xdr:nvGrpSpPr>
        <xdr:cNvPr id="763" name="Group 762">
          <a:extLst>
            <a:ext uri="{FF2B5EF4-FFF2-40B4-BE49-F238E27FC236}">
              <a16:creationId xmlns:a16="http://schemas.microsoft.com/office/drawing/2014/main" id="{9B69A1FA-7395-9AA2-D199-6FED5D738B0C}"/>
            </a:ext>
          </a:extLst>
        </xdr:cNvPr>
        <xdr:cNvGrpSpPr/>
      </xdr:nvGrpSpPr>
      <xdr:grpSpPr>
        <a:xfrm>
          <a:off x="2019300" y="31089600"/>
          <a:ext cx="4067175" cy="866775"/>
          <a:chOff x="2019300" y="32375475"/>
          <a:chExt cx="4067175" cy="866775"/>
        </a:xfrm>
      </xdr:grpSpPr>
      <xdr:sp macro="" textlink="">
        <xdr:nvSpPr>
          <xdr:cNvPr id="642" name="Freeform: Shape 641">
            <a:extLst>
              <a:ext uri="{FF2B5EF4-FFF2-40B4-BE49-F238E27FC236}">
                <a16:creationId xmlns:a16="http://schemas.microsoft.com/office/drawing/2014/main" id="{033DAF54-A65F-D025-6A00-C56CEE494774}"/>
              </a:ext>
            </a:extLst>
          </xdr:cNvPr>
          <xdr:cNvSpPr/>
        </xdr:nvSpPr>
        <xdr:spPr>
          <a:xfrm>
            <a:off x="2106490" y="32375475"/>
            <a:ext cx="1947771" cy="866775"/>
          </a:xfrm>
          <a:custGeom>
            <a:avLst/>
            <a:gdLst>
              <a:gd name="connsiteX0" fmla="*/ 0 w 1947863"/>
              <a:gd name="connsiteY0" fmla="*/ 428625 h 866775"/>
              <a:gd name="connsiteX1" fmla="*/ 0 w 1947863"/>
              <a:gd name="connsiteY1" fmla="*/ 0 h 866775"/>
              <a:gd name="connsiteX2" fmla="*/ 1947863 w 1947863"/>
              <a:gd name="connsiteY2" fmla="*/ 866775 h 866775"/>
              <a:gd name="connsiteX3" fmla="*/ 1947863 w 1947863"/>
              <a:gd name="connsiteY3" fmla="*/ 433388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7863" h="866775">
                <a:moveTo>
                  <a:pt x="0" y="428625"/>
                </a:moveTo>
                <a:lnTo>
                  <a:pt x="0" y="0"/>
                </a:lnTo>
                <a:lnTo>
                  <a:pt x="1947863" y="866775"/>
                </a:lnTo>
                <a:lnTo>
                  <a:pt x="1947863" y="433388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43" name="Freeform: Shape 642">
            <a:extLst>
              <a:ext uri="{FF2B5EF4-FFF2-40B4-BE49-F238E27FC236}">
                <a16:creationId xmlns:a16="http://schemas.microsoft.com/office/drawing/2014/main" id="{849724BD-10F8-4ACF-D199-F4AF5A289785}"/>
              </a:ext>
            </a:extLst>
          </xdr:cNvPr>
          <xdr:cNvSpPr/>
        </xdr:nvSpPr>
        <xdr:spPr>
          <a:xfrm>
            <a:off x="4054262" y="32375475"/>
            <a:ext cx="1943100" cy="861906"/>
          </a:xfrm>
          <a:custGeom>
            <a:avLst/>
            <a:gdLst>
              <a:gd name="connsiteX0" fmla="*/ 0 w 1943100"/>
              <a:gd name="connsiteY0" fmla="*/ 438150 h 862013"/>
              <a:gd name="connsiteX1" fmla="*/ 0 w 1943100"/>
              <a:gd name="connsiteY1" fmla="*/ 0 h 862013"/>
              <a:gd name="connsiteX2" fmla="*/ 1943100 w 1943100"/>
              <a:gd name="connsiteY2" fmla="*/ 862013 h 862013"/>
              <a:gd name="connsiteX3" fmla="*/ 1943100 w 1943100"/>
              <a:gd name="connsiteY3" fmla="*/ 438150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943100" h="862013">
                <a:moveTo>
                  <a:pt x="0" y="438150"/>
                </a:moveTo>
                <a:lnTo>
                  <a:pt x="0" y="0"/>
                </a:lnTo>
                <a:lnTo>
                  <a:pt x="1943100" y="862013"/>
                </a:lnTo>
                <a:lnTo>
                  <a:pt x="1943100" y="438150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44" name="Isosceles Triangle 643">
            <a:extLst>
              <a:ext uri="{FF2B5EF4-FFF2-40B4-BE49-F238E27FC236}">
                <a16:creationId xmlns:a16="http://schemas.microsoft.com/office/drawing/2014/main" id="{502F5B1E-C3DA-DD9C-5B74-DC7F1F94481A}"/>
              </a:ext>
            </a:extLst>
          </xdr:cNvPr>
          <xdr:cNvSpPr/>
        </xdr:nvSpPr>
        <xdr:spPr>
          <a:xfrm>
            <a:off x="2019300" y="32823472"/>
            <a:ext cx="161925" cy="12173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45" name="Isosceles Triangle 644">
            <a:extLst>
              <a:ext uri="{FF2B5EF4-FFF2-40B4-BE49-F238E27FC236}">
                <a16:creationId xmlns:a16="http://schemas.microsoft.com/office/drawing/2014/main" id="{CC42326A-3934-4D41-6698-E1638D2F130D}"/>
              </a:ext>
            </a:extLst>
          </xdr:cNvPr>
          <xdr:cNvSpPr/>
        </xdr:nvSpPr>
        <xdr:spPr>
          <a:xfrm>
            <a:off x="3986121" y="32818602"/>
            <a:ext cx="161925" cy="12173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46" name="Straight Connector 645">
            <a:extLst>
              <a:ext uri="{FF2B5EF4-FFF2-40B4-BE49-F238E27FC236}">
                <a16:creationId xmlns:a16="http://schemas.microsoft.com/office/drawing/2014/main" id="{897956C4-0D04-D9C1-ED18-6E60FA57FE0A}"/>
              </a:ext>
            </a:extLst>
          </xdr:cNvPr>
          <xdr:cNvCxnSpPr/>
        </xdr:nvCxnSpPr>
        <xdr:spPr>
          <a:xfrm>
            <a:off x="2103559" y="32808862"/>
            <a:ext cx="390332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7" name="Isosceles Triangle 646">
            <a:extLst>
              <a:ext uri="{FF2B5EF4-FFF2-40B4-BE49-F238E27FC236}">
                <a16:creationId xmlns:a16="http://schemas.microsoft.com/office/drawing/2014/main" id="{91CBF12D-A2F1-7AEE-7851-6EAEE0D916DA}"/>
              </a:ext>
            </a:extLst>
          </xdr:cNvPr>
          <xdr:cNvSpPr/>
        </xdr:nvSpPr>
        <xdr:spPr>
          <a:xfrm>
            <a:off x="5924550" y="32818603"/>
            <a:ext cx="161925" cy="121738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44" name="Straight Connector 743">
            <a:extLst>
              <a:ext uri="{FF2B5EF4-FFF2-40B4-BE49-F238E27FC236}">
                <a16:creationId xmlns:a16="http://schemas.microsoft.com/office/drawing/2014/main" id="{E3F5E42A-AD40-4E0F-9541-0662CA8B5ABE}"/>
              </a:ext>
            </a:extLst>
          </xdr:cNvPr>
          <xdr:cNvCxnSpPr/>
        </xdr:nvCxnSpPr>
        <xdr:spPr>
          <a:xfrm>
            <a:off x="2105025" y="32989835"/>
            <a:ext cx="0" cy="17145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" name="Straight Connector 744">
            <a:extLst>
              <a:ext uri="{FF2B5EF4-FFF2-40B4-BE49-F238E27FC236}">
                <a16:creationId xmlns:a16="http://schemas.microsoft.com/office/drawing/2014/main" id="{BFED2E40-C2D4-47E8-83FF-6C6C08805D4B}"/>
              </a:ext>
            </a:extLst>
          </xdr:cNvPr>
          <xdr:cNvCxnSpPr/>
        </xdr:nvCxnSpPr>
        <xdr:spPr>
          <a:xfrm>
            <a:off x="2047876" y="33089850"/>
            <a:ext cx="1114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Straight Connector 745">
            <a:extLst>
              <a:ext uri="{FF2B5EF4-FFF2-40B4-BE49-F238E27FC236}">
                <a16:creationId xmlns:a16="http://schemas.microsoft.com/office/drawing/2014/main" id="{A708DA01-F5DC-441F-BA2F-5C45B565D8F4}"/>
              </a:ext>
            </a:extLst>
          </xdr:cNvPr>
          <xdr:cNvCxnSpPr/>
        </xdr:nvCxnSpPr>
        <xdr:spPr>
          <a:xfrm>
            <a:off x="3076580" y="3291840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" name="Straight Connector 746">
            <a:extLst>
              <a:ext uri="{FF2B5EF4-FFF2-40B4-BE49-F238E27FC236}">
                <a16:creationId xmlns:a16="http://schemas.microsoft.com/office/drawing/2014/main" id="{446E6AE5-E711-48CE-BB2F-CCB5A0D20FDE}"/>
              </a:ext>
            </a:extLst>
          </xdr:cNvPr>
          <xdr:cNvCxnSpPr/>
        </xdr:nvCxnSpPr>
        <xdr:spPr>
          <a:xfrm flipH="1">
            <a:off x="2062163" y="330517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" name="Straight Connector 747">
            <a:extLst>
              <a:ext uri="{FF2B5EF4-FFF2-40B4-BE49-F238E27FC236}">
                <a16:creationId xmlns:a16="http://schemas.microsoft.com/office/drawing/2014/main" id="{C625880C-5512-4830-9F70-AF0179D4FCA9}"/>
              </a:ext>
            </a:extLst>
          </xdr:cNvPr>
          <xdr:cNvCxnSpPr/>
        </xdr:nvCxnSpPr>
        <xdr:spPr>
          <a:xfrm flipH="1">
            <a:off x="3028956" y="330517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" name="Straight Connector 749">
            <a:extLst>
              <a:ext uri="{FF2B5EF4-FFF2-40B4-BE49-F238E27FC236}">
                <a16:creationId xmlns:a16="http://schemas.microsoft.com/office/drawing/2014/main" id="{945D915E-C93E-43A7-A5BD-834AE9A6AC14}"/>
              </a:ext>
            </a:extLst>
          </xdr:cNvPr>
          <xdr:cNvCxnSpPr/>
        </xdr:nvCxnSpPr>
        <xdr:spPr>
          <a:xfrm>
            <a:off x="3990975" y="33089850"/>
            <a:ext cx="11144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Straight Connector 750">
            <a:extLst>
              <a:ext uri="{FF2B5EF4-FFF2-40B4-BE49-F238E27FC236}">
                <a16:creationId xmlns:a16="http://schemas.microsoft.com/office/drawing/2014/main" id="{0192CB13-DA21-4031-984B-29647658A3AB}"/>
              </a:ext>
            </a:extLst>
          </xdr:cNvPr>
          <xdr:cNvCxnSpPr/>
        </xdr:nvCxnSpPr>
        <xdr:spPr>
          <a:xfrm>
            <a:off x="5019679" y="32918400"/>
            <a:ext cx="0" cy="2381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Straight Connector 751">
            <a:extLst>
              <a:ext uri="{FF2B5EF4-FFF2-40B4-BE49-F238E27FC236}">
                <a16:creationId xmlns:a16="http://schemas.microsoft.com/office/drawing/2014/main" id="{2633D316-F49C-4E1D-AC5D-D26CE5492055}"/>
              </a:ext>
            </a:extLst>
          </xdr:cNvPr>
          <xdr:cNvCxnSpPr/>
        </xdr:nvCxnSpPr>
        <xdr:spPr>
          <a:xfrm flipH="1">
            <a:off x="4005262" y="330517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" name="Straight Connector 752">
            <a:extLst>
              <a:ext uri="{FF2B5EF4-FFF2-40B4-BE49-F238E27FC236}">
                <a16:creationId xmlns:a16="http://schemas.microsoft.com/office/drawing/2014/main" id="{7A2C3AD7-87BA-471F-97F4-78F16A976CE0}"/>
              </a:ext>
            </a:extLst>
          </xdr:cNvPr>
          <xdr:cNvCxnSpPr/>
        </xdr:nvCxnSpPr>
        <xdr:spPr>
          <a:xfrm flipH="1">
            <a:off x="4972055" y="33051750"/>
            <a:ext cx="8572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85725</xdr:colOff>
      <xdr:row>224</xdr:row>
      <xdr:rowOff>4763</xdr:rowOff>
    </xdr:from>
    <xdr:to>
      <xdr:col>37</xdr:col>
      <xdr:colOff>85725</xdr:colOff>
      <xdr:row>229</xdr:row>
      <xdr:rowOff>15400</xdr:rowOff>
    </xdr:to>
    <xdr:grpSp>
      <xdr:nvGrpSpPr>
        <xdr:cNvPr id="764" name="Group 763">
          <a:extLst>
            <a:ext uri="{FF2B5EF4-FFF2-40B4-BE49-F238E27FC236}">
              <a16:creationId xmlns:a16="http://schemas.microsoft.com/office/drawing/2014/main" id="{C355CC65-EBAA-33CB-9D87-E4429E1B3DFD}"/>
            </a:ext>
          </a:extLst>
        </xdr:cNvPr>
        <xdr:cNvGrpSpPr/>
      </xdr:nvGrpSpPr>
      <xdr:grpSpPr>
        <a:xfrm>
          <a:off x="2028825" y="32380238"/>
          <a:ext cx="4048125" cy="725012"/>
          <a:chOff x="2028825" y="33666113"/>
          <a:chExt cx="4048125" cy="725012"/>
        </a:xfrm>
      </xdr:grpSpPr>
      <xdr:sp macro="" textlink="">
        <xdr:nvSpPr>
          <xdr:cNvPr id="742" name="Freeform: Shape 741">
            <a:extLst>
              <a:ext uri="{FF2B5EF4-FFF2-40B4-BE49-F238E27FC236}">
                <a16:creationId xmlns:a16="http://schemas.microsoft.com/office/drawing/2014/main" id="{09B317A2-39E3-04CC-59F9-D046BF423F84}"/>
              </a:ext>
            </a:extLst>
          </xdr:cNvPr>
          <xdr:cNvSpPr/>
        </xdr:nvSpPr>
        <xdr:spPr>
          <a:xfrm>
            <a:off x="2105025" y="33666113"/>
            <a:ext cx="1947863" cy="725012"/>
          </a:xfrm>
          <a:custGeom>
            <a:avLst/>
            <a:gdLst>
              <a:gd name="connsiteX0" fmla="*/ 0 w 1947863"/>
              <a:gd name="connsiteY0" fmla="*/ 419100 h 725012"/>
              <a:gd name="connsiteX1" fmla="*/ 976313 w 1947863"/>
              <a:gd name="connsiteY1" fmla="*/ 709612 h 725012"/>
              <a:gd name="connsiteX2" fmla="*/ 1947863 w 1947863"/>
              <a:gd name="connsiteY2" fmla="*/ 0 h 7250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7863" h="725012">
                <a:moveTo>
                  <a:pt x="0" y="419100"/>
                </a:moveTo>
                <a:cubicBezTo>
                  <a:pt x="325834" y="599281"/>
                  <a:pt x="651669" y="779462"/>
                  <a:pt x="976313" y="709612"/>
                </a:cubicBezTo>
                <a:cubicBezTo>
                  <a:pt x="1300957" y="639762"/>
                  <a:pt x="1624410" y="319881"/>
                  <a:pt x="194786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43" name="Freeform: Shape 742">
            <a:extLst>
              <a:ext uri="{FF2B5EF4-FFF2-40B4-BE49-F238E27FC236}">
                <a16:creationId xmlns:a16="http://schemas.microsoft.com/office/drawing/2014/main" id="{9F11F769-82F9-1D28-CA6C-33A85A9488FC}"/>
              </a:ext>
            </a:extLst>
          </xdr:cNvPr>
          <xdr:cNvSpPr/>
        </xdr:nvSpPr>
        <xdr:spPr>
          <a:xfrm>
            <a:off x="4057650" y="33666113"/>
            <a:ext cx="1928813" cy="715694"/>
          </a:xfrm>
          <a:custGeom>
            <a:avLst/>
            <a:gdLst>
              <a:gd name="connsiteX0" fmla="*/ 0 w 1928813"/>
              <a:gd name="connsiteY0" fmla="*/ 0 h 715694"/>
              <a:gd name="connsiteX1" fmla="*/ 962025 w 1928813"/>
              <a:gd name="connsiteY1" fmla="*/ 704850 h 715694"/>
              <a:gd name="connsiteX2" fmla="*/ 1928813 w 1928813"/>
              <a:gd name="connsiteY2" fmla="*/ 428625 h 7156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28813" h="715694">
                <a:moveTo>
                  <a:pt x="0" y="0"/>
                </a:moveTo>
                <a:cubicBezTo>
                  <a:pt x="320278" y="316706"/>
                  <a:pt x="640556" y="633413"/>
                  <a:pt x="962025" y="704850"/>
                </a:cubicBezTo>
                <a:cubicBezTo>
                  <a:pt x="1283494" y="776287"/>
                  <a:pt x="1787526" y="473075"/>
                  <a:pt x="1928813" y="4286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52" name="Isosceles Triangle 651">
            <a:extLst>
              <a:ext uri="{FF2B5EF4-FFF2-40B4-BE49-F238E27FC236}">
                <a16:creationId xmlns:a16="http://schemas.microsoft.com/office/drawing/2014/main" id="{D44BB7A8-055E-1FCC-4EBB-5580BD8088C2}"/>
              </a:ext>
            </a:extLst>
          </xdr:cNvPr>
          <xdr:cNvSpPr/>
        </xdr:nvSpPr>
        <xdr:spPr>
          <a:xfrm>
            <a:off x="2028825" y="34107219"/>
            <a:ext cx="161925" cy="12272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53" name="Isosceles Triangle 652">
            <a:extLst>
              <a:ext uri="{FF2B5EF4-FFF2-40B4-BE49-F238E27FC236}">
                <a16:creationId xmlns:a16="http://schemas.microsoft.com/office/drawing/2014/main" id="{FF2962C9-D490-645E-3F95-4628D6CA0204}"/>
              </a:ext>
            </a:extLst>
          </xdr:cNvPr>
          <xdr:cNvSpPr/>
        </xdr:nvSpPr>
        <xdr:spPr>
          <a:xfrm>
            <a:off x="3967255" y="34102309"/>
            <a:ext cx="161925" cy="12272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54" name="Straight Connector 653">
            <a:extLst>
              <a:ext uri="{FF2B5EF4-FFF2-40B4-BE49-F238E27FC236}">
                <a16:creationId xmlns:a16="http://schemas.microsoft.com/office/drawing/2014/main" id="{5FE12CE8-8238-0FEA-E443-02D46C4D9CA0}"/>
              </a:ext>
            </a:extLst>
          </xdr:cNvPr>
          <xdr:cNvCxnSpPr/>
        </xdr:nvCxnSpPr>
        <xdr:spPr>
          <a:xfrm>
            <a:off x="2103559" y="34092490"/>
            <a:ext cx="3903327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55" name="Isosceles Triangle 654">
            <a:extLst>
              <a:ext uri="{FF2B5EF4-FFF2-40B4-BE49-F238E27FC236}">
                <a16:creationId xmlns:a16="http://schemas.microsoft.com/office/drawing/2014/main" id="{3B2C49EF-C7CC-BB66-1FAD-08671890BC67}"/>
              </a:ext>
            </a:extLst>
          </xdr:cNvPr>
          <xdr:cNvSpPr/>
        </xdr:nvSpPr>
        <xdr:spPr>
          <a:xfrm>
            <a:off x="5915025" y="34102310"/>
            <a:ext cx="161925" cy="122725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54" name="Straight Connector 753">
            <a:extLst>
              <a:ext uri="{FF2B5EF4-FFF2-40B4-BE49-F238E27FC236}">
                <a16:creationId xmlns:a16="http://schemas.microsoft.com/office/drawing/2014/main" id="{58070463-FC8C-4250-A346-F4750605D305}"/>
              </a:ext>
            </a:extLst>
          </xdr:cNvPr>
          <xdr:cNvCxnSpPr/>
        </xdr:nvCxnSpPr>
        <xdr:spPr>
          <a:xfrm flipV="1">
            <a:off x="4048125" y="33689925"/>
            <a:ext cx="0" cy="381000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130</xdr:row>
      <xdr:rowOff>28575</xdr:rowOff>
    </xdr:from>
    <xdr:to>
      <xdr:col>35</xdr:col>
      <xdr:colOff>81500</xdr:colOff>
      <xdr:row>140</xdr:row>
      <xdr:rowOff>57150</xdr:rowOff>
    </xdr:to>
    <xdr:cxnSp macro="">
      <xdr:nvCxnSpPr>
        <xdr:cNvPr id="790" name="Straight Connector 789">
          <a:extLst>
            <a:ext uri="{FF2B5EF4-FFF2-40B4-BE49-F238E27FC236}">
              <a16:creationId xmlns:a16="http://schemas.microsoft.com/office/drawing/2014/main" id="{D06A4EF2-9D85-4024-A4BD-66FC4A124F71}"/>
            </a:ext>
          </a:extLst>
        </xdr:cNvPr>
        <xdr:cNvCxnSpPr/>
      </xdr:nvCxnSpPr>
      <xdr:spPr>
        <a:xfrm flipH="1" flipV="1">
          <a:off x="1190625" y="19726275"/>
          <a:ext cx="4558250" cy="14573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143</xdr:row>
      <xdr:rowOff>104775</xdr:rowOff>
    </xdr:from>
    <xdr:to>
      <xdr:col>24</xdr:col>
      <xdr:colOff>114300</xdr:colOff>
      <xdr:row>149</xdr:row>
      <xdr:rowOff>95250</xdr:rowOff>
    </xdr:to>
    <xdr:cxnSp macro="">
      <xdr:nvCxnSpPr>
        <xdr:cNvPr id="808" name="Straight Connector 807">
          <a:extLst>
            <a:ext uri="{FF2B5EF4-FFF2-40B4-BE49-F238E27FC236}">
              <a16:creationId xmlns:a16="http://schemas.microsoft.com/office/drawing/2014/main" id="{1D16D174-BD7E-4512-9F89-D57E11D62CF5}"/>
            </a:ext>
          </a:extLst>
        </xdr:cNvPr>
        <xdr:cNvCxnSpPr/>
      </xdr:nvCxnSpPr>
      <xdr:spPr>
        <a:xfrm flipH="1" flipV="1">
          <a:off x="1076325" y="21659850"/>
          <a:ext cx="2924175" cy="8477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211</xdr:row>
      <xdr:rowOff>133350</xdr:rowOff>
    </xdr:from>
    <xdr:to>
      <xdr:col>24</xdr:col>
      <xdr:colOff>123825</xdr:colOff>
      <xdr:row>217</xdr:row>
      <xdr:rowOff>123825</xdr:rowOff>
    </xdr:to>
    <xdr:cxnSp macro="">
      <xdr:nvCxnSpPr>
        <xdr:cNvPr id="852" name="Straight Connector 851">
          <a:extLst>
            <a:ext uri="{FF2B5EF4-FFF2-40B4-BE49-F238E27FC236}">
              <a16:creationId xmlns:a16="http://schemas.microsoft.com/office/drawing/2014/main" id="{C1A6FD0F-2354-421A-8820-52B0ECBD5EE5}"/>
            </a:ext>
          </a:extLst>
        </xdr:cNvPr>
        <xdr:cNvCxnSpPr/>
      </xdr:nvCxnSpPr>
      <xdr:spPr>
        <a:xfrm flipH="1" flipV="1">
          <a:off x="1085850" y="31937325"/>
          <a:ext cx="2924175" cy="8477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133</xdr:row>
      <xdr:rowOff>104775</xdr:rowOff>
    </xdr:from>
    <xdr:to>
      <xdr:col>11</xdr:col>
      <xdr:colOff>100012</xdr:colOff>
      <xdr:row>152</xdr:row>
      <xdr:rowOff>76200</xdr:rowOff>
    </xdr:to>
    <xdr:grpSp>
      <xdr:nvGrpSpPr>
        <xdr:cNvPr id="638" name="Group 637">
          <a:extLst>
            <a:ext uri="{FF2B5EF4-FFF2-40B4-BE49-F238E27FC236}">
              <a16:creationId xmlns:a16="http://schemas.microsoft.com/office/drawing/2014/main" id="{AC56C6EA-F83A-4061-8407-5DEFC51F639F}"/>
            </a:ext>
          </a:extLst>
        </xdr:cNvPr>
        <xdr:cNvGrpSpPr/>
      </xdr:nvGrpSpPr>
      <xdr:grpSpPr>
        <a:xfrm>
          <a:off x="247650" y="18878550"/>
          <a:ext cx="1633537" cy="1257300"/>
          <a:chOff x="204788" y="8058150"/>
          <a:chExt cx="1633537" cy="1257300"/>
        </a:xfrm>
      </xdr:grpSpPr>
      <xdr:sp macro="" textlink="">
        <xdr:nvSpPr>
          <xdr:cNvPr id="639" name="Freeform: Shape 638">
            <a:extLst>
              <a:ext uri="{FF2B5EF4-FFF2-40B4-BE49-F238E27FC236}">
                <a16:creationId xmlns:a16="http://schemas.microsoft.com/office/drawing/2014/main" id="{77987179-8856-5BCA-04C7-4A9AE5016443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id="{5FE25ED2-B63B-F317-FC8E-9C2FDE215B5E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41" name="Straight Connector 640">
            <a:extLst>
              <a:ext uri="{FF2B5EF4-FFF2-40B4-BE49-F238E27FC236}">
                <a16:creationId xmlns:a16="http://schemas.microsoft.com/office/drawing/2014/main" id="{6E5AB5A0-651E-C384-E34D-8177FE08D8E3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Straight Connector 641">
            <a:extLst>
              <a:ext uri="{FF2B5EF4-FFF2-40B4-BE49-F238E27FC236}">
                <a16:creationId xmlns:a16="http://schemas.microsoft.com/office/drawing/2014/main" id="{63D35F6F-4ACF-A7C9-DDE7-1B96BFAF2C4C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1" name="Arc 660">
            <a:extLst>
              <a:ext uri="{FF2B5EF4-FFF2-40B4-BE49-F238E27FC236}">
                <a16:creationId xmlns:a16="http://schemas.microsoft.com/office/drawing/2014/main" id="{68B1AB71-B669-9AE7-91AA-A58CF4FCAFCD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17" name="Straight Connector 716">
            <a:extLst>
              <a:ext uri="{FF2B5EF4-FFF2-40B4-BE49-F238E27FC236}">
                <a16:creationId xmlns:a16="http://schemas.microsoft.com/office/drawing/2014/main" id="{F0CD91BD-2C25-B181-A1F3-1FA0F0BEADD5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" name="Straight Connector 717">
            <a:extLst>
              <a:ext uri="{FF2B5EF4-FFF2-40B4-BE49-F238E27FC236}">
                <a16:creationId xmlns:a16="http://schemas.microsoft.com/office/drawing/2014/main" id="{E862A8B7-76B5-F989-CC1E-D6FAF296127B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30" name="Arc 729">
            <a:extLst>
              <a:ext uri="{FF2B5EF4-FFF2-40B4-BE49-F238E27FC236}">
                <a16:creationId xmlns:a16="http://schemas.microsoft.com/office/drawing/2014/main" id="{989AAB16-32F5-B8E7-90ED-25DB6385DE9E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2" name="Arc 731">
            <a:extLst>
              <a:ext uri="{FF2B5EF4-FFF2-40B4-BE49-F238E27FC236}">
                <a16:creationId xmlns:a16="http://schemas.microsoft.com/office/drawing/2014/main" id="{633E4898-9C17-BDD3-C693-60F397C1A273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37" name="Straight Connector 736">
            <a:extLst>
              <a:ext uri="{FF2B5EF4-FFF2-40B4-BE49-F238E27FC236}">
                <a16:creationId xmlns:a16="http://schemas.microsoft.com/office/drawing/2014/main" id="{5F53768E-9DAB-7EEB-EFEC-C0F48F423242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39" name="Arc 738">
            <a:extLst>
              <a:ext uri="{FF2B5EF4-FFF2-40B4-BE49-F238E27FC236}">
                <a16:creationId xmlns:a16="http://schemas.microsoft.com/office/drawing/2014/main" id="{38C63E9D-6EEF-2836-AF67-904372AAF3AC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41" name="Straight Connector 740">
            <a:extLst>
              <a:ext uri="{FF2B5EF4-FFF2-40B4-BE49-F238E27FC236}">
                <a16:creationId xmlns:a16="http://schemas.microsoft.com/office/drawing/2014/main" id="{6AD596BD-08EB-3D9A-446A-B6365CB93D6E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5" name="Straight Connector 744">
            <a:extLst>
              <a:ext uri="{FF2B5EF4-FFF2-40B4-BE49-F238E27FC236}">
                <a16:creationId xmlns:a16="http://schemas.microsoft.com/office/drawing/2014/main" id="{06EECBF5-F9F6-5348-3099-DBFA3AF413BF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1" name="Straight Connector 750">
            <a:extLst>
              <a:ext uri="{FF2B5EF4-FFF2-40B4-BE49-F238E27FC236}">
                <a16:creationId xmlns:a16="http://schemas.microsoft.com/office/drawing/2014/main" id="{D957E856-37C8-1D73-C7A8-2C538EB6BDF3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7" name="Straight Connector 756">
            <a:extLst>
              <a:ext uri="{FF2B5EF4-FFF2-40B4-BE49-F238E27FC236}">
                <a16:creationId xmlns:a16="http://schemas.microsoft.com/office/drawing/2014/main" id="{91BA3E1C-3E50-7356-D8CB-B425D138754B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" name="Straight Connector 757">
            <a:extLst>
              <a:ext uri="{FF2B5EF4-FFF2-40B4-BE49-F238E27FC236}">
                <a16:creationId xmlns:a16="http://schemas.microsoft.com/office/drawing/2014/main" id="{293520C0-DF64-14CD-07C8-73A76D5C6C05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9" name="Straight Connector 758">
            <a:extLst>
              <a:ext uri="{FF2B5EF4-FFF2-40B4-BE49-F238E27FC236}">
                <a16:creationId xmlns:a16="http://schemas.microsoft.com/office/drawing/2014/main" id="{521600F3-648C-38DB-6C95-02C6F4354AF6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0" name="Straight Connector 759">
            <a:extLst>
              <a:ext uri="{FF2B5EF4-FFF2-40B4-BE49-F238E27FC236}">
                <a16:creationId xmlns:a16="http://schemas.microsoft.com/office/drawing/2014/main" id="{7CE20966-17CF-582E-1DC6-D46F48823606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4" name="Straight Connector 763">
            <a:extLst>
              <a:ext uri="{FF2B5EF4-FFF2-40B4-BE49-F238E27FC236}">
                <a16:creationId xmlns:a16="http://schemas.microsoft.com/office/drawing/2014/main" id="{510FF76D-B640-C94C-7578-42FBF8F7FE8C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5" name="Straight Connector 764">
            <a:extLst>
              <a:ext uri="{FF2B5EF4-FFF2-40B4-BE49-F238E27FC236}">
                <a16:creationId xmlns:a16="http://schemas.microsoft.com/office/drawing/2014/main" id="{BCBCDBD9-5E46-8A1A-E930-49A0260E133D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6" name="Straight Connector 765">
            <a:extLst>
              <a:ext uri="{FF2B5EF4-FFF2-40B4-BE49-F238E27FC236}">
                <a16:creationId xmlns:a16="http://schemas.microsoft.com/office/drawing/2014/main" id="{4D6AD510-C702-9A4D-5E4C-F065EE0F4B7C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114300</xdr:colOff>
      <xdr:row>49</xdr:row>
      <xdr:rowOff>47625</xdr:rowOff>
    </xdr:from>
    <xdr:to>
      <xdr:col>11</xdr:col>
      <xdr:colOff>128587</xdr:colOff>
      <xdr:row>68</xdr:row>
      <xdr:rowOff>19050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795AF1B-F992-4076-BD93-797D35A07210}"/>
            </a:ext>
          </a:extLst>
        </xdr:cNvPr>
        <xdr:cNvGrpSpPr/>
      </xdr:nvGrpSpPr>
      <xdr:grpSpPr>
        <a:xfrm>
          <a:off x="276225" y="7581900"/>
          <a:ext cx="1633537" cy="1257300"/>
          <a:chOff x="204788" y="8058150"/>
          <a:chExt cx="1633537" cy="1257300"/>
        </a:xfrm>
      </xdr:grpSpPr>
      <xdr:sp macro="" textlink="">
        <xdr:nvSpPr>
          <xdr:cNvPr id="262" name="Freeform: Shape 261">
            <a:extLst>
              <a:ext uri="{FF2B5EF4-FFF2-40B4-BE49-F238E27FC236}">
                <a16:creationId xmlns:a16="http://schemas.microsoft.com/office/drawing/2014/main" id="{860C2C97-F4CC-6F69-506F-D4741DC7970A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6C34D68E-0E25-A851-0219-2FF4F71D21EA}"/>
              </a:ext>
            </a:extLst>
          </xdr:cNvPr>
          <xdr:cNvSpPr/>
        </xdr:nvSpPr>
        <xdr:spPr>
          <a:xfrm>
            <a:off x="204788" y="8120062"/>
            <a:ext cx="1619250" cy="576263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65" name="Straight Connector 264">
            <a:extLst>
              <a:ext uri="{FF2B5EF4-FFF2-40B4-BE49-F238E27FC236}">
                <a16:creationId xmlns:a16="http://schemas.microsoft.com/office/drawing/2014/main" id="{4E3632CD-0624-0245-B8B2-91F6C9900845}"/>
              </a:ext>
            </a:extLst>
          </xdr:cNvPr>
          <xdr:cNvCxnSpPr/>
        </xdr:nvCxnSpPr>
        <xdr:spPr>
          <a:xfrm>
            <a:off x="533399" y="8682038"/>
            <a:ext cx="9667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6" name="Straight Connector 265">
            <a:extLst>
              <a:ext uri="{FF2B5EF4-FFF2-40B4-BE49-F238E27FC236}">
                <a16:creationId xmlns:a16="http://schemas.microsoft.com/office/drawing/2014/main" id="{2C0B0353-656D-BD7B-CEEC-FE90CE25B1DD}"/>
              </a:ext>
            </a:extLst>
          </xdr:cNvPr>
          <xdr:cNvCxnSpPr/>
        </xdr:nvCxnSpPr>
        <xdr:spPr>
          <a:xfrm>
            <a:off x="623886" y="8772526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67" name="Arc 266">
            <a:extLst>
              <a:ext uri="{FF2B5EF4-FFF2-40B4-BE49-F238E27FC236}">
                <a16:creationId xmlns:a16="http://schemas.microsoft.com/office/drawing/2014/main" id="{DC261A7F-8E80-5728-2B9D-C8D6D04CC4A2}"/>
              </a:ext>
            </a:extLst>
          </xdr:cNvPr>
          <xdr:cNvSpPr/>
        </xdr:nvSpPr>
        <xdr:spPr>
          <a:xfrm rot="10800000">
            <a:off x="538162" y="8586786"/>
            <a:ext cx="209550" cy="190500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D18453AA-B6B7-3BCD-87F3-3D2EADB3C6CB}"/>
              </a:ext>
            </a:extLst>
          </xdr:cNvPr>
          <xdr:cNvCxnSpPr/>
        </xdr:nvCxnSpPr>
        <xdr:spPr>
          <a:xfrm>
            <a:off x="990599" y="8863011"/>
            <a:ext cx="0" cy="447677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3" name="Straight Connector 512">
            <a:extLst>
              <a:ext uri="{FF2B5EF4-FFF2-40B4-BE49-F238E27FC236}">
                <a16:creationId xmlns:a16="http://schemas.microsoft.com/office/drawing/2014/main" id="{88AD2560-883E-6E57-BDC9-EDF4825BA63D}"/>
              </a:ext>
            </a:extLst>
          </xdr:cNvPr>
          <xdr:cNvCxnSpPr/>
        </xdr:nvCxnSpPr>
        <xdr:spPr>
          <a:xfrm>
            <a:off x="1057274" y="8858250"/>
            <a:ext cx="0" cy="45720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8" name="Arc 547">
            <a:extLst>
              <a:ext uri="{FF2B5EF4-FFF2-40B4-BE49-F238E27FC236}">
                <a16:creationId xmlns:a16="http://schemas.microsoft.com/office/drawing/2014/main" id="{3A131E78-871F-FC4F-4578-6C46B728DE87}"/>
              </a:ext>
            </a:extLst>
          </xdr:cNvPr>
          <xdr:cNvSpPr/>
        </xdr:nvSpPr>
        <xdr:spPr>
          <a:xfrm>
            <a:off x="809624" y="8777286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50" name="Arc 549">
            <a:extLst>
              <a:ext uri="{FF2B5EF4-FFF2-40B4-BE49-F238E27FC236}">
                <a16:creationId xmlns:a16="http://schemas.microsoft.com/office/drawing/2014/main" id="{F1EABBFE-378E-C46F-214A-BEFA00634494}"/>
              </a:ext>
            </a:extLst>
          </xdr:cNvPr>
          <xdr:cNvSpPr/>
        </xdr:nvSpPr>
        <xdr:spPr>
          <a:xfrm rot="16200000">
            <a:off x="1057274" y="8777288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52" name="Straight Connector 551">
            <a:extLst>
              <a:ext uri="{FF2B5EF4-FFF2-40B4-BE49-F238E27FC236}">
                <a16:creationId xmlns:a16="http://schemas.microsoft.com/office/drawing/2014/main" id="{205A34EE-BF69-CA1F-DF97-BC9124A66165}"/>
              </a:ext>
            </a:extLst>
          </xdr:cNvPr>
          <xdr:cNvCxnSpPr/>
        </xdr:nvCxnSpPr>
        <xdr:spPr>
          <a:xfrm>
            <a:off x="1128719" y="8777288"/>
            <a:ext cx="280988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6" name="Arc 555">
            <a:extLst>
              <a:ext uri="{FF2B5EF4-FFF2-40B4-BE49-F238E27FC236}">
                <a16:creationId xmlns:a16="http://schemas.microsoft.com/office/drawing/2014/main" id="{6CA26D81-6EFB-6785-EE85-0073C99A6D4F}"/>
              </a:ext>
            </a:extLst>
          </xdr:cNvPr>
          <xdr:cNvSpPr/>
        </xdr:nvSpPr>
        <xdr:spPr>
          <a:xfrm rot="5400000">
            <a:off x="1314449" y="8596313"/>
            <a:ext cx="180976" cy="180976"/>
          </a:xfrm>
          <a:prstGeom prst="arc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61" name="Straight Connector 560">
            <a:extLst>
              <a:ext uri="{FF2B5EF4-FFF2-40B4-BE49-F238E27FC236}">
                <a16:creationId xmlns:a16="http://schemas.microsoft.com/office/drawing/2014/main" id="{0DE27A5A-02FD-6E4F-6288-C54A0F826FD4}"/>
              </a:ext>
            </a:extLst>
          </xdr:cNvPr>
          <xdr:cNvCxnSpPr/>
        </xdr:nvCxnSpPr>
        <xdr:spPr>
          <a:xfrm>
            <a:off x="904874" y="9310688"/>
            <a:ext cx="219075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Straight Connector 577">
            <a:extLst>
              <a:ext uri="{FF2B5EF4-FFF2-40B4-BE49-F238E27FC236}">
                <a16:creationId xmlns:a16="http://schemas.microsoft.com/office/drawing/2014/main" id="{C7289DF1-7118-7950-49C7-B8C42C836BCB}"/>
              </a:ext>
            </a:extLst>
          </xdr:cNvPr>
          <xdr:cNvCxnSpPr/>
        </xdr:nvCxnSpPr>
        <xdr:spPr>
          <a:xfrm flipV="1">
            <a:off x="1019174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9" name="Straight Connector 578">
            <a:extLst>
              <a:ext uri="{FF2B5EF4-FFF2-40B4-BE49-F238E27FC236}">
                <a16:creationId xmlns:a16="http://schemas.microsoft.com/office/drawing/2014/main" id="{C545A8BC-E519-0598-C33B-16BDFE905D40}"/>
              </a:ext>
            </a:extLst>
          </xdr:cNvPr>
          <xdr:cNvCxnSpPr/>
        </xdr:nvCxnSpPr>
        <xdr:spPr>
          <a:xfrm>
            <a:off x="204788" y="8115300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5" name="Straight Connector 604">
            <a:extLst>
              <a:ext uri="{FF2B5EF4-FFF2-40B4-BE49-F238E27FC236}">
                <a16:creationId xmlns:a16="http://schemas.microsoft.com/office/drawing/2014/main" id="{4272635A-FB12-002E-DE4B-67180B8FC4F2}"/>
              </a:ext>
            </a:extLst>
          </xdr:cNvPr>
          <xdr:cNvCxnSpPr/>
        </xdr:nvCxnSpPr>
        <xdr:spPr>
          <a:xfrm>
            <a:off x="209550" y="8177213"/>
            <a:ext cx="1624013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6" name="Straight Connector 605">
            <a:extLst>
              <a:ext uri="{FF2B5EF4-FFF2-40B4-BE49-F238E27FC236}">
                <a16:creationId xmlns:a16="http://schemas.microsoft.com/office/drawing/2014/main" id="{A38227A5-C30B-D9B5-45F6-52435DD34D85}"/>
              </a:ext>
            </a:extLst>
          </xdr:cNvPr>
          <xdr:cNvCxnSpPr/>
        </xdr:nvCxnSpPr>
        <xdr:spPr>
          <a:xfrm>
            <a:off x="209550" y="8682038"/>
            <a:ext cx="162877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7" name="Straight Connector 606">
            <a:extLst>
              <a:ext uri="{FF2B5EF4-FFF2-40B4-BE49-F238E27FC236}">
                <a16:creationId xmlns:a16="http://schemas.microsoft.com/office/drawing/2014/main" id="{C3B23B65-5846-FA16-3B13-AA41352F26B8}"/>
              </a:ext>
            </a:extLst>
          </xdr:cNvPr>
          <xdr:cNvCxnSpPr/>
        </xdr:nvCxnSpPr>
        <xdr:spPr>
          <a:xfrm>
            <a:off x="214313" y="8620126"/>
            <a:ext cx="1624012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Straight Connector 607">
            <a:extLst>
              <a:ext uri="{FF2B5EF4-FFF2-40B4-BE49-F238E27FC236}">
                <a16:creationId xmlns:a16="http://schemas.microsoft.com/office/drawing/2014/main" id="{E8F6CB4B-AFC2-91D9-5FB4-2897154523E0}"/>
              </a:ext>
            </a:extLst>
          </xdr:cNvPr>
          <xdr:cNvCxnSpPr/>
        </xdr:nvCxnSpPr>
        <xdr:spPr>
          <a:xfrm>
            <a:off x="209558" y="8058150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9" name="Straight Connector 608">
            <a:extLst>
              <a:ext uri="{FF2B5EF4-FFF2-40B4-BE49-F238E27FC236}">
                <a16:creationId xmlns:a16="http://schemas.microsoft.com/office/drawing/2014/main" id="{ED9CE669-B442-F9BE-AD4D-0F096C7B349E}"/>
              </a:ext>
            </a:extLst>
          </xdr:cNvPr>
          <xdr:cNvCxnSpPr/>
        </xdr:nvCxnSpPr>
        <xdr:spPr>
          <a:xfrm>
            <a:off x="1833559" y="8072437"/>
            <a:ext cx="0" cy="681038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0" name="Straight Connector 609">
            <a:extLst>
              <a:ext uri="{FF2B5EF4-FFF2-40B4-BE49-F238E27FC236}">
                <a16:creationId xmlns:a16="http://schemas.microsoft.com/office/drawing/2014/main" id="{2D2EFAB0-D001-2183-9003-55149BB5D2C1}"/>
              </a:ext>
            </a:extLst>
          </xdr:cNvPr>
          <xdr:cNvCxnSpPr/>
        </xdr:nvCxnSpPr>
        <xdr:spPr>
          <a:xfrm flipV="1">
            <a:off x="1042987" y="8110539"/>
            <a:ext cx="0" cy="571499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7" name="Straight Connector 636">
            <a:extLst>
              <a:ext uri="{FF2B5EF4-FFF2-40B4-BE49-F238E27FC236}">
                <a16:creationId xmlns:a16="http://schemas.microsoft.com/office/drawing/2014/main" id="{FA14CA14-A250-4607-9ED1-104EA5DAA308}"/>
              </a:ext>
            </a:extLst>
          </xdr:cNvPr>
          <xdr:cNvCxnSpPr/>
        </xdr:nvCxnSpPr>
        <xdr:spPr>
          <a:xfrm>
            <a:off x="533400" y="8667749"/>
            <a:ext cx="962025" cy="0"/>
          </a:xfrm>
          <a:prstGeom prst="line">
            <a:avLst/>
          </a:prstGeom>
          <a:ln w="349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133350</xdr:colOff>
      <xdr:row>241</xdr:row>
      <xdr:rowOff>123825</xdr:rowOff>
    </xdr:from>
    <xdr:to>
      <xdr:col>11</xdr:col>
      <xdr:colOff>147637</xdr:colOff>
      <xdr:row>250</xdr:row>
      <xdr:rowOff>95250</xdr:rowOff>
    </xdr:to>
    <xdr:grpSp>
      <xdr:nvGrpSpPr>
        <xdr:cNvPr id="925" name="Group 924">
          <a:extLst>
            <a:ext uri="{FF2B5EF4-FFF2-40B4-BE49-F238E27FC236}">
              <a16:creationId xmlns:a16="http://schemas.microsoft.com/office/drawing/2014/main" id="{784ED301-4408-4972-81BA-CC522FF5081C}"/>
            </a:ext>
          </a:extLst>
        </xdr:cNvPr>
        <xdr:cNvGrpSpPr/>
      </xdr:nvGrpSpPr>
      <xdr:grpSpPr>
        <a:xfrm>
          <a:off x="295275" y="32108775"/>
          <a:ext cx="1633537" cy="1257300"/>
          <a:chOff x="204788" y="8058150"/>
          <a:chExt cx="1633537" cy="1257300"/>
        </a:xfrm>
      </xdr:grpSpPr>
      <xdr:sp macro="" textlink="">
        <xdr:nvSpPr>
          <xdr:cNvPr id="926" name="Freeform: Shape 925">
            <a:extLst>
              <a:ext uri="{FF2B5EF4-FFF2-40B4-BE49-F238E27FC236}">
                <a16:creationId xmlns:a16="http://schemas.microsoft.com/office/drawing/2014/main" id="{8824407C-9EF8-FEA3-2F60-6D84EABA94F8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7" name="Rectangle 926">
            <a:extLst>
              <a:ext uri="{FF2B5EF4-FFF2-40B4-BE49-F238E27FC236}">
                <a16:creationId xmlns:a16="http://schemas.microsoft.com/office/drawing/2014/main" id="{8742EEA3-7D35-4784-3BAC-23A9AA1323C9}"/>
              </a:ext>
            </a:extLst>
          </xdr:cNvPr>
          <xdr:cNvSpPr/>
        </xdr:nvSpPr>
        <xdr:spPr>
          <a:xfrm>
            <a:off x="204788" y="8120062"/>
            <a:ext cx="1619250" cy="56673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928" name="Group 927">
            <a:extLst>
              <a:ext uri="{FF2B5EF4-FFF2-40B4-BE49-F238E27FC236}">
                <a16:creationId xmlns:a16="http://schemas.microsoft.com/office/drawing/2014/main" id="{466FA275-3573-AD06-C37D-D4E1B2B61D69}"/>
              </a:ext>
            </a:extLst>
          </xdr:cNvPr>
          <xdr:cNvGrpSpPr/>
        </xdr:nvGrpSpPr>
        <xdr:grpSpPr>
          <a:xfrm>
            <a:off x="204788" y="8058150"/>
            <a:ext cx="1633537" cy="1257300"/>
            <a:chOff x="13273088" y="14201775"/>
            <a:chExt cx="1633537" cy="1257300"/>
          </a:xfrm>
        </xdr:grpSpPr>
        <xdr:cxnSp macro="">
          <xdr:nvCxnSpPr>
            <xdr:cNvPr id="929" name="Straight Connector 928">
              <a:extLst>
                <a:ext uri="{FF2B5EF4-FFF2-40B4-BE49-F238E27FC236}">
                  <a16:creationId xmlns:a16="http://schemas.microsoft.com/office/drawing/2014/main" id="{A9B183D4-5285-DDCC-5200-802F3E88DFD0}"/>
                </a:ext>
              </a:extLst>
            </xdr:cNvPr>
            <xdr:cNvCxnSpPr/>
          </xdr:nvCxnSpPr>
          <xdr:spPr>
            <a:xfrm>
              <a:off x="13601699" y="14825663"/>
              <a:ext cx="9667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0" name="Straight Connector 929">
              <a:extLst>
                <a:ext uri="{FF2B5EF4-FFF2-40B4-BE49-F238E27FC236}">
                  <a16:creationId xmlns:a16="http://schemas.microsoft.com/office/drawing/2014/main" id="{AA204299-3177-9142-D940-06319A9875B5}"/>
                </a:ext>
              </a:extLst>
            </xdr:cNvPr>
            <xdr:cNvCxnSpPr/>
          </xdr:nvCxnSpPr>
          <xdr:spPr>
            <a:xfrm>
              <a:off x="13692186" y="14916151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31" name="Arc 930">
              <a:extLst>
                <a:ext uri="{FF2B5EF4-FFF2-40B4-BE49-F238E27FC236}">
                  <a16:creationId xmlns:a16="http://schemas.microsoft.com/office/drawing/2014/main" id="{6D23938B-F566-8892-09D4-3A9061502B91}"/>
                </a:ext>
              </a:extLst>
            </xdr:cNvPr>
            <xdr:cNvSpPr/>
          </xdr:nvSpPr>
          <xdr:spPr>
            <a:xfrm rot="10800000">
              <a:off x="13606462" y="14730411"/>
              <a:ext cx="209550" cy="190500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32" name="Straight Connector 931">
              <a:extLst>
                <a:ext uri="{FF2B5EF4-FFF2-40B4-BE49-F238E27FC236}">
                  <a16:creationId xmlns:a16="http://schemas.microsoft.com/office/drawing/2014/main" id="{2197BC6F-2A7B-9527-4747-E3356F3903DB}"/>
                </a:ext>
              </a:extLst>
            </xdr:cNvPr>
            <xdr:cNvCxnSpPr/>
          </xdr:nvCxnSpPr>
          <xdr:spPr>
            <a:xfrm>
              <a:off x="14058899" y="15006636"/>
              <a:ext cx="0" cy="447677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3" name="Straight Connector 932">
              <a:extLst>
                <a:ext uri="{FF2B5EF4-FFF2-40B4-BE49-F238E27FC236}">
                  <a16:creationId xmlns:a16="http://schemas.microsoft.com/office/drawing/2014/main" id="{2129973E-4C25-2B20-7489-9A9AA39753DA}"/>
                </a:ext>
              </a:extLst>
            </xdr:cNvPr>
            <xdr:cNvCxnSpPr/>
          </xdr:nvCxnSpPr>
          <xdr:spPr>
            <a:xfrm>
              <a:off x="14125574" y="15001875"/>
              <a:ext cx="0" cy="4572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34" name="Arc 933">
              <a:extLst>
                <a:ext uri="{FF2B5EF4-FFF2-40B4-BE49-F238E27FC236}">
                  <a16:creationId xmlns:a16="http://schemas.microsoft.com/office/drawing/2014/main" id="{9A718908-B945-97E2-EB3F-BB4935D0D7E1}"/>
                </a:ext>
              </a:extLst>
            </xdr:cNvPr>
            <xdr:cNvSpPr/>
          </xdr:nvSpPr>
          <xdr:spPr>
            <a:xfrm>
              <a:off x="13877924" y="14920911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935" name="Arc 934">
              <a:extLst>
                <a:ext uri="{FF2B5EF4-FFF2-40B4-BE49-F238E27FC236}">
                  <a16:creationId xmlns:a16="http://schemas.microsoft.com/office/drawing/2014/main" id="{1928E5C0-C475-EDF0-96DA-08FC30E91CC1}"/>
                </a:ext>
              </a:extLst>
            </xdr:cNvPr>
            <xdr:cNvSpPr/>
          </xdr:nvSpPr>
          <xdr:spPr>
            <a:xfrm rot="16200000">
              <a:off x="14125574" y="14920913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36" name="Straight Connector 935">
              <a:extLst>
                <a:ext uri="{FF2B5EF4-FFF2-40B4-BE49-F238E27FC236}">
                  <a16:creationId xmlns:a16="http://schemas.microsoft.com/office/drawing/2014/main" id="{60EDA63B-FDCC-87EB-E13D-F11B1238CCC8}"/>
                </a:ext>
              </a:extLst>
            </xdr:cNvPr>
            <xdr:cNvCxnSpPr/>
          </xdr:nvCxnSpPr>
          <xdr:spPr>
            <a:xfrm>
              <a:off x="14197019" y="14920913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37" name="Arc 936">
              <a:extLst>
                <a:ext uri="{FF2B5EF4-FFF2-40B4-BE49-F238E27FC236}">
                  <a16:creationId xmlns:a16="http://schemas.microsoft.com/office/drawing/2014/main" id="{EA0B7959-052F-B87C-D66C-424F0769182B}"/>
                </a:ext>
              </a:extLst>
            </xdr:cNvPr>
            <xdr:cNvSpPr/>
          </xdr:nvSpPr>
          <xdr:spPr>
            <a:xfrm rot="5400000">
              <a:off x="14382749" y="14739938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38" name="Straight Connector 937">
              <a:extLst>
                <a:ext uri="{FF2B5EF4-FFF2-40B4-BE49-F238E27FC236}">
                  <a16:creationId xmlns:a16="http://schemas.microsoft.com/office/drawing/2014/main" id="{4D0ED5BB-337E-61EC-3104-B81E46D8CE48}"/>
                </a:ext>
              </a:extLst>
            </xdr:cNvPr>
            <xdr:cNvCxnSpPr/>
          </xdr:nvCxnSpPr>
          <xdr:spPr>
            <a:xfrm>
              <a:off x="13973174" y="15454313"/>
              <a:ext cx="219075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9" name="Straight Connector 938">
              <a:extLst>
                <a:ext uri="{FF2B5EF4-FFF2-40B4-BE49-F238E27FC236}">
                  <a16:creationId xmlns:a16="http://schemas.microsoft.com/office/drawing/2014/main" id="{AF2A4D29-4D53-3CB9-830F-6396F0948390}"/>
                </a:ext>
              </a:extLst>
            </xdr:cNvPr>
            <xdr:cNvCxnSpPr/>
          </xdr:nvCxnSpPr>
          <xdr:spPr>
            <a:xfrm>
              <a:off x="13273088" y="14258925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0" name="Straight Connector 939">
              <a:extLst>
                <a:ext uri="{FF2B5EF4-FFF2-40B4-BE49-F238E27FC236}">
                  <a16:creationId xmlns:a16="http://schemas.microsoft.com/office/drawing/2014/main" id="{C6682129-4089-9A80-8C56-2D125B999550}"/>
                </a:ext>
              </a:extLst>
            </xdr:cNvPr>
            <xdr:cNvCxnSpPr/>
          </xdr:nvCxnSpPr>
          <xdr:spPr>
            <a:xfrm>
              <a:off x="13277850" y="14320838"/>
              <a:ext cx="1624013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1" name="Straight Connector 940">
              <a:extLst>
                <a:ext uri="{FF2B5EF4-FFF2-40B4-BE49-F238E27FC236}">
                  <a16:creationId xmlns:a16="http://schemas.microsoft.com/office/drawing/2014/main" id="{FAEA1F53-0D19-80EB-2D09-7E7CE2114E53}"/>
                </a:ext>
              </a:extLst>
            </xdr:cNvPr>
            <xdr:cNvCxnSpPr/>
          </xdr:nvCxnSpPr>
          <xdr:spPr>
            <a:xfrm>
              <a:off x="13277850" y="14825663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2" name="Straight Connector 941">
              <a:extLst>
                <a:ext uri="{FF2B5EF4-FFF2-40B4-BE49-F238E27FC236}">
                  <a16:creationId xmlns:a16="http://schemas.microsoft.com/office/drawing/2014/main" id="{CFB875FE-21F3-81FF-2AE5-2DBB411E64CD}"/>
                </a:ext>
              </a:extLst>
            </xdr:cNvPr>
            <xdr:cNvCxnSpPr/>
          </xdr:nvCxnSpPr>
          <xdr:spPr>
            <a:xfrm>
              <a:off x="13282613" y="14763751"/>
              <a:ext cx="1624012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3" name="Straight Connector 942">
              <a:extLst>
                <a:ext uri="{FF2B5EF4-FFF2-40B4-BE49-F238E27FC236}">
                  <a16:creationId xmlns:a16="http://schemas.microsoft.com/office/drawing/2014/main" id="{8BF7EB60-84DD-C292-C44A-101E06DA165B}"/>
                </a:ext>
              </a:extLst>
            </xdr:cNvPr>
            <xdr:cNvCxnSpPr/>
          </xdr:nvCxnSpPr>
          <xdr:spPr>
            <a:xfrm>
              <a:off x="13277858" y="14201775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4" name="Straight Connector 943">
              <a:extLst>
                <a:ext uri="{FF2B5EF4-FFF2-40B4-BE49-F238E27FC236}">
                  <a16:creationId xmlns:a16="http://schemas.microsoft.com/office/drawing/2014/main" id="{18E3F627-8B85-F11E-E77F-A645F6EEB2B2}"/>
                </a:ext>
              </a:extLst>
            </xdr:cNvPr>
            <xdr:cNvCxnSpPr/>
          </xdr:nvCxnSpPr>
          <xdr:spPr>
            <a:xfrm>
              <a:off x="14901859" y="14216062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85725</xdr:colOff>
      <xdr:row>156</xdr:row>
      <xdr:rowOff>114300</xdr:rowOff>
    </xdr:from>
    <xdr:to>
      <xdr:col>11</xdr:col>
      <xdr:colOff>100012</xdr:colOff>
      <xdr:row>165</xdr:row>
      <xdr:rowOff>85725</xdr:rowOff>
    </xdr:to>
    <xdr:grpSp>
      <xdr:nvGrpSpPr>
        <xdr:cNvPr id="905" name="Group 904">
          <a:extLst>
            <a:ext uri="{FF2B5EF4-FFF2-40B4-BE49-F238E27FC236}">
              <a16:creationId xmlns:a16="http://schemas.microsoft.com/office/drawing/2014/main" id="{A0CAB1AE-A4DD-4EA3-984A-16431011B9C2}"/>
            </a:ext>
          </a:extLst>
        </xdr:cNvPr>
        <xdr:cNvGrpSpPr/>
      </xdr:nvGrpSpPr>
      <xdr:grpSpPr>
        <a:xfrm>
          <a:off x="247650" y="20745450"/>
          <a:ext cx="1633537" cy="1257300"/>
          <a:chOff x="204788" y="8058150"/>
          <a:chExt cx="1633537" cy="1257300"/>
        </a:xfrm>
      </xdr:grpSpPr>
      <xdr:sp macro="" textlink="">
        <xdr:nvSpPr>
          <xdr:cNvPr id="906" name="Freeform: Shape 905">
            <a:extLst>
              <a:ext uri="{FF2B5EF4-FFF2-40B4-BE49-F238E27FC236}">
                <a16:creationId xmlns:a16="http://schemas.microsoft.com/office/drawing/2014/main" id="{9AA67D90-9EFF-7AFE-8DB2-244FF165009E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07" name="Rectangle 906">
            <a:extLst>
              <a:ext uri="{FF2B5EF4-FFF2-40B4-BE49-F238E27FC236}">
                <a16:creationId xmlns:a16="http://schemas.microsoft.com/office/drawing/2014/main" id="{BB5E183B-5E8D-A22D-3C37-CFB12A905969}"/>
              </a:ext>
            </a:extLst>
          </xdr:cNvPr>
          <xdr:cNvSpPr/>
        </xdr:nvSpPr>
        <xdr:spPr>
          <a:xfrm>
            <a:off x="204788" y="8120062"/>
            <a:ext cx="1619250" cy="56673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908" name="Group 907">
            <a:extLst>
              <a:ext uri="{FF2B5EF4-FFF2-40B4-BE49-F238E27FC236}">
                <a16:creationId xmlns:a16="http://schemas.microsoft.com/office/drawing/2014/main" id="{8BD25304-B83C-3701-0FDA-92178C564301}"/>
              </a:ext>
            </a:extLst>
          </xdr:cNvPr>
          <xdr:cNvGrpSpPr/>
        </xdr:nvGrpSpPr>
        <xdr:grpSpPr>
          <a:xfrm>
            <a:off x="204788" y="8058150"/>
            <a:ext cx="1633537" cy="1257300"/>
            <a:chOff x="13273088" y="14201775"/>
            <a:chExt cx="1633537" cy="1257300"/>
          </a:xfrm>
        </xdr:grpSpPr>
        <xdr:cxnSp macro="">
          <xdr:nvCxnSpPr>
            <xdr:cNvPr id="909" name="Straight Connector 908">
              <a:extLst>
                <a:ext uri="{FF2B5EF4-FFF2-40B4-BE49-F238E27FC236}">
                  <a16:creationId xmlns:a16="http://schemas.microsoft.com/office/drawing/2014/main" id="{70F5C93E-E5B5-E335-F1C2-0E0663AE2B6C}"/>
                </a:ext>
              </a:extLst>
            </xdr:cNvPr>
            <xdr:cNvCxnSpPr/>
          </xdr:nvCxnSpPr>
          <xdr:spPr>
            <a:xfrm>
              <a:off x="13601699" y="14825663"/>
              <a:ext cx="9667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0" name="Straight Connector 909">
              <a:extLst>
                <a:ext uri="{FF2B5EF4-FFF2-40B4-BE49-F238E27FC236}">
                  <a16:creationId xmlns:a16="http://schemas.microsoft.com/office/drawing/2014/main" id="{4D81608D-E1A4-92BD-B8ED-815605A35AA7}"/>
                </a:ext>
              </a:extLst>
            </xdr:cNvPr>
            <xdr:cNvCxnSpPr/>
          </xdr:nvCxnSpPr>
          <xdr:spPr>
            <a:xfrm>
              <a:off x="13692186" y="14916151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11" name="Arc 910">
              <a:extLst>
                <a:ext uri="{FF2B5EF4-FFF2-40B4-BE49-F238E27FC236}">
                  <a16:creationId xmlns:a16="http://schemas.microsoft.com/office/drawing/2014/main" id="{E99F4B58-3F9E-A737-D54B-1210AA9E45E4}"/>
                </a:ext>
              </a:extLst>
            </xdr:cNvPr>
            <xdr:cNvSpPr/>
          </xdr:nvSpPr>
          <xdr:spPr>
            <a:xfrm rot="10800000">
              <a:off x="13606462" y="14730411"/>
              <a:ext cx="209550" cy="190500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12" name="Straight Connector 911">
              <a:extLst>
                <a:ext uri="{FF2B5EF4-FFF2-40B4-BE49-F238E27FC236}">
                  <a16:creationId xmlns:a16="http://schemas.microsoft.com/office/drawing/2014/main" id="{B455A452-F362-1316-FAFC-CB3DD2D9335D}"/>
                </a:ext>
              </a:extLst>
            </xdr:cNvPr>
            <xdr:cNvCxnSpPr/>
          </xdr:nvCxnSpPr>
          <xdr:spPr>
            <a:xfrm>
              <a:off x="14058899" y="15006636"/>
              <a:ext cx="0" cy="447677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3" name="Straight Connector 912">
              <a:extLst>
                <a:ext uri="{FF2B5EF4-FFF2-40B4-BE49-F238E27FC236}">
                  <a16:creationId xmlns:a16="http://schemas.microsoft.com/office/drawing/2014/main" id="{30F14AF5-3BF7-0749-AD05-E242C5AAA8C6}"/>
                </a:ext>
              </a:extLst>
            </xdr:cNvPr>
            <xdr:cNvCxnSpPr/>
          </xdr:nvCxnSpPr>
          <xdr:spPr>
            <a:xfrm>
              <a:off x="14125574" y="15001875"/>
              <a:ext cx="0" cy="4572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14" name="Arc 913">
              <a:extLst>
                <a:ext uri="{FF2B5EF4-FFF2-40B4-BE49-F238E27FC236}">
                  <a16:creationId xmlns:a16="http://schemas.microsoft.com/office/drawing/2014/main" id="{D1B00D26-958E-5B7F-34A2-95152F6BD44E}"/>
                </a:ext>
              </a:extLst>
            </xdr:cNvPr>
            <xdr:cNvSpPr/>
          </xdr:nvSpPr>
          <xdr:spPr>
            <a:xfrm>
              <a:off x="13877924" y="14920911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915" name="Arc 914">
              <a:extLst>
                <a:ext uri="{FF2B5EF4-FFF2-40B4-BE49-F238E27FC236}">
                  <a16:creationId xmlns:a16="http://schemas.microsoft.com/office/drawing/2014/main" id="{68CB71E2-2B68-9351-47B3-D9F074C6D845}"/>
                </a:ext>
              </a:extLst>
            </xdr:cNvPr>
            <xdr:cNvSpPr/>
          </xdr:nvSpPr>
          <xdr:spPr>
            <a:xfrm rot="16200000">
              <a:off x="14125574" y="14920913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16" name="Straight Connector 915">
              <a:extLst>
                <a:ext uri="{FF2B5EF4-FFF2-40B4-BE49-F238E27FC236}">
                  <a16:creationId xmlns:a16="http://schemas.microsoft.com/office/drawing/2014/main" id="{77EC8411-70B8-59B2-D907-E77EB0B4DDF6}"/>
                </a:ext>
              </a:extLst>
            </xdr:cNvPr>
            <xdr:cNvCxnSpPr/>
          </xdr:nvCxnSpPr>
          <xdr:spPr>
            <a:xfrm>
              <a:off x="14197019" y="14920913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17" name="Arc 916">
              <a:extLst>
                <a:ext uri="{FF2B5EF4-FFF2-40B4-BE49-F238E27FC236}">
                  <a16:creationId xmlns:a16="http://schemas.microsoft.com/office/drawing/2014/main" id="{3C0BF5CE-FFF0-9FF9-CC42-850C1AAF88E9}"/>
                </a:ext>
              </a:extLst>
            </xdr:cNvPr>
            <xdr:cNvSpPr/>
          </xdr:nvSpPr>
          <xdr:spPr>
            <a:xfrm rot="5400000">
              <a:off x="14382749" y="14739938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918" name="Straight Connector 917">
              <a:extLst>
                <a:ext uri="{FF2B5EF4-FFF2-40B4-BE49-F238E27FC236}">
                  <a16:creationId xmlns:a16="http://schemas.microsoft.com/office/drawing/2014/main" id="{4ED52E8C-070C-2766-7AAB-E23028D0DB20}"/>
                </a:ext>
              </a:extLst>
            </xdr:cNvPr>
            <xdr:cNvCxnSpPr/>
          </xdr:nvCxnSpPr>
          <xdr:spPr>
            <a:xfrm>
              <a:off x="13973174" y="15454313"/>
              <a:ext cx="219075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9" name="Straight Connector 918">
              <a:extLst>
                <a:ext uri="{FF2B5EF4-FFF2-40B4-BE49-F238E27FC236}">
                  <a16:creationId xmlns:a16="http://schemas.microsoft.com/office/drawing/2014/main" id="{13A8EBC0-4944-889B-9622-5D4705CC361B}"/>
                </a:ext>
              </a:extLst>
            </xdr:cNvPr>
            <xdr:cNvCxnSpPr/>
          </xdr:nvCxnSpPr>
          <xdr:spPr>
            <a:xfrm>
              <a:off x="13273088" y="14258925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0" name="Straight Connector 919">
              <a:extLst>
                <a:ext uri="{FF2B5EF4-FFF2-40B4-BE49-F238E27FC236}">
                  <a16:creationId xmlns:a16="http://schemas.microsoft.com/office/drawing/2014/main" id="{F19B260A-EE08-0A6C-E22C-6549C62007F2}"/>
                </a:ext>
              </a:extLst>
            </xdr:cNvPr>
            <xdr:cNvCxnSpPr/>
          </xdr:nvCxnSpPr>
          <xdr:spPr>
            <a:xfrm>
              <a:off x="13277850" y="14320838"/>
              <a:ext cx="1624013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1" name="Straight Connector 920">
              <a:extLst>
                <a:ext uri="{FF2B5EF4-FFF2-40B4-BE49-F238E27FC236}">
                  <a16:creationId xmlns:a16="http://schemas.microsoft.com/office/drawing/2014/main" id="{7B2E461C-FAB0-0A54-2FEE-D194455990FF}"/>
                </a:ext>
              </a:extLst>
            </xdr:cNvPr>
            <xdr:cNvCxnSpPr/>
          </xdr:nvCxnSpPr>
          <xdr:spPr>
            <a:xfrm>
              <a:off x="13277850" y="14825663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2" name="Straight Connector 921">
              <a:extLst>
                <a:ext uri="{FF2B5EF4-FFF2-40B4-BE49-F238E27FC236}">
                  <a16:creationId xmlns:a16="http://schemas.microsoft.com/office/drawing/2014/main" id="{CA9FF67F-FA7D-A673-AAEE-140F05C79FB8}"/>
                </a:ext>
              </a:extLst>
            </xdr:cNvPr>
            <xdr:cNvCxnSpPr/>
          </xdr:nvCxnSpPr>
          <xdr:spPr>
            <a:xfrm>
              <a:off x="13282613" y="14763751"/>
              <a:ext cx="1624012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3" name="Straight Connector 922">
              <a:extLst>
                <a:ext uri="{FF2B5EF4-FFF2-40B4-BE49-F238E27FC236}">
                  <a16:creationId xmlns:a16="http://schemas.microsoft.com/office/drawing/2014/main" id="{D4C69B7E-3812-CA80-D808-CDEC4D780C12}"/>
                </a:ext>
              </a:extLst>
            </xdr:cNvPr>
            <xdr:cNvCxnSpPr/>
          </xdr:nvCxnSpPr>
          <xdr:spPr>
            <a:xfrm>
              <a:off x="13277858" y="14201775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4" name="Straight Connector 923">
              <a:extLst>
                <a:ext uri="{FF2B5EF4-FFF2-40B4-BE49-F238E27FC236}">
                  <a16:creationId xmlns:a16="http://schemas.microsoft.com/office/drawing/2014/main" id="{45EE4428-D730-C543-C655-9FC68DCD5039}"/>
                </a:ext>
              </a:extLst>
            </xdr:cNvPr>
            <xdr:cNvCxnSpPr/>
          </xdr:nvCxnSpPr>
          <xdr:spPr>
            <a:xfrm>
              <a:off x="14901859" y="14216062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76200</xdr:colOff>
      <xdr:row>71</xdr:row>
      <xdr:rowOff>133350</xdr:rowOff>
    </xdr:from>
    <xdr:to>
      <xdr:col>11</xdr:col>
      <xdr:colOff>90487</xdr:colOff>
      <xdr:row>80</xdr:row>
      <xdr:rowOff>104775</xdr:rowOff>
    </xdr:to>
    <xdr:grpSp>
      <xdr:nvGrpSpPr>
        <xdr:cNvPr id="762" name="Group 761">
          <a:extLst>
            <a:ext uri="{FF2B5EF4-FFF2-40B4-BE49-F238E27FC236}">
              <a16:creationId xmlns:a16="http://schemas.microsoft.com/office/drawing/2014/main" id="{78DC6B13-49BC-4805-A5B6-6FB55BB06423}"/>
            </a:ext>
          </a:extLst>
        </xdr:cNvPr>
        <xdr:cNvGrpSpPr/>
      </xdr:nvGrpSpPr>
      <xdr:grpSpPr>
        <a:xfrm>
          <a:off x="238125" y="9382125"/>
          <a:ext cx="1633537" cy="1257300"/>
          <a:chOff x="204788" y="8058150"/>
          <a:chExt cx="1633537" cy="1257300"/>
        </a:xfrm>
      </xdr:grpSpPr>
      <xdr:sp macro="" textlink="">
        <xdr:nvSpPr>
          <xdr:cNvPr id="763" name="Freeform: Shape 762">
            <a:extLst>
              <a:ext uri="{FF2B5EF4-FFF2-40B4-BE49-F238E27FC236}">
                <a16:creationId xmlns:a16="http://schemas.microsoft.com/office/drawing/2014/main" id="{DC56920F-37DF-2501-EBCD-B559168FB6F7}"/>
              </a:ext>
            </a:extLst>
          </xdr:cNvPr>
          <xdr:cNvSpPr/>
        </xdr:nvSpPr>
        <xdr:spPr>
          <a:xfrm>
            <a:off x="542925" y="8693150"/>
            <a:ext cx="946150" cy="615950"/>
          </a:xfrm>
          <a:custGeom>
            <a:avLst/>
            <a:gdLst>
              <a:gd name="connsiteX0" fmla="*/ 0 w 946150"/>
              <a:gd name="connsiteY0" fmla="*/ 0 h 615950"/>
              <a:gd name="connsiteX1" fmla="*/ 38100 w 946150"/>
              <a:gd name="connsiteY1" fmla="*/ 50800 h 615950"/>
              <a:gd name="connsiteX2" fmla="*/ 38100 w 946150"/>
              <a:gd name="connsiteY2" fmla="*/ 50800 h 615950"/>
              <a:gd name="connsiteX3" fmla="*/ 76200 w 946150"/>
              <a:gd name="connsiteY3" fmla="*/ 69850 h 615950"/>
              <a:gd name="connsiteX4" fmla="*/ 79375 w 946150"/>
              <a:gd name="connsiteY4" fmla="*/ 73025 h 615950"/>
              <a:gd name="connsiteX5" fmla="*/ 384175 w 946150"/>
              <a:gd name="connsiteY5" fmla="*/ 73025 h 615950"/>
              <a:gd name="connsiteX6" fmla="*/ 415925 w 946150"/>
              <a:gd name="connsiteY6" fmla="*/ 88900 h 615950"/>
              <a:gd name="connsiteX7" fmla="*/ 425450 w 946150"/>
              <a:gd name="connsiteY7" fmla="*/ 101600 h 615950"/>
              <a:gd name="connsiteX8" fmla="*/ 438150 w 946150"/>
              <a:gd name="connsiteY8" fmla="*/ 117475 h 615950"/>
              <a:gd name="connsiteX9" fmla="*/ 454025 w 946150"/>
              <a:gd name="connsiteY9" fmla="*/ 136525 h 615950"/>
              <a:gd name="connsiteX10" fmla="*/ 454025 w 946150"/>
              <a:gd name="connsiteY10" fmla="*/ 152400 h 615950"/>
              <a:gd name="connsiteX11" fmla="*/ 454025 w 946150"/>
              <a:gd name="connsiteY11" fmla="*/ 615950 h 615950"/>
              <a:gd name="connsiteX12" fmla="*/ 511175 w 946150"/>
              <a:gd name="connsiteY12" fmla="*/ 615950 h 615950"/>
              <a:gd name="connsiteX13" fmla="*/ 511175 w 946150"/>
              <a:gd name="connsiteY13" fmla="*/ 149225 h 615950"/>
              <a:gd name="connsiteX14" fmla="*/ 517525 w 946150"/>
              <a:gd name="connsiteY14" fmla="*/ 120650 h 615950"/>
              <a:gd name="connsiteX15" fmla="*/ 536575 w 946150"/>
              <a:gd name="connsiteY15" fmla="*/ 98425 h 615950"/>
              <a:gd name="connsiteX16" fmla="*/ 565150 w 946150"/>
              <a:gd name="connsiteY16" fmla="*/ 85725 h 615950"/>
              <a:gd name="connsiteX17" fmla="*/ 587375 w 946150"/>
              <a:gd name="connsiteY17" fmla="*/ 82550 h 615950"/>
              <a:gd name="connsiteX18" fmla="*/ 873125 w 946150"/>
              <a:gd name="connsiteY18" fmla="*/ 82550 h 615950"/>
              <a:gd name="connsiteX19" fmla="*/ 908050 w 946150"/>
              <a:gd name="connsiteY19" fmla="*/ 63500 h 615950"/>
              <a:gd name="connsiteX20" fmla="*/ 930275 w 946150"/>
              <a:gd name="connsiteY20" fmla="*/ 47625 h 615950"/>
              <a:gd name="connsiteX21" fmla="*/ 936625 w 946150"/>
              <a:gd name="connsiteY21" fmla="*/ 28575 h 615950"/>
              <a:gd name="connsiteX22" fmla="*/ 946150 w 946150"/>
              <a:gd name="connsiteY22" fmla="*/ 0 h 615950"/>
              <a:gd name="connsiteX23" fmla="*/ 0 w 946150"/>
              <a:gd name="connsiteY23" fmla="*/ 0 h 6159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946150" h="615950">
                <a:moveTo>
                  <a:pt x="0" y="0"/>
                </a:moveTo>
                <a:lnTo>
                  <a:pt x="38100" y="50800"/>
                </a:lnTo>
                <a:lnTo>
                  <a:pt x="38100" y="50800"/>
                </a:lnTo>
                <a:lnTo>
                  <a:pt x="76200" y="69850"/>
                </a:lnTo>
                <a:lnTo>
                  <a:pt x="79375" y="73025"/>
                </a:lnTo>
                <a:lnTo>
                  <a:pt x="384175" y="73025"/>
                </a:lnTo>
                <a:lnTo>
                  <a:pt x="415925" y="88900"/>
                </a:lnTo>
                <a:lnTo>
                  <a:pt x="425450" y="101600"/>
                </a:lnTo>
                <a:lnTo>
                  <a:pt x="438150" y="117475"/>
                </a:lnTo>
                <a:lnTo>
                  <a:pt x="454025" y="136525"/>
                </a:lnTo>
                <a:lnTo>
                  <a:pt x="454025" y="152400"/>
                </a:lnTo>
                <a:lnTo>
                  <a:pt x="454025" y="615950"/>
                </a:lnTo>
                <a:lnTo>
                  <a:pt x="511175" y="615950"/>
                </a:lnTo>
                <a:lnTo>
                  <a:pt x="511175" y="149225"/>
                </a:lnTo>
                <a:lnTo>
                  <a:pt x="517525" y="120650"/>
                </a:lnTo>
                <a:lnTo>
                  <a:pt x="536575" y="98425"/>
                </a:lnTo>
                <a:lnTo>
                  <a:pt x="565150" y="85725"/>
                </a:lnTo>
                <a:lnTo>
                  <a:pt x="587375" y="82550"/>
                </a:lnTo>
                <a:lnTo>
                  <a:pt x="873125" y="82550"/>
                </a:lnTo>
                <a:lnTo>
                  <a:pt x="908050" y="63500"/>
                </a:lnTo>
                <a:lnTo>
                  <a:pt x="930275" y="47625"/>
                </a:lnTo>
                <a:lnTo>
                  <a:pt x="936625" y="28575"/>
                </a:lnTo>
                <a:lnTo>
                  <a:pt x="946150" y="0"/>
                </a:ln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05" name="Rectangle 804">
            <a:extLst>
              <a:ext uri="{FF2B5EF4-FFF2-40B4-BE49-F238E27FC236}">
                <a16:creationId xmlns:a16="http://schemas.microsoft.com/office/drawing/2014/main" id="{3DB9264C-6893-2E35-76BE-AAE1F18FE2CF}"/>
              </a:ext>
            </a:extLst>
          </xdr:cNvPr>
          <xdr:cNvSpPr/>
        </xdr:nvSpPr>
        <xdr:spPr>
          <a:xfrm>
            <a:off x="204788" y="8120062"/>
            <a:ext cx="1619250" cy="566738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grpSp>
        <xdr:nvGrpSpPr>
          <xdr:cNvPr id="806" name="Group 805">
            <a:extLst>
              <a:ext uri="{FF2B5EF4-FFF2-40B4-BE49-F238E27FC236}">
                <a16:creationId xmlns:a16="http://schemas.microsoft.com/office/drawing/2014/main" id="{97244DA3-45B3-DDD0-9D88-B7B868031714}"/>
              </a:ext>
            </a:extLst>
          </xdr:cNvPr>
          <xdr:cNvGrpSpPr/>
        </xdr:nvGrpSpPr>
        <xdr:grpSpPr>
          <a:xfrm>
            <a:off x="204788" y="8058150"/>
            <a:ext cx="1633537" cy="1257300"/>
            <a:chOff x="13273088" y="14201775"/>
            <a:chExt cx="1633537" cy="1257300"/>
          </a:xfrm>
        </xdr:grpSpPr>
        <xdr:cxnSp macro="">
          <xdr:nvCxnSpPr>
            <xdr:cNvPr id="807" name="Straight Connector 806">
              <a:extLst>
                <a:ext uri="{FF2B5EF4-FFF2-40B4-BE49-F238E27FC236}">
                  <a16:creationId xmlns:a16="http://schemas.microsoft.com/office/drawing/2014/main" id="{FF7CD30B-3C47-6133-A2EB-1891692E3ED4}"/>
                </a:ext>
              </a:extLst>
            </xdr:cNvPr>
            <xdr:cNvCxnSpPr/>
          </xdr:nvCxnSpPr>
          <xdr:spPr>
            <a:xfrm>
              <a:off x="13601699" y="14825663"/>
              <a:ext cx="9667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08" name="Straight Connector 807">
              <a:extLst>
                <a:ext uri="{FF2B5EF4-FFF2-40B4-BE49-F238E27FC236}">
                  <a16:creationId xmlns:a16="http://schemas.microsoft.com/office/drawing/2014/main" id="{A3CE74B1-B569-A66F-9E53-753DC1FDECF7}"/>
                </a:ext>
              </a:extLst>
            </xdr:cNvPr>
            <xdr:cNvCxnSpPr/>
          </xdr:nvCxnSpPr>
          <xdr:spPr>
            <a:xfrm>
              <a:off x="13692186" y="14916151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09" name="Arc 808">
              <a:extLst>
                <a:ext uri="{FF2B5EF4-FFF2-40B4-BE49-F238E27FC236}">
                  <a16:creationId xmlns:a16="http://schemas.microsoft.com/office/drawing/2014/main" id="{0D6073E3-311D-6784-C0C8-E1FE55A47D5C}"/>
                </a:ext>
              </a:extLst>
            </xdr:cNvPr>
            <xdr:cNvSpPr/>
          </xdr:nvSpPr>
          <xdr:spPr>
            <a:xfrm rot="10800000">
              <a:off x="13606462" y="14730411"/>
              <a:ext cx="209550" cy="190500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10" name="Straight Connector 809">
              <a:extLst>
                <a:ext uri="{FF2B5EF4-FFF2-40B4-BE49-F238E27FC236}">
                  <a16:creationId xmlns:a16="http://schemas.microsoft.com/office/drawing/2014/main" id="{BF55F1E0-EBD5-86BF-CF31-FA124A28077E}"/>
                </a:ext>
              </a:extLst>
            </xdr:cNvPr>
            <xdr:cNvCxnSpPr/>
          </xdr:nvCxnSpPr>
          <xdr:spPr>
            <a:xfrm>
              <a:off x="14058899" y="15006636"/>
              <a:ext cx="0" cy="447677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1" name="Straight Connector 810">
              <a:extLst>
                <a:ext uri="{FF2B5EF4-FFF2-40B4-BE49-F238E27FC236}">
                  <a16:creationId xmlns:a16="http://schemas.microsoft.com/office/drawing/2014/main" id="{4D65A893-7CBB-8337-E735-D1970C498FCD}"/>
                </a:ext>
              </a:extLst>
            </xdr:cNvPr>
            <xdr:cNvCxnSpPr/>
          </xdr:nvCxnSpPr>
          <xdr:spPr>
            <a:xfrm>
              <a:off x="14125574" y="15001875"/>
              <a:ext cx="0" cy="45720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12" name="Arc 811">
              <a:extLst>
                <a:ext uri="{FF2B5EF4-FFF2-40B4-BE49-F238E27FC236}">
                  <a16:creationId xmlns:a16="http://schemas.microsoft.com/office/drawing/2014/main" id="{859260FE-001B-62C9-F0F7-011B521B5A4D}"/>
                </a:ext>
              </a:extLst>
            </xdr:cNvPr>
            <xdr:cNvSpPr/>
          </xdr:nvSpPr>
          <xdr:spPr>
            <a:xfrm>
              <a:off x="13877924" y="14920911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813" name="Arc 812">
              <a:extLst>
                <a:ext uri="{FF2B5EF4-FFF2-40B4-BE49-F238E27FC236}">
                  <a16:creationId xmlns:a16="http://schemas.microsoft.com/office/drawing/2014/main" id="{A4D035AC-6294-B64E-81A3-E8EE6911D533}"/>
                </a:ext>
              </a:extLst>
            </xdr:cNvPr>
            <xdr:cNvSpPr/>
          </xdr:nvSpPr>
          <xdr:spPr>
            <a:xfrm rot="16200000">
              <a:off x="14125574" y="14920913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14" name="Straight Connector 813">
              <a:extLst>
                <a:ext uri="{FF2B5EF4-FFF2-40B4-BE49-F238E27FC236}">
                  <a16:creationId xmlns:a16="http://schemas.microsoft.com/office/drawing/2014/main" id="{B3AC74B7-3EE9-62B2-AFCF-5F6C6DB015EA}"/>
                </a:ext>
              </a:extLst>
            </xdr:cNvPr>
            <xdr:cNvCxnSpPr/>
          </xdr:nvCxnSpPr>
          <xdr:spPr>
            <a:xfrm>
              <a:off x="14197019" y="14920913"/>
              <a:ext cx="28098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15" name="Arc 814">
              <a:extLst>
                <a:ext uri="{FF2B5EF4-FFF2-40B4-BE49-F238E27FC236}">
                  <a16:creationId xmlns:a16="http://schemas.microsoft.com/office/drawing/2014/main" id="{3E753D4A-53E2-0739-A4A1-7897AAA00754}"/>
                </a:ext>
              </a:extLst>
            </xdr:cNvPr>
            <xdr:cNvSpPr/>
          </xdr:nvSpPr>
          <xdr:spPr>
            <a:xfrm rot="5400000">
              <a:off x="14382749" y="14739938"/>
              <a:ext cx="180976" cy="180976"/>
            </a:xfrm>
            <a:prstGeom prst="arc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816" name="Straight Connector 815">
              <a:extLst>
                <a:ext uri="{FF2B5EF4-FFF2-40B4-BE49-F238E27FC236}">
                  <a16:creationId xmlns:a16="http://schemas.microsoft.com/office/drawing/2014/main" id="{D85091D6-6CAB-A1DF-725A-8B9500E89FF2}"/>
                </a:ext>
              </a:extLst>
            </xdr:cNvPr>
            <xdr:cNvCxnSpPr/>
          </xdr:nvCxnSpPr>
          <xdr:spPr>
            <a:xfrm>
              <a:off x="13973174" y="15454313"/>
              <a:ext cx="219075" cy="0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7" name="Straight Connector 816">
              <a:extLst>
                <a:ext uri="{FF2B5EF4-FFF2-40B4-BE49-F238E27FC236}">
                  <a16:creationId xmlns:a16="http://schemas.microsoft.com/office/drawing/2014/main" id="{26AE7BD1-CB0B-76F3-EE9F-8C6211AE3AC3}"/>
                </a:ext>
              </a:extLst>
            </xdr:cNvPr>
            <xdr:cNvCxnSpPr/>
          </xdr:nvCxnSpPr>
          <xdr:spPr>
            <a:xfrm>
              <a:off x="13273088" y="14258925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8" name="Straight Connector 817">
              <a:extLst>
                <a:ext uri="{FF2B5EF4-FFF2-40B4-BE49-F238E27FC236}">
                  <a16:creationId xmlns:a16="http://schemas.microsoft.com/office/drawing/2014/main" id="{0E1BAAC0-7B8F-9C0A-EFAA-86AE9F1EF6F7}"/>
                </a:ext>
              </a:extLst>
            </xdr:cNvPr>
            <xdr:cNvCxnSpPr/>
          </xdr:nvCxnSpPr>
          <xdr:spPr>
            <a:xfrm>
              <a:off x="13277850" y="14320838"/>
              <a:ext cx="1624013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19" name="Straight Connector 818">
              <a:extLst>
                <a:ext uri="{FF2B5EF4-FFF2-40B4-BE49-F238E27FC236}">
                  <a16:creationId xmlns:a16="http://schemas.microsoft.com/office/drawing/2014/main" id="{461C632B-2BCD-1C67-B318-9B3D64022E0D}"/>
                </a:ext>
              </a:extLst>
            </xdr:cNvPr>
            <xdr:cNvCxnSpPr/>
          </xdr:nvCxnSpPr>
          <xdr:spPr>
            <a:xfrm>
              <a:off x="13277850" y="14825663"/>
              <a:ext cx="1628775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0" name="Straight Connector 819">
              <a:extLst>
                <a:ext uri="{FF2B5EF4-FFF2-40B4-BE49-F238E27FC236}">
                  <a16:creationId xmlns:a16="http://schemas.microsoft.com/office/drawing/2014/main" id="{C0AA35C7-BF5B-16BF-D7E7-83D776E8E354}"/>
                </a:ext>
              </a:extLst>
            </xdr:cNvPr>
            <xdr:cNvCxnSpPr/>
          </xdr:nvCxnSpPr>
          <xdr:spPr>
            <a:xfrm>
              <a:off x="13282613" y="14763751"/>
              <a:ext cx="1624012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1" name="Straight Connector 820">
              <a:extLst>
                <a:ext uri="{FF2B5EF4-FFF2-40B4-BE49-F238E27FC236}">
                  <a16:creationId xmlns:a16="http://schemas.microsoft.com/office/drawing/2014/main" id="{0892804F-3B18-8CD3-C7CE-D8D4C5F24E98}"/>
                </a:ext>
              </a:extLst>
            </xdr:cNvPr>
            <xdr:cNvCxnSpPr/>
          </xdr:nvCxnSpPr>
          <xdr:spPr>
            <a:xfrm>
              <a:off x="13277858" y="14201775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22" name="Straight Connector 821">
              <a:extLst>
                <a:ext uri="{FF2B5EF4-FFF2-40B4-BE49-F238E27FC236}">
                  <a16:creationId xmlns:a16="http://schemas.microsoft.com/office/drawing/2014/main" id="{43BD2650-4C10-0DD3-237A-DCE39EF44FA6}"/>
                </a:ext>
              </a:extLst>
            </xdr:cNvPr>
            <xdr:cNvCxnSpPr/>
          </xdr:nvCxnSpPr>
          <xdr:spPr>
            <a:xfrm>
              <a:off x="14901859" y="14216062"/>
              <a:ext cx="0" cy="681038"/>
            </a:xfrm>
            <a:prstGeom prst="line">
              <a:avLst/>
            </a:prstGeom>
            <a:ln w="952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12</xdr:col>
      <xdr:colOff>71437</xdr:colOff>
      <xdr:row>48</xdr:row>
      <xdr:rowOff>123825</xdr:rowOff>
    </xdr:from>
    <xdr:to>
      <xdr:col>71</xdr:col>
      <xdr:colOff>85725</xdr:colOff>
      <xdr:row>56</xdr:row>
      <xdr:rowOff>90488</xdr:rowOff>
    </xdr:to>
    <xdr:grpSp>
      <xdr:nvGrpSpPr>
        <xdr:cNvPr id="852" name="Group 851">
          <a:extLst>
            <a:ext uri="{FF2B5EF4-FFF2-40B4-BE49-F238E27FC236}">
              <a16:creationId xmlns:a16="http://schemas.microsoft.com/office/drawing/2014/main" id="{8E559EC8-8715-950A-19E3-F25BEBE0BD24}"/>
            </a:ext>
          </a:extLst>
        </xdr:cNvPr>
        <xdr:cNvGrpSpPr/>
      </xdr:nvGrpSpPr>
      <xdr:grpSpPr>
        <a:xfrm>
          <a:off x="2014537" y="7515225"/>
          <a:ext cx="9567863" cy="1109663"/>
          <a:chOff x="2052637" y="7375525"/>
          <a:chExt cx="9755188" cy="1084263"/>
        </a:xfrm>
      </xdr:grpSpPr>
      <xdr:sp macro="" textlink="">
        <xdr:nvSpPr>
          <xdr:cNvPr id="133" name="Isosceles Triangle 132">
            <a:extLst>
              <a:ext uri="{FF2B5EF4-FFF2-40B4-BE49-F238E27FC236}">
                <a16:creationId xmlns:a16="http://schemas.microsoft.com/office/drawing/2014/main" id="{72560EF3-881F-98D9-B8AE-1F50ECEF8BCA}"/>
              </a:ext>
            </a:extLst>
          </xdr:cNvPr>
          <xdr:cNvSpPr/>
        </xdr:nvSpPr>
        <xdr:spPr>
          <a:xfrm>
            <a:off x="2062163" y="76850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4" name="Isosceles Triangle 133">
            <a:extLst>
              <a:ext uri="{FF2B5EF4-FFF2-40B4-BE49-F238E27FC236}">
                <a16:creationId xmlns:a16="http://schemas.microsoft.com/office/drawing/2014/main" id="{742A5CC3-31A2-1A65-0BC0-462298F86C65}"/>
              </a:ext>
            </a:extLst>
          </xdr:cNvPr>
          <xdr:cNvSpPr/>
        </xdr:nvSpPr>
        <xdr:spPr>
          <a:xfrm>
            <a:off x="3387714" y="7680325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72EB0E37-5790-58A2-8B73-74FD951B765E}"/>
              </a:ext>
            </a:extLst>
          </xdr:cNvPr>
          <xdr:cNvCxnSpPr/>
        </xdr:nvCxnSpPr>
        <xdr:spPr>
          <a:xfrm>
            <a:off x="2138362" y="7673974"/>
            <a:ext cx="95837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6" name="Isosceles Triangle 135">
            <a:extLst>
              <a:ext uri="{FF2B5EF4-FFF2-40B4-BE49-F238E27FC236}">
                <a16:creationId xmlns:a16="http://schemas.microsoft.com/office/drawing/2014/main" id="{077ED1DD-4066-5217-E1ED-13EF8BF62C95}"/>
              </a:ext>
            </a:extLst>
          </xdr:cNvPr>
          <xdr:cNvSpPr/>
        </xdr:nvSpPr>
        <xdr:spPr>
          <a:xfrm>
            <a:off x="4378307" y="76803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7" name="Isosceles Triangle 136">
            <a:extLst>
              <a:ext uri="{FF2B5EF4-FFF2-40B4-BE49-F238E27FC236}">
                <a16:creationId xmlns:a16="http://schemas.microsoft.com/office/drawing/2014/main" id="{A467CA04-BAF4-F1F6-77E4-CFA0655E183C}"/>
              </a:ext>
            </a:extLst>
          </xdr:cNvPr>
          <xdr:cNvSpPr/>
        </xdr:nvSpPr>
        <xdr:spPr>
          <a:xfrm>
            <a:off x="6359520" y="76755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8" name="Isosceles Triangle 137">
            <a:extLst>
              <a:ext uri="{FF2B5EF4-FFF2-40B4-BE49-F238E27FC236}">
                <a16:creationId xmlns:a16="http://schemas.microsoft.com/office/drawing/2014/main" id="{B29479CD-E511-FCE3-0B0C-4E07C64968A2}"/>
              </a:ext>
            </a:extLst>
          </xdr:cNvPr>
          <xdr:cNvSpPr/>
        </xdr:nvSpPr>
        <xdr:spPr>
          <a:xfrm>
            <a:off x="8340713" y="76803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39" name="Isosceles Triangle 138">
            <a:extLst>
              <a:ext uri="{FF2B5EF4-FFF2-40B4-BE49-F238E27FC236}">
                <a16:creationId xmlns:a16="http://schemas.microsoft.com/office/drawing/2014/main" id="{952C41C0-517F-6961-45E2-AA8AFFDAA52C}"/>
              </a:ext>
            </a:extLst>
          </xdr:cNvPr>
          <xdr:cNvSpPr/>
        </xdr:nvSpPr>
        <xdr:spPr>
          <a:xfrm>
            <a:off x="11637969" y="76850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44" name="Straight Arrow Connector 143">
            <a:extLst>
              <a:ext uri="{FF2B5EF4-FFF2-40B4-BE49-F238E27FC236}">
                <a16:creationId xmlns:a16="http://schemas.microsoft.com/office/drawing/2014/main" id="{D939E227-D404-215D-E658-B87156B825D1}"/>
              </a:ext>
            </a:extLst>
          </xdr:cNvPr>
          <xdr:cNvCxnSpPr/>
        </xdr:nvCxnSpPr>
        <xdr:spPr>
          <a:xfrm>
            <a:off x="2143124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Arrow Connector 144">
            <a:extLst>
              <a:ext uri="{FF2B5EF4-FFF2-40B4-BE49-F238E27FC236}">
                <a16:creationId xmlns:a16="http://schemas.microsoft.com/office/drawing/2014/main" id="{54AF07B6-E756-19C9-174A-B59424C08405}"/>
              </a:ext>
            </a:extLst>
          </xdr:cNvPr>
          <xdr:cNvCxnSpPr/>
        </xdr:nvCxnSpPr>
        <xdr:spPr>
          <a:xfrm>
            <a:off x="2308224" y="744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Arrow Connector 145">
            <a:extLst>
              <a:ext uri="{FF2B5EF4-FFF2-40B4-BE49-F238E27FC236}">
                <a16:creationId xmlns:a16="http://schemas.microsoft.com/office/drawing/2014/main" id="{BA1672AD-E4E8-E882-4187-BA3ACFBE24BF}"/>
              </a:ext>
            </a:extLst>
          </xdr:cNvPr>
          <xdr:cNvCxnSpPr/>
        </xdr:nvCxnSpPr>
        <xdr:spPr>
          <a:xfrm>
            <a:off x="2473323" y="744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Arrow Connector 146">
            <a:extLst>
              <a:ext uri="{FF2B5EF4-FFF2-40B4-BE49-F238E27FC236}">
                <a16:creationId xmlns:a16="http://schemas.microsoft.com/office/drawing/2014/main" id="{82092718-4BB7-2BC7-7999-9494BE05F53F}"/>
              </a:ext>
            </a:extLst>
          </xdr:cNvPr>
          <xdr:cNvCxnSpPr/>
        </xdr:nvCxnSpPr>
        <xdr:spPr>
          <a:xfrm>
            <a:off x="26384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Arrow Connector 147">
            <a:extLst>
              <a:ext uri="{FF2B5EF4-FFF2-40B4-BE49-F238E27FC236}">
                <a16:creationId xmlns:a16="http://schemas.microsoft.com/office/drawing/2014/main" id="{9593381E-AE30-508D-6327-452BFC4DC26E}"/>
              </a:ext>
            </a:extLst>
          </xdr:cNvPr>
          <xdr:cNvCxnSpPr/>
        </xdr:nvCxnSpPr>
        <xdr:spPr>
          <a:xfrm>
            <a:off x="2803523" y="744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Arrow Connector 148">
            <a:extLst>
              <a:ext uri="{FF2B5EF4-FFF2-40B4-BE49-F238E27FC236}">
                <a16:creationId xmlns:a16="http://schemas.microsoft.com/office/drawing/2014/main" id="{AF9109E1-BDD6-A61B-945B-553306BCD41A}"/>
              </a:ext>
            </a:extLst>
          </xdr:cNvPr>
          <xdr:cNvCxnSpPr/>
        </xdr:nvCxnSpPr>
        <xdr:spPr>
          <a:xfrm>
            <a:off x="2968623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Arrow Connector 149">
            <a:extLst>
              <a:ext uri="{FF2B5EF4-FFF2-40B4-BE49-F238E27FC236}">
                <a16:creationId xmlns:a16="http://schemas.microsoft.com/office/drawing/2014/main" id="{2D8FE08B-F4DA-5139-6DFF-CBCBD60CE0E4}"/>
              </a:ext>
            </a:extLst>
          </xdr:cNvPr>
          <xdr:cNvCxnSpPr/>
        </xdr:nvCxnSpPr>
        <xdr:spPr>
          <a:xfrm>
            <a:off x="3133722" y="744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Arrow Connector 150">
            <a:extLst>
              <a:ext uri="{FF2B5EF4-FFF2-40B4-BE49-F238E27FC236}">
                <a16:creationId xmlns:a16="http://schemas.microsoft.com/office/drawing/2014/main" id="{3564D03D-00BA-2ED8-313E-00739AA38E10}"/>
              </a:ext>
            </a:extLst>
          </xdr:cNvPr>
          <xdr:cNvCxnSpPr/>
        </xdr:nvCxnSpPr>
        <xdr:spPr>
          <a:xfrm>
            <a:off x="32988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Arrow Connector 151">
            <a:extLst>
              <a:ext uri="{FF2B5EF4-FFF2-40B4-BE49-F238E27FC236}">
                <a16:creationId xmlns:a16="http://schemas.microsoft.com/office/drawing/2014/main" id="{F29196FF-7A9E-D6AF-0016-0FDE1E5D36B8}"/>
              </a:ext>
            </a:extLst>
          </xdr:cNvPr>
          <xdr:cNvCxnSpPr/>
        </xdr:nvCxnSpPr>
        <xdr:spPr>
          <a:xfrm>
            <a:off x="3463924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Arrow Connector 152">
            <a:extLst>
              <a:ext uri="{FF2B5EF4-FFF2-40B4-BE49-F238E27FC236}">
                <a16:creationId xmlns:a16="http://schemas.microsoft.com/office/drawing/2014/main" id="{2621690B-730F-2A0E-AD6E-71A368D4801A}"/>
              </a:ext>
            </a:extLst>
          </xdr:cNvPr>
          <xdr:cNvCxnSpPr/>
        </xdr:nvCxnSpPr>
        <xdr:spPr>
          <a:xfrm>
            <a:off x="3629024" y="744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Arrow Connector 153">
            <a:extLst>
              <a:ext uri="{FF2B5EF4-FFF2-40B4-BE49-F238E27FC236}">
                <a16:creationId xmlns:a16="http://schemas.microsoft.com/office/drawing/2014/main" id="{AFD236DB-9761-9E00-6877-80BBD0D4B722}"/>
              </a:ext>
            </a:extLst>
          </xdr:cNvPr>
          <xdr:cNvCxnSpPr/>
        </xdr:nvCxnSpPr>
        <xdr:spPr>
          <a:xfrm>
            <a:off x="3794123" y="744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Arrow Connector 154">
            <a:extLst>
              <a:ext uri="{FF2B5EF4-FFF2-40B4-BE49-F238E27FC236}">
                <a16:creationId xmlns:a16="http://schemas.microsoft.com/office/drawing/2014/main" id="{E4A556FA-B29B-B46A-9F19-C3D5B978BEA8}"/>
              </a:ext>
            </a:extLst>
          </xdr:cNvPr>
          <xdr:cNvCxnSpPr/>
        </xdr:nvCxnSpPr>
        <xdr:spPr>
          <a:xfrm>
            <a:off x="39592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Arrow Connector 155">
            <a:extLst>
              <a:ext uri="{FF2B5EF4-FFF2-40B4-BE49-F238E27FC236}">
                <a16:creationId xmlns:a16="http://schemas.microsoft.com/office/drawing/2014/main" id="{C0B8D925-808D-D8C5-BBD7-1851DAB6E471}"/>
              </a:ext>
            </a:extLst>
          </xdr:cNvPr>
          <xdr:cNvCxnSpPr/>
        </xdr:nvCxnSpPr>
        <xdr:spPr>
          <a:xfrm>
            <a:off x="4124323" y="744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Arrow Connector 156">
            <a:extLst>
              <a:ext uri="{FF2B5EF4-FFF2-40B4-BE49-F238E27FC236}">
                <a16:creationId xmlns:a16="http://schemas.microsoft.com/office/drawing/2014/main" id="{A8E3E556-AD18-6DAD-2267-46408C305A19}"/>
              </a:ext>
            </a:extLst>
          </xdr:cNvPr>
          <xdr:cNvCxnSpPr/>
        </xdr:nvCxnSpPr>
        <xdr:spPr>
          <a:xfrm>
            <a:off x="4289423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Arrow Connector 157">
            <a:extLst>
              <a:ext uri="{FF2B5EF4-FFF2-40B4-BE49-F238E27FC236}">
                <a16:creationId xmlns:a16="http://schemas.microsoft.com/office/drawing/2014/main" id="{0F4DC078-6360-3AF3-79A8-FFC133EA89E2}"/>
              </a:ext>
            </a:extLst>
          </xdr:cNvPr>
          <xdr:cNvCxnSpPr/>
        </xdr:nvCxnSpPr>
        <xdr:spPr>
          <a:xfrm>
            <a:off x="4454522" y="744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Arrow Connector 158">
            <a:extLst>
              <a:ext uri="{FF2B5EF4-FFF2-40B4-BE49-F238E27FC236}">
                <a16:creationId xmlns:a16="http://schemas.microsoft.com/office/drawing/2014/main" id="{F305F76F-B9F9-B110-B657-37D6F64C3A62}"/>
              </a:ext>
            </a:extLst>
          </xdr:cNvPr>
          <xdr:cNvCxnSpPr/>
        </xdr:nvCxnSpPr>
        <xdr:spPr>
          <a:xfrm>
            <a:off x="46196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0" name="Straight Arrow Connector 159">
            <a:extLst>
              <a:ext uri="{FF2B5EF4-FFF2-40B4-BE49-F238E27FC236}">
                <a16:creationId xmlns:a16="http://schemas.microsoft.com/office/drawing/2014/main" id="{DFC48EC6-2996-0EAD-95B0-80E269B4C950}"/>
              </a:ext>
            </a:extLst>
          </xdr:cNvPr>
          <xdr:cNvCxnSpPr/>
        </xdr:nvCxnSpPr>
        <xdr:spPr>
          <a:xfrm>
            <a:off x="47847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Arrow Connector 160">
            <a:extLst>
              <a:ext uri="{FF2B5EF4-FFF2-40B4-BE49-F238E27FC236}">
                <a16:creationId xmlns:a16="http://schemas.microsoft.com/office/drawing/2014/main" id="{D13B022F-150C-A2A7-58B5-A6C0844838E1}"/>
              </a:ext>
            </a:extLst>
          </xdr:cNvPr>
          <xdr:cNvCxnSpPr/>
        </xdr:nvCxnSpPr>
        <xdr:spPr>
          <a:xfrm>
            <a:off x="4949823" y="745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Arrow Connector 161">
            <a:extLst>
              <a:ext uri="{FF2B5EF4-FFF2-40B4-BE49-F238E27FC236}">
                <a16:creationId xmlns:a16="http://schemas.microsoft.com/office/drawing/2014/main" id="{A36267FE-5214-35D0-A392-94F876E02E3B}"/>
              </a:ext>
            </a:extLst>
          </xdr:cNvPr>
          <xdr:cNvCxnSpPr/>
        </xdr:nvCxnSpPr>
        <xdr:spPr>
          <a:xfrm>
            <a:off x="51149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Arrow Connector 162">
            <a:extLst>
              <a:ext uri="{FF2B5EF4-FFF2-40B4-BE49-F238E27FC236}">
                <a16:creationId xmlns:a16="http://schemas.microsoft.com/office/drawing/2014/main" id="{88925978-47AE-B42A-9691-BA34558B9F15}"/>
              </a:ext>
            </a:extLst>
          </xdr:cNvPr>
          <xdr:cNvCxnSpPr/>
        </xdr:nvCxnSpPr>
        <xdr:spPr>
          <a:xfrm>
            <a:off x="5280022" y="745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4" name="Straight Arrow Connector 163">
            <a:extLst>
              <a:ext uri="{FF2B5EF4-FFF2-40B4-BE49-F238E27FC236}">
                <a16:creationId xmlns:a16="http://schemas.microsoft.com/office/drawing/2014/main" id="{E2C750B1-984F-E5B7-1CA3-79ED49A84520}"/>
              </a:ext>
            </a:extLst>
          </xdr:cNvPr>
          <xdr:cNvCxnSpPr/>
        </xdr:nvCxnSpPr>
        <xdr:spPr>
          <a:xfrm>
            <a:off x="54451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Arrow Connector 164">
            <a:extLst>
              <a:ext uri="{FF2B5EF4-FFF2-40B4-BE49-F238E27FC236}">
                <a16:creationId xmlns:a16="http://schemas.microsoft.com/office/drawing/2014/main" id="{A87020E7-C65B-39A4-7E5D-C2549E117824}"/>
              </a:ext>
            </a:extLst>
          </xdr:cNvPr>
          <xdr:cNvCxnSpPr/>
        </xdr:nvCxnSpPr>
        <xdr:spPr>
          <a:xfrm>
            <a:off x="5610222" y="745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6" name="Straight Arrow Connector 165">
            <a:extLst>
              <a:ext uri="{FF2B5EF4-FFF2-40B4-BE49-F238E27FC236}">
                <a16:creationId xmlns:a16="http://schemas.microsoft.com/office/drawing/2014/main" id="{4D3C03D9-508E-C39E-B631-12BA150A8DE4}"/>
              </a:ext>
            </a:extLst>
          </xdr:cNvPr>
          <xdr:cNvCxnSpPr/>
        </xdr:nvCxnSpPr>
        <xdr:spPr>
          <a:xfrm>
            <a:off x="57753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Arrow Connector 166">
            <a:extLst>
              <a:ext uri="{FF2B5EF4-FFF2-40B4-BE49-F238E27FC236}">
                <a16:creationId xmlns:a16="http://schemas.microsoft.com/office/drawing/2014/main" id="{8B8CCAFE-3E19-C888-EDB2-CCC6DA39AB2D}"/>
              </a:ext>
            </a:extLst>
          </xdr:cNvPr>
          <xdr:cNvCxnSpPr/>
        </xdr:nvCxnSpPr>
        <xdr:spPr>
          <a:xfrm>
            <a:off x="5940421" y="745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Arrow Connector 167">
            <a:extLst>
              <a:ext uri="{FF2B5EF4-FFF2-40B4-BE49-F238E27FC236}">
                <a16:creationId xmlns:a16="http://schemas.microsoft.com/office/drawing/2014/main" id="{30E3EB8B-1435-5BB6-7107-3B4F7F8A0E76}"/>
              </a:ext>
            </a:extLst>
          </xdr:cNvPr>
          <xdr:cNvCxnSpPr/>
        </xdr:nvCxnSpPr>
        <xdr:spPr>
          <a:xfrm>
            <a:off x="61055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Arrow Connector 168">
            <a:extLst>
              <a:ext uri="{FF2B5EF4-FFF2-40B4-BE49-F238E27FC236}">
                <a16:creationId xmlns:a16="http://schemas.microsoft.com/office/drawing/2014/main" id="{E8240C3A-4E0D-0321-3AAD-D3E077266AE8}"/>
              </a:ext>
            </a:extLst>
          </xdr:cNvPr>
          <xdr:cNvCxnSpPr/>
        </xdr:nvCxnSpPr>
        <xdr:spPr>
          <a:xfrm>
            <a:off x="6270623" y="745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Arrow Connector 169">
            <a:extLst>
              <a:ext uri="{FF2B5EF4-FFF2-40B4-BE49-F238E27FC236}">
                <a16:creationId xmlns:a16="http://schemas.microsoft.com/office/drawing/2014/main" id="{58C324B7-0B53-8713-54B5-23CAF34BB1AA}"/>
              </a:ext>
            </a:extLst>
          </xdr:cNvPr>
          <xdr:cNvCxnSpPr/>
        </xdr:nvCxnSpPr>
        <xdr:spPr>
          <a:xfrm>
            <a:off x="64357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Arrow Connector 170">
            <a:extLst>
              <a:ext uri="{FF2B5EF4-FFF2-40B4-BE49-F238E27FC236}">
                <a16:creationId xmlns:a16="http://schemas.microsoft.com/office/drawing/2014/main" id="{C9A86E48-842D-B808-9C45-E2FEB3424F7C}"/>
              </a:ext>
            </a:extLst>
          </xdr:cNvPr>
          <xdr:cNvCxnSpPr/>
        </xdr:nvCxnSpPr>
        <xdr:spPr>
          <a:xfrm>
            <a:off x="6600822" y="745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Arrow Connector 171">
            <a:extLst>
              <a:ext uri="{FF2B5EF4-FFF2-40B4-BE49-F238E27FC236}">
                <a16:creationId xmlns:a16="http://schemas.microsoft.com/office/drawing/2014/main" id="{50488FEB-B069-4E8D-BAED-D570C61D8319}"/>
              </a:ext>
            </a:extLst>
          </xdr:cNvPr>
          <xdr:cNvCxnSpPr/>
        </xdr:nvCxnSpPr>
        <xdr:spPr>
          <a:xfrm>
            <a:off x="67659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Arrow Connector 172">
            <a:extLst>
              <a:ext uri="{FF2B5EF4-FFF2-40B4-BE49-F238E27FC236}">
                <a16:creationId xmlns:a16="http://schemas.microsoft.com/office/drawing/2014/main" id="{AAD90900-BBE3-F218-FD18-7F8242D06C28}"/>
              </a:ext>
            </a:extLst>
          </xdr:cNvPr>
          <xdr:cNvCxnSpPr/>
        </xdr:nvCxnSpPr>
        <xdr:spPr>
          <a:xfrm>
            <a:off x="6931022" y="745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Arrow Connector 173">
            <a:extLst>
              <a:ext uri="{FF2B5EF4-FFF2-40B4-BE49-F238E27FC236}">
                <a16:creationId xmlns:a16="http://schemas.microsoft.com/office/drawing/2014/main" id="{514494A8-FC81-D365-F9E7-58D43413BF77}"/>
              </a:ext>
            </a:extLst>
          </xdr:cNvPr>
          <xdr:cNvCxnSpPr/>
        </xdr:nvCxnSpPr>
        <xdr:spPr>
          <a:xfrm>
            <a:off x="70961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Arrow Connector 174">
            <a:extLst>
              <a:ext uri="{FF2B5EF4-FFF2-40B4-BE49-F238E27FC236}">
                <a16:creationId xmlns:a16="http://schemas.microsoft.com/office/drawing/2014/main" id="{7BE65F10-67F9-61D0-7DD3-724CC2F82B12}"/>
              </a:ext>
            </a:extLst>
          </xdr:cNvPr>
          <xdr:cNvCxnSpPr/>
        </xdr:nvCxnSpPr>
        <xdr:spPr>
          <a:xfrm>
            <a:off x="72612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Arrow Connector 175">
            <a:extLst>
              <a:ext uri="{FF2B5EF4-FFF2-40B4-BE49-F238E27FC236}">
                <a16:creationId xmlns:a16="http://schemas.microsoft.com/office/drawing/2014/main" id="{33670526-04DB-59A4-8066-4588DAA96024}"/>
              </a:ext>
            </a:extLst>
          </xdr:cNvPr>
          <xdr:cNvCxnSpPr/>
        </xdr:nvCxnSpPr>
        <xdr:spPr>
          <a:xfrm>
            <a:off x="74263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Arrow Connector 176">
            <a:extLst>
              <a:ext uri="{FF2B5EF4-FFF2-40B4-BE49-F238E27FC236}">
                <a16:creationId xmlns:a16="http://schemas.microsoft.com/office/drawing/2014/main" id="{CBD56DF2-54C0-857A-FCA3-C3C5366F6628}"/>
              </a:ext>
            </a:extLst>
          </xdr:cNvPr>
          <xdr:cNvCxnSpPr/>
        </xdr:nvCxnSpPr>
        <xdr:spPr>
          <a:xfrm>
            <a:off x="7591423" y="745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Arrow Connector 177">
            <a:extLst>
              <a:ext uri="{FF2B5EF4-FFF2-40B4-BE49-F238E27FC236}">
                <a16:creationId xmlns:a16="http://schemas.microsoft.com/office/drawing/2014/main" id="{901B6A00-20E5-6A76-DC79-6780487D984B}"/>
              </a:ext>
            </a:extLst>
          </xdr:cNvPr>
          <xdr:cNvCxnSpPr/>
        </xdr:nvCxnSpPr>
        <xdr:spPr>
          <a:xfrm>
            <a:off x="77565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Arrow Connector 178">
            <a:extLst>
              <a:ext uri="{FF2B5EF4-FFF2-40B4-BE49-F238E27FC236}">
                <a16:creationId xmlns:a16="http://schemas.microsoft.com/office/drawing/2014/main" id="{29E07B71-90B0-6AF8-FCEB-71ADF57DF500}"/>
              </a:ext>
            </a:extLst>
          </xdr:cNvPr>
          <xdr:cNvCxnSpPr/>
        </xdr:nvCxnSpPr>
        <xdr:spPr>
          <a:xfrm>
            <a:off x="7921622" y="745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Arrow Connector 179">
            <a:extLst>
              <a:ext uri="{FF2B5EF4-FFF2-40B4-BE49-F238E27FC236}">
                <a16:creationId xmlns:a16="http://schemas.microsoft.com/office/drawing/2014/main" id="{965AF4B0-DB78-F22F-C617-159803B571D8}"/>
              </a:ext>
            </a:extLst>
          </xdr:cNvPr>
          <xdr:cNvCxnSpPr/>
        </xdr:nvCxnSpPr>
        <xdr:spPr>
          <a:xfrm>
            <a:off x="80867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Arrow Connector 180">
            <a:extLst>
              <a:ext uri="{FF2B5EF4-FFF2-40B4-BE49-F238E27FC236}">
                <a16:creationId xmlns:a16="http://schemas.microsoft.com/office/drawing/2014/main" id="{A5ECA7F1-FE4E-9505-993C-8466FBC5265D}"/>
              </a:ext>
            </a:extLst>
          </xdr:cNvPr>
          <xdr:cNvCxnSpPr/>
        </xdr:nvCxnSpPr>
        <xdr:spPr>
          <a:xfrm>
            <a:off x="8251822" y="745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Arrow Connector 181">
            <a:extLst>
              <a:ext uri="{FF2B5EF4-FFF2-40B4-BE49-F238E27FC236}">
                <a16:creationId xmlns:a16="http://schemas.microsoft.com/office/drawing/2014/main" id="{18FEC432-AF43-E396-3A99-E929BE51A848}"/>
              </a:ext>
            </a:extLst>
          </xdr:cNvPr>
          <xdr:cNvCxnSpPr/>
        </xdr:nvCxnSpPr>
        <xdr:spPr>
          <a:xfrm>
            <a:off x="84169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Arrow Connector 182">
            <a:extLst>
              <a:ext uri="{FF2B5EF4-FFF2-40B4-BE49-F238E27FC236}">
                <a16:creationId xmlns:a16="http://schemas.microsoft.com/office/drawing/2014/main" id="{2F821710-D16D-6ECB-7F9C-70995F1C2A8F}"/>
              </a:ext>
            </a:extLst>
          </xdr:cNvPr>
          <xdr:cNvCxnSpPr/>
        </xdr:nvCxnSpPr>
        <xdr:spPr>
          <a:xfrm>
            <a:off x="8582021" y="745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4" name="Straight Arrow Connector 183">
            <a:extLst>
              <a:ext uri="{FF2B5EF4-FFF2-40B4-BE49-F238E27FC236}">
                <a16:creationId xmlns:a16="http://schemas.microsoft.com/office/drawing/2014/main" id="{EC3310C2-8EE0-78B7-EC70-B17EB3C7AF96}"/>
              </a:ext>
            </a:extLst>
          </xdr:cNvPr>
          <xdr:cNvCxnSpPr/>
        </xdr:nvCxnSpPr>
        <xdr:spPr>
          <a:xfrm>
            <a:off x="8747123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5" name="Straight Arrow Connector 184">
            <a:extLst>
              <a:ext uri="{FF2B5EF4-FFF2-40B4-BE49-F238E27FC236}">
                <a16:creationId xmlns:a16="http://schemas.microsoft.com/office/drawing/2014/main" id="{A7DD1E02-EA1B-586D-5076-9F9301BFF190}"/>
              </a:ext>
            </a:extLst>
          </xdr:cNvPr>
          <xdr:cNvCxnSpPr/>
        </xdr:nvCxnSpPr>
        <xdr:spPr>
          <a:xfrm>
            <a:off x="8912223" y="7453312"/>
            <a:ext cx="0" cy="21748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Arrow Connector 185">
            <a:extLst>
              <a:ext uri="{FF2B5EF4-FFF2-40B4-BE49-F238E27FC236}">
                <a16:creationId xmlns:a16="http://schemas.microsoft.com/office/drawing/2014/main" id="{37D57BB5-4E3D-553A-62D6-6DC057C95C09}"/>
              </a:ext>
            </a:extLst>
          </xdr:cNvPr>
          <xdr:cNvCxnSpPr/>
        </xdr:nvCxnSpPr>
        <xdr:spPr>
          <a:xfrm>
            <a:off x="90773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Arrow Connector 186">
            <a:extLst>
              <a:ext uri="{FF2B5EF4-FFF2-40B4-BE49-F238E27FC236}">
                <a16:creationId xmlns:a16="http://schemas.microsoft.com/office/drawing/2014/main" id="{82392A77-3F78-50BB-50DA-284E75388038}"/>
              </a:ext>
            </a:extLst>
          </xdr:cNvPr>
          <xdr:cNvCxnSpPr/>
        </xdr:nvCxnSpPr>
        <xdr:spPr>
          <a:xfrm>
            <a:off x="9242422" y="7453311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Arrow Connector 187">
            <a:extLst>
              <a:ext uri="{FF2B5EF4-FFF2-40B4-BE49-F238E27FC236}">
                <a16:creationId xmlns:a16="http://schemas.microsoft.com/office/drawing/2014/main" id="{7C5AEEF3-EBE9-5CE3-FB09-69CEE2C776E8}"/>
              </a:ext>
            </a:extLst>
          </xdr:cNvPr>
          <xdr:cNvCxnSpPr/>
        </xdr:nvCxnSpPr>
        <xdr:spPr>
          <a:xfrm>
            <a:off x="9407522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Arrow Connector 188">
            <a:extLst>
              <a:ext uri="{FF2B5EF4-FFF2-40B4-BE49-F238E27FC236}">
                <a16:creationId xmlns:a16="http://schemas.microsoft.com/office/drawing/2014/main" id="{66300455-5A91-BB6F-3EDB-3222336543EF}"/>
              </a:ext>
            </a:extLst>
          </xdr:cNvPr>
          <xdr:cNvCxnSpPr/>
        </xdr:nvCxnSpPr>
        <xdr:spPr>
          <a:xfrm>
            <a:off x="9572622" y="745331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Arrow Connector 189">
            <a:extLst>
              <a:ext uri="{FF2B5EF4-FFF2-40B4-BE49-F238E27FC236}">
                <a16:creationId xmlns:a16="http://schemas.microsoft.com/office/drawing/2014/main" id="{29444242-8769-5C0B-0A41-91D9EDF38FD8}"/>
              </a:ext>
            </a:extLst>
          </xdr:cNvPr>
          <xdr:cNvCxnSpPr/>
        </xdr:nvCxnSpPr>
        <xdr:spPr>
          <a:xfrm>
            <a:off x="9737721" y="744854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1" name="Straight Arrow Connector 190">
            <a:extLst>
              <a:ext uri="{FF2B5EF4-FFF2-40B4-BE49-F238E27FC236}">
                <a16:creationId xmlns:a16="http://schemas.microsoft.com/office/drawing/2014/main" id="{0B37EFE8-5E96-CF1A-4D32-96DE9E993F32}"/>
              </a:ext>
            </a:extLst>
          </xdr:cNvPr>
          <xdr:cNvCxnSpPr/>
        </xdr:nvCxnSpPr>
        <xdr:spPr>
          <a:xfrm>
            <a:off x="9902821" y="745330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Straight Arrow Connector 191">
            <a:extLst>
              <a:ext uri="{FF2B5EF4-FFF2-40B4-BE49-F238E27FC236}">
                <a16:creationId xmlns:a16="http://schemas.microsoft.com/office/drawing/2014/main" id="{DC74CAF4-96C3-706F-9628-D4F15D7DC564}"/>
              </a:ext>
            </a:extLst>
          </xdr:cNvPr>
          <xdr:cNvCxnSpPr/>
        </xdr:nvCxnSpPr>
        <xdr:spPr>
          <a:xfrm>
            <a:off x="10067923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3" name="Straight Arrow Connector 192">
            <a:extLst>
              <a:ext uri="{FF2B5EF4-FFF2-40B4-BE49-F238E27FC236}">
                <a16:creationId xmlns:a16="http://schemas.microsoft.com/office/drawing/2014/main" id="{A54EEFBC-8B67-D300-CA78-8246E17F2AA6}"/>
              </a:ext>
            </a:extLst>
          </xdr:cNvPr>
          <xdr:cNvCxnSpPr/>
        </xdr:nvCxnSpPr>
        <xdr:spPr>
          <a:xfrm>
            <a:off x="10233023" y="744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4" name="Straight Arrow Connector 193">
            <a:extLst>
              <a:ext uri="{FF2B5EF4-FFF2-40B4-BE49-F238E27FC236}">
                <a16:creationId xmlns:a16="http://schemas.microsoft.com/office/drawing/2014/main" id="{C1890E4B-3389-4E9C-3FF0-27C5A4F6765F}"/>
              </a:ext>
            </a:extLst>
          </xdr:cNvPr>
          <xdr:cNvCxnSpPr/>
        </xdr:nvCxnSpPr>
        <xdr:spPr>
          <a:xfrm>
            <a:off x="10398122" y="7443786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5" name="Straight Arrow Connector 194">
            <a:extLst>
              <a:ext uri="{FF2B5EF4-FFF2-40B4-BE49-F238E27FC236}">
                <a16:creationId xmlns:a16="http://schemas.microsoft.com/office/drawing/2014/main" id="{57F6D155-037F-A932-B730-B7A0CD207A41}"/>
              </a:ext>
            </a:extLst>
          </xdr:cNvPr>
          <xdr:cNvCxnSpPr/>
        </xdr:nvCxnSpPr>
        <xdr:spPr>
          <a:xfrm>
            <a:off x="10563222" y="7448549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6" name="Straight Arrow Connector 195">
            <a:extLst>
              <a:ext uri="{FF2B5EF4-FFF2-40B4-BE49-F238E27FC236}">
                <a16:creationId xmlns:a16="http://schemas.microsoft.com/office/drawing/2014/main" id="{C135786C-3AA3-95C4-1308-1CB8F57F7990}"/>
              </a:ext>
            </a:extLst>
          </xdr:cNvPr>
          <xdr:cNvCxnSpPr/>
        </xdr:nvCxnSpPr>
        <xdr:spPr>
          <a:xfrm>
            <a:off x="10728322" y="7443785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7" name="Straight Arrow Connector 196">
            <a:extLst>
              <a:ext uri="{FF2B5EF4-FFF2-40B4-BE49-F238E27FC236}">
                <a16:creationId xmlns:a16="http://schemas.microsoft.com/office/drawing/2014/main" id="{59E53634-8454-DCBB-0EE6-8A8FE2E76DBE}"/>
              </a:ext>
            </a:extLst>
          </xdr:cNvPr>
          <xdr:cNvCxnSpPr/>
        </xdr:nvCxnSpPr>
        <xdr:spPr>
          <a:xfrm>
            <a:off x="10893422" y="7448548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Straight Arrow Connector 197">
            <a:extLst>
              <a:ext uri="{FF2B5EF4-FFF2-40B4-BE49-F238E27FC236}">
                <a16:creationId xmlns:a16="http://schemas.microsoft.com/office/drawing/2014/main" id="{0065550C-87CB-AFF8-C6FD-299952E0DCB7}"/>
              </a:ext>
            </a:extLst>
          </xdr:cNvPr>
          <xdr:cNvCxnSpPr/>
        </xdr:nvCxnSpPr>
        <xdr:spPr>
          <a:xfrm>
            <a:off x="11058521" y="7443784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9" name="Straight Arrow Connector 198">
            <a:extLst>
              <a:ext uri="{FF2B5EF4-FFF2-40B4-BE49-F238E27FC236}">
                <a16:creationId xmlns:a16="http://schemas.microsoft.com/office/drawing/2014/main" id="{8342B3CB-814A-3AA7-0063-F97727DA92C4}"/>
              </a:ext>
            </a:extLst>
          </xdr:cNvPr>
          <xdr:cNvCxnSpPr/>
        </xdr:nvCxnSpPr>
        <xdr:spPr>
          <a:xfrm>
            <a:off x="11223621" y="744854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Arrow Connector 199">
            <a:extLst>
              <a:ext uri="{FF2B5EF4-FFF2-40B4-BE49-F238E27FC236}">
                <a16:creationId xmlns:a16="http://schemas.microsoft.com/office/drawing/2014/main" id="{7499EA52-8409-C9FB-7297-DA13D9201AA3}"/>
              </a:ext>
            </a:extLst>
          </xdr:cNvPr>
          <xdr:cNvCxnSpPr/>
        </xdr:nvCxnSpPr>
        <xdr:spPr>
          <a:xfrm>
            <a:off x="11388723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1" name="Straight Arrow Connector 200">
            <a:extLst>
              <a:ext uri="{FF2B5EF4-FFF2-40B4-BE49-F238E27FC236}">
                <a16:creationId xmlns:a16="http://schemas.microsoft.com/office/drawing/2014/main" id="{C788FC78-87C0-53D5-7259-BB9AC1A2A25F}"/>
              </a:ext>
            </a:extLst>
          </xdr:cNvPr>
          <xdr:cNvCxnSpPr/>
        </xdr:nvCxnSpPr>
        <xdr:spPr>
          <a:xfrm>
            <a:off x="11553823" y="7448550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Straight Connector 201">
            <a:extLst>
              <a:ext uri="{FF2B5EF4-FFF2-40B4-BE49-F238E27FC236}">
                <a16:creationId xmlns:a16="http://schemas.microsoft.com/office/drawing/2014/main" id="{CEADA0AF-DBCA-E2AF-223D-C8C918C7CFED}"/>
              </a:ext>
            </a:extLst>
          </xdr:cNvPr>
          <xdr:cNvCxnSpPr/>
        </xdr:nvCxnSpPr>
        <xdr:spPr>
          <a:xfrm>
            <a:off x="2151063" y="7443787"/>
            <a:ext cx="95758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" name="Straight Connector 202">
            <a:extLst>
              <a:ext uri="{FF2B5EF4-FFF2-40B4-BE49-F238E27FC236}">
                <a16:creationId xmlns:a16="http://schemas.microsoft.com/office/drawing/2014/main" id="{603B913B-586C-EEA8-4127-71E7267E8D04}"/>
              </a:ext>
            </a:extLst>
          </xdr:cNvPr>
          <xdr:cNvCxnSpPr/>
        </xdr:nvCxnSpPr>
        <xdr:spPr>
          <a:xfrm>
            <a:off x="2146300" y="7943850"/>
            <a:ext cx="0" cy="5159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4" name="Straight Connector 203">
            <a:extLst>
              <a:ext uri="{FF2B5EF4-FFF2-40B4-BE49-F238E27FC236}">
                <a16:creationId xmlns:a16="http://schemas.microsoft.com/office/drawing/2014/main" id="{0E1A5C14-E94E-820B-6660-E8F0A1EA8F7D}"/>
              </a:ext>
            </a:extLst>
          </xdr:cNvPr>
          <xdr:cNvCxnSpPr/>
        </xdr:nvCxnSpPr>
        <xdr:spPr>
          <a:xfrm>
            <a:off x="2066925" y="8089900"/>
            <a:ext cx="97409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5" name="Straight Connector 204">
            <a:extLst>
              <a:ext uri="{FF2B5EF4-FFF2-40B4-BE49-F238E27FC236}">
                <a16:creationId xmlns:a16="http://schemas.microsoft.com/office/drawing/2014/main" id="{EEFDCDE0-4AFF-8CC2-F920-F6CEF6D2DA4D}"/>
              </a:ext>
            </a:extLst>
          </xdr:cNvPr>
          <xdr:cNvCxnSpPr/>
        </xdr:nvCxnSpPr>
        <xdr:spPr>
          <a:xfrm flipH="1">
            <a:off x="2100262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>
            <a:extLst>
              <a:ext uri="{FF2B5EF4-FFF2-40B4-BE49-F238E27FC236}">
                <a16:creationId xmlns:a16="http://schemas.microsoft.com/office/drawing/2014/main" id="{91DB5C2B-45CB-836A-AD33-7F90C000A8F9}"/>
              </a:ext>
            </a:extLst>
          </xdr:cNvPr>
          <xdr:cNvCxnSpPr/>
        </xdr:nvCxnSpPr>
        <xdr:spPr>
          <a:xfrm>
            <a:off x="4454513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9" name="Straight Connector 208">
            <a:extLst>
              <a:ext uri="{FF2B5EF4-FFF2-40B4-BE49-F238E27FC236}">
                <a16:creationId xmlns:a16="http://schemas.microsoft.com/office/drawing/2014/main" id="{E98EEBC7-31D1-3D14-8D31-05467874817B}"/>
              </a:ext>
            </a:extLst>
          </xdr:cNvPr>
          <xdr:cNvCxnSpPr/>
        </xdr:nvCxnSpPr>
        <xdr:spPr>
          <a:xfrm flipH="1">
            <a:off x="4411650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0" name="Straight Connector 209">
            <a:extLst>
              <a:ext uri="{FF2B5EF4-FFF2-40B4-BE49-F238E27FC236}">
                <a16:creationId xmlns:a16="http://schemas.microsoft.com/office/drawing/2014/main" id="{EFDCF57A-44DF-BE43-354A-D633F9A9F8CC}"/>
              </a:ext>
            </a:extLst>
          </xdr:cNvPr>
          <xdr:cNvCxnSpPr/>
        </xdr:nvCxnSpPr>
        <xdr:spPr>
          <a:xfrm>
            <a:off x="5445112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1" name="Straight Connector 210">
            <a:extLst>
              <a:ext uri="{FF2B5EF4-FFF2-40B4-BE49-F238E27FC236}">
                <a16:creationId xmlns:a16="http://schemas.microsoft.com/office/drawing/2014/main" id="{03D6B9B6-D5FC-4359-5E03-D606DC694EA5}"/>
              </a:ext>
            </a:extLst>
          </xdr:cNvPr>
          <xdr:cNvCxnSpPr/>
        </xdr:nvCxnSpPr>
        <xdr:spPr>
          <a:xfrm flipH="1">
            <a:off x="5402249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" name="Straight Connector 213">
            <a:extLst>
              <a:ext uri="{FF2B5EF4-FFF2-40B4-BE49-F238E27FC236}">
                <a16:creationId xmlns:a16="http://schemas.microsoft.com/office/drawing/2014/main" id="{B0358B9D-3DF8-BC0C-B7BB-497982850625}"/>
              </a:ext>
            </a:extLst>
          </xdr:cNvPr>
          <xdr:cNvCxnSpPr/>
        </xdr:nvCxnSpPr>
        <xdr:spPr>
          <a:xfrm>
            <a:off x="7426319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" name="Straight Connector 214">
            <a:extLst>
              <a:ext uri="{FF2B5EF4-FFF2-40B4-BE49-F238E27FC236}">
                <a16:creationId xmlns:a16="http://schemas.microsoft.com/office/drawing/2014/main" id="{4E42C386-473C-E7E0-1E50-5CE708ACD91C}"/>
              </a:ext>
            </a:extLst>
          </xdr:cNvPr>
          <xdr:cNvCxnSpPr/>
        </xdr:nvCxnSpPr>
        <xdr:spPr>
          <a:xfrm flipH="1">
            <a:off x="7383456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Straight Connector 217">
            <a:extLst>
              <a:ext uri="{FF2B5EF4-FFF2-40B4-BE49-F238E27FC236}">
                <a16:creationId xmlns:a16="http://schemas.microsoft.com/office/drawing/2014/main" id="{C02CDB71-EBD9-BD49-EF68-618CFAFD9AD7}"/>
              </a:ext>
            </a:extLst>
          </xdr:cNvPr>
          <xdr:cNvCxnSpPr/>
        </xdr:nvCxnSpPr>
        <xdr:spPr>
          <a:xfrm>
            <a:off x="9407510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9" name="Straight Connector 218">
            <a:extLst>
              <a:ext uri="{FF2B5EF4-FFF2-40B4-BE49-F238E27FC236}">
                <a16:creationId xmlns:a16="http://schemas.microsoft.com/office/drawing/2014/main" id="{83C0FDC6-20F3-9783-82E9-4C3E391B0015}"/>
              </a:ext>
            </a:extLst>
          </xdr:cNvPr>
          <xdr:cNvCxnSpPr/>
        </xdr:nvCxnSpPr>
        <xdr:spPr>
          <a:xfrm flipH="1">
            <a:off x="9364651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Straight Connector 221">
            <a:extLst>
              <a:ext uri="{FF2B5EF4-FFF2-40B4-BE49-F238E27FC236}">
                <a16:creationId xmlns:a16="http://schemas.microsoft.com/office/drawing/2014/main" id="{66852044-2A6C-B4BE-8967-1E1BD2D3B3B5}"/>
              </a:ext>
            </a:extLst>
          </xdr:cNvPr>
          <xdr:cNvCxnSpPr/>
        </xdr:nvCxnSpPr>
        <xdr:spPr>
          <a:xfrm>
            <a:off x="11722103" y="7948611"/>
            <a:ext cx="0" cy="4873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>
            <a:extLst>
              <a:ext uri="{FF2B5EF4-FFF2-40B4-BE49-F238E27FC236}">
                <a16:creationId xmlns:a16="http://schemas.microsoft.com/office/drawing/2014/main" id="{79FE792A-537E-6A02-36ED-B21FBF4C803B}"/>
              </a:ext>
            </a:extLst>
          </xdr:cNvPr>
          <xdr:cNvCxnSpPr/>
        </xdr:nvCxnSpPr>
        <xdr:spPr>
          <a:xfrm flipH="1">
            <a:off x="11676065" y="8050211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>
            <a:extLst>
              <a:ext uri="{FF2B5EF4-FFF2-40B4-BE49-F238E27FC236}">
                <a16:creationId xmlns:a16="http://schemas.microsoft.com/office/drawing/2014/main" id="{E8D52510-B6D6-EE0C-18B0-4F9640CCBF3B}"/>
              </a:ext>
            </a:extLst>
          </xdr:cNvPr>
          <xdr:cNvCxnSpPr/>
        </xdr:nvCxnSpPr>
        <xdr:spPr>
          <a:xfrm>
            <a:off x="2052637" y="8369300"/>
            <a:ext cx="973137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5" name="Straight Connector 224">
            <a:extLst>
              <a:ext uri="{FF2B5EF4-FFF2-40B4-BE49-F238E27FC236}">
                <a16:creationId xmlns:a16="http://schemas.microsoft.com/office/drawing/2014/main" id="{8004F2B8-B490-C358-92BD-065480D67821}"/>
              </a:ext>
            </a:extLst>
          </xdr:cNvPr>
          <xdr:cNvCxnSpPr/>
        </xdr:nvCxnSpPr>
        <xdr:spPr>
          <a:xfrm flipH="1">
            <a:off x="2095499" y="83248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6" name="Straight Connector 225">
            <a:extLst>
              <a:ext uri="{FF2B5EF4-FFF2-40B4-BE49-F238E27FC236}">
                <a16:creationId xmlns:a16="http://schemas.microsoft.com/office/drawing/2014/main" id="{7307ED79-7BAD-F2E9-2315-E521E27239E9}"/>
              </a:ext>
            </a:extLst>
          </xdr:cNvPr>
          <xdr:cNvCxnSpPr/>
        </xdr:nvCxnSpPr>
        <xdr:spPr>
          <a:xfrm flipH="1">
            <a:off x="11671306" y="8329614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7" name="Straight Connector 226">
            <a:extLst>
              <a:ext uri="{FF2B5EF4-FFF2-40B4-BE49-F238E27FC236}">
                <a16:creationId xmlns:a16="http://schemas.microsoft.com/office/drawing/2014/main" id="{78B09D4B-8FDF-9AEF-356F-D8A5EC3EA987}"/>
              </a:ext>
            </a:extLst>
          </xdr:cNvPr>
          <xdr:cNvCxnSpPr/>
        </xdr:nvCxnSpPr>
        <xdr:spPr>
          <a:xfrm flipH="1" flipV="1">
            <a:off x="6477000" y="7375525"/>
            <a:ext cx="136525" cy="15557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9" name="Isosceles Triangle 228">
            <a:extLst>
              <a:ext uri="{FF2B5EF4-FFF2-40B4-BE49-F238E27FC236}">
                <a16:creationId xmlns:a16="http://schemas.microsoft.com/office/drawing/2014/main" id="{AD1B18C5-2830-02F6-1962-2C1DCB014634}"/>
              </a:ext>
            </a:extLst>
          </xdr:cNvPr>
          <xdr:cNvSpPr/>
        </xdr:nvSpPr>
        <xdr:spPr>
          <a:xfrm>
            <a:off x="5368906" y="76850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0" name="Straight Connector 229">
            <a:extLst>
              <a:ext uri="{FF2B5EF4-FFF2-40B4-BE49-F238E27FC236}">
                <a16:creationId xmlns:a16="http://schemas.microsoft.com/office/drawing/2014/main" id="{D554A865-35B7-6BC8-502D-59B2012BB5F2}"/>
              </a:ext>
            </a:extLst>
          </xdr:cNvPr>
          <xdr:cNvCxnSpPr/>
        </xdr:nvCxnSpPr>
        <xdr:spPr>
          <a:xfrm>
            <a:off x="8416914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1" name="Straight Connector 230">
            <a:extLst>
              <a:ext uri="{FF2B5EF4-FFF2-40B4-BE49-F238E27FC236}">
                <a16:creationId xmlns:a16="http://schemas.microsoft.com/office/drawing/2014/main" id="{8963A608-D0AE-1CE8-F664-5F21325696A9}"/>
              </a:ext>
            </a:extLst>
          </xdr:cNvPr>
          <xdr:cNvCxnSpPr/>
        </xdr:nvCxnSpPr>
        <xdr:spPr>
          <a:xfrm flipH="1">
            <a:off x="8374051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4" name="Oval 233">
            <a:extLst>
              <a:ext uri="{FF2B5EF4-FFF2-40B4-BE49-F238E27FC236}">
                <a16:creationId xmlns:a16="http://schemas.microsoft.com/office/drawing/2014/main" id="{C96097B3-8E7D-3DBE-B054-666BB54E6224}"/>
              </a:ext>
            </a:extLst>
          </xdr:cNvPr>
          <xdr:cNvSpPr/>
        </xdr:nvSpPr>
        <xdr:spPr>
          <a:xfrm>
            <a:off x="8388357" y="76406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35" name="Isosceles Triangle 234">
            <a:extLst>
              <a:ext uri="{FF2B5EF4-FFF2-40B4-BE49-F238E27FC236}">
                <a16:creationId xmlns:a16="http://schemas.microsoft.com/office/drawing/2014/main" id="{8D9BEDFE-6472-E80D-22BF-30164CFBD349}"/>
              </a:ext>
            </a:extLst>
          </xdr:cNvPr>
          <xdr:cNvSpPr/>
        </xdr:nvSpPr>
        <xdr:spPr>
          <a:xfrm>
            <a:off x="10321925" y="7685087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236" name="Straight Arrow Connector 235">
            <a:extLst>
              <a:ext uri="{FF2B5EF4-FFF2-40B4-BE49-F238E27FC236}">
                <a16:creationId xmlns:a16="http://schemas.microsoft.com/office/drawing/2014/main" id="{67D7C003-7649-B359-01AB-477B588BFC09}"/>
              </a:ext>
            </a:extLst>
          </xdr:cNvPr>
          <xdr:cNvCxnSpPr/>
        </xdr:nvCxnSpPr>
        <xdr:spPr>
          <a:xfrm>
            <a:off x="11722100" y="7443787"/>
            <a:ext cx="0" cy="2206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7" name="Straight Connector 236">
            <a:extLst>
              <a:ext uri="{FF2B5EF4-FFF2-40B4-BE49-F238E27FC236}">
                <a16:creationId xmlns:a16="http://schemas.microsoft.com/office/drawing/2014/main" id="{8C2E0E49-3EC5-69D3-EAC2-974B4EE89B5E}"/>
              </a:ext>
            </a:extLst>
          </xdr:cNvPr>
          <xdr:cNvCxnSpPr/>
        </xdr:nvCxnSpPr>
        <xdr:spPr>
          <a:xfrm>
            <a:off x="3463923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Straight Connector 237">
            <a:extLst>
              <a:ext uri="{FF2B5EF4-FFF2-40B4-BE49-F238E27FC236}">
                <a16:creationId xmlns:a16="http://schemas.microsoft.com/office/drawing/2014/main" id="{6B079131-0073-CF73-E5DF-79BF96080B7D}"/>
              </a:ext>
            </a:extLst>
          </xdr:cNvPr>
          <xdr:cNvCxnSpPr/>
        </xdr:nvCxnSpPr>
        <xdr:spPr>
          <a:xfrm flipH="1">
            <a:off x="3421060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1" name="Isosceles Triangle 310">
            <a:extLst>
              <a:ext uri="{FF2B5EF4-FFF2-40B4-BE49-F238E27FC236}">
                <a16:creationId xmlns:a16="http://schemas.microsoft.com/office/drawing/2014/main" id="{7F6FE7A8-0020-4848-A416-B188F2264A42}"/>
              </a:ext>
            </a:extLst>
          </xdr:cNvPr>
          <xdr:cNvSpPr/>
        </xdr:nvSpPr>
        <xdr:spPr>
          <a:xfrm>
            <a:off x="7350120" y="7675563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12" name="Isosceles Triangle 311">
            <a:extLst>
              <a:ext uri="{FF2B5EF4-FFF2-40B4-BE49-F238E27FC236}">
                <a16:creationId xmlns:a16="http://schemas.microsoft.com/office/drawing/2014/main" id="{8754EB39-A783-4526-BAEC-FBF6F7E95E82}"/>
              </a:ext>
            </a:extLst>
          </xdr:cNvPr>
          <xdr:cNvSpPr/>
        </xdr:nvSpPr>
        <xdr:spPr>
          <a:xfrm>
            <a:off x="9331313" y="76898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41" name="Oval 140">
            <a:extLst>
              <a:ext uri="{FF2B5EF4-FFF2-40B4-BE49-F238E27FC236}">
                <a16:creationId xmlns:a16="http://schemas.microsoft.com/office/drawing/2014/main" id="{00E5A907-5A3E-9C89-73E6-E930D33192C3}"/>
              </a:ext>
            </a:extLst>
          </xdr:cNvPr>
          <xdr:cNvSpPr/>
        </xdr:nvSpPr>
        <xdr:spPr>
          <a:xfrm>
            <a:off x="5421303" y="7640637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13" name="Straight Connector 312">
            <a:extLst>
              <a:ext uri="{FF2B5EF4-FFF2-40B4-BE49-F238E27FC236}">
                <a16:creationId xmlns:a16="http://schemas.microsoft.com/office/drawing/2014/main" id="{838A54F3-EF68-4656-B8D4-F04D72CC59CE}"/>
              </a:ext>
            </a:extLst>
          </xdr:cNvPr>
          <xdr:cNvCxnSpPr/>
        </xdr:nvCxnSpPr>
        <xdr:spPr>
          <a:xfrm>
            <a:off x="6435712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4" name="Straight Connector 313">
            <a:extLst>
              <a:ext uri="{FF2B5EF4-FFF2-40B4-BE49-F238E27FC236}">
                <a16:creationId xmlns:a16="http://schemas.microsoft.com/office/drawing/2014/main" id="{98FB7699-CD83-448A-A14B-92F51B0730BC}"/>
              </a:ext>
            </a:extLst>
          </xdr:cNvPr>
          <xdr:cNvCxnSpPr/>
        </xdr:nvCxnSpPr>
        <xdr:spPr>
          <a:xfrm flipH="1">
            <a:off x="6392849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9" name="Straight Connector 318">
            <a:extLst>
              <a:ext uri="{FF2B5EF4-FFF2-40B4-BE49-F238E27FC236}">
                <a16:creationId xmlns:a16="http://schemas.microsoft.com/office/drawing/2014/main" id="{204DC917-EC40-4687-A11E-A1356E6A659F}"/>
              </a:ext>
            </a:extLst>
          </xdr:cNvPr>
          <xdr:cNvCxnSpPr/>
        </xdr:nvCxnSpPr>
        <xdr:spPr>
          <a:xfrm>
            <a:off x="10398110" y="79438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0" name="Straight Connector 319">
            <a:extLst>
              <a:ext uri="{FF2B5EF4-FFF2-40B4-BE49-F238E27FC236}">
                <a16:creationId xmlns:a16="http://schemas.microsoft.com/office/drawing/2014/main" id="{2F3B467A-8493-4E99-9424-89A94B193262}"/>
              </a:ext>
            </a:extLst>
          </xdr:cNvPr>
          <xdr:cNvCxnSpPr/>
        </xdr:nvCxnSpPr>
        <xdr:spPr>
          <a:xfrm flipH="1">
            <a:off x="10355251" y="80454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85725</xdr:colOff>
      <xdr:row>68</xdr:row>
      <xdr:rowOff>138112</xdr:rowOff>
    </xdr:from>
    <xdr:to>
      <xdr:col>71</xdr:col>
      <xdr:colOff>85731</xdr:colOff>
      <xdr:row>75</xdr:row>
      <xdr:rowOff>9525</xdr:rowOff>
    </xdr:to>
    <xdr:grpSp>
      <xdr:nvGrpSpPr>
        <xdr:cNvPr id="853" name="Group 852">
          <a:extLst>
            <a:ext uri="{FF2B5EF4-FFF2-40B4-BE49-F238E27FC236}">
              <a16:creationId xmlns:a16="http://schemas.microsoft.com/office/drawing/2014/main" id="{BEC5B6BD-3D18-94F4-0B75-5CD0A697BDAB}"/>
            </a:ext>
          </a:extLst>
        </xdr:cNvPr>
        <xdr:cNvGrpSpPr/>
      </xdr:nvGrpSpPr>
      <xdr:grpSpPr>
        <a:xfrm>
          <a:off x="2028825" y="8958262"/>
          <a:ext cx="9553581" cy="871538"/>
          <a:chOff x="2066925" y="8786812"/>
          <a:chExt cx="9740906" cy="849313"/>
        </a:xfrm>
      </xdr:grpSpPr>
      <xdr:sp macro="" textlink="">
        <xdr:nvSpPr>
          <xdr:cNvPr id="328" name="Isosceles Triangle 327">
            <a:extLst>
              <a:ext uri="{FF2B5EF4-FFF2-40B4-BE49-F238E27FC236}">
                <a16:creationId xmlns:a16="http://schemas.microsoft.com/office/drawing/2014/main" id="{33D9692A-0341-4AB2-972D-B7156EDD4BBB}"/>
              </a:ext>
            </a:extLst>
          </xdr:cNvPr>
          <xdr:cNvSpPr/>
        </xdr:nvSpPr>
        <xdr:spPr>
          <a:xfrm>
            <a:off x="2066925" y="92265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30" name="Straight Connector 329">
            <a:extLst>
              <a:ext uri="{FF2B5EF4-FFF2-40B4-BE49-F238E27FC236}">
                <a16:creationId xmlns:a16="http://schemas.microsoft.com/office/drawing/2014/main" id="{95974928-BE5E-4ECC-9EE5-83490F04096E}"/>
              </a:ext>
            </a:extLst>
          </xdr:cNvPr>
          <xdr:cNvCxnSpPr/>
        </xdr:nvCxnSpPr>
        <xdr:spPr>
          <a:xfrm>
            <a:off x="2143124" y="9212262"/>
            <a:ext cx="95837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4" name="Freeform: Shape 353">
            <a:extLst>
              <a:ext uri="{FF2B5EF4-FFF2-40B4-BE49-F238E27FC236}">
                <a16:creationId xmlns:a16="http://schemas.microsoft.com/office/drawing/2014/main" id="{D62B6749-DD87-6306-0C28-2EF2B644D710}"/>
              </a:ext>
            </a:extLst>
          </xdr:cNvPr>
          <xdr:cNvSpPr/>
        </xdr:nvSpPr>
        <xdr:spPr>
          <a:xfrm>
            <a:off x="2146300" y="8788400"/>
            <a:ext cx="1325563" cy="842963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5" name="Freeform: Shape 354">
            <a:extLst>
              <a:ext uri="{FF2B5EF4-FFF2-40B4-BE49-F238E27FC236}">
                <a16:creationId xmlns:a16="http://schemas.microsoft.com/office/drawing/2014/main" id="{873E40DD-2C85-4C6C-B8D4-E3831C883716}"/>
              </a:ext>
            </a:extLst>
          </xdr:cNvPr>
          <xdr:cNvSpPr/>
        </xdr:nvSpPr>
        <xdr:spPr>
          <a:xfrm>
            <a:off x="3471863" y="8793162"/>
            <a:ext cx="985837" cy="842963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6" name="Freeform: Shape 355">
            <a:extLst>
              <a:ext uri="{FF2B5EF4-FFF2-40B4-BE49-F238E27FC236}">
                <a16:creationId xmlns:a16="http://schemas.microsoft.com/office/drawing/2014/main" id="{BD3A7910-A579-4250-B6DD-2356A2737E5D}"/>
              </a:ext>
            </a:extLst>
          </xdr:cNvPr>
          <xdr:cNvSpPr/>
        </xdr:nvSpPr>
        <xdr:spPr>
          <a:xfrm>
            <a:off x="4457701" y="8791574"/>
            <a:ext cx="982662" cy="839788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7" name="Freeform: Shape 356">
            <a:extLst>
              <a:ext uri="{FF2B5EF4-FFF2-40B4-BE49-F238E27FC236}">
                <a16:creationId xmlns:a16="http://schemas.microsoft.com/office/drawing/2014/main" id="{80433662-BD1D-4E0A-86A3-C511CBAFA236}"/>
              </a:ext>
            </a:extLst>
          </xdr:cNvPr>
          <xdr:cNvSpPr/>
        </xdr:nvSpPr>
        <xdr:spPr>
          <a:xfrm>
            <a:off x="5440363" y="8788400"/>
            <a:ext cx="998537" cy="842963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8" name="Freeform: Shape 357">
            <a:extLst>
              <a:ext uri="{FF2B5EF4-FFF2-40B4-BE49-F238E27FC236}">
                <a16:creationId xmlns:a16="http://schemas.microsoft.com/office/drawing/2014/main" id="{7D1059CC-3A57-48AF-A378-40FADFA03E77}"/>
              </a:ext>
            </a:extLst>
          </xdr:cNvPr>
          <xdr:cNvSpPr/>
        </xdr:nvSpPr>
        <xdr:spPr>
          <a:xfrm>
            <a:off x="6430964" y="8786812"/>
            <a:ext cx="1003299" cy="839788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9" name="Freeform: Shape 358">
            <a:extLst>
              <a:ext uri="{FF2B5EF4-FFF2-40B4-BE49-F238E27FC236}">
                <a16:creationId xmlns:a16="http://schemas.microsoft.com/office/drawing/2014/main" id="{4E47BC0E-DA30-4359-B76E-806D42F12AA1}"/>
              </a:ext>
            </a:extLst>
          </xdr:cNvPr>
          <xdr:cNvSpPr/>
        </xdr:nvSpPr>
        <xdr:spPr>
          <a:xfrm>
            <a:off x="7429500" y="8786812"/>
            <a:ext cx="995362" cy="839788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0" name="Freeform: Shape 359">
            <a:extLst>
              <a:ext uri="{FF2B5EF4-FFF2-40B4-BE49-F238E27FC236}">
                <a16:creationId xmlns:a16="http://schemas.microsoft.com/office/drawing/2014/main" id="{FA85E7AF-F0AB-45E4-9E2B-5AA4D2C2EF87}"/>
              </a:ext>
            </a:extLst>
          </xdr:cNvPr>
          <xdr:cNvSpPr/>
        </xdr:nvSpPr>
        <xdr:spPr>
          <a:xfrm>
            <a:off x="8429624" y="8786812"/>
            <a:ext cx="985837" cy="839788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1" name="Freeform: Shape 360">
            <a:extLst>
              <a:ext uri="{FF2B5EF4-FFF2-40B4-BE49-F238E27FC236}">
                <a16:creationId xmlns:a16="http://schemas.microsoft.com/office/drawing/2014/main" id="{74ED4AE2-4B49-4809-8657-BD03CD880EA3}"/>
              </a:ext>
            </a:extLst>
          </xdr:cNvPr>
          <xdr:cNvSpPr/>
        </xdr:nvSpPr>
        <xdr:spPr>
          <a:xfrm>
            <a:off x="9415462" y="8788400"/>
            <a:ext cx="990601" cy="842963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2" name="Freeform: Shape 361">
            <a:extLst>
              <a:ext uri="{FF2B5EF4-FFF2-40B4-BE49-F238E27FC236}">
                <a16:creationId xmlns:a16="http://schemas.microsoft.com/office/drawing/2014/main" id="{25C53553-6242-4BFD-A666-3577630B4676}"/>
              </a:ext>
            </a:extLst>
          </xdr:cNvPr>
          <xdr:cNvSpPr/>
        </xdr:nvSpPr>
        <xdr:spPr>
          <a:xfrm>
            <a:off x="10406060" y="8788400"/>
            <a:ext cx="1320803" cy="842963"/>
          </a:xfrm>
          <a:custGeom>
            <a:avLst/>
            <a:gdLst>
              <a:gd name="connsiteX0" fmla="*/ 0 w 1300163"/>
              <a:gd name="connsiteY0" fmla="*/ 428625 h 862013"/>
              <a:gd name="connsiteX1" fmla="*/ 0 w 1300163"/>
              <a:gd name="connsiteY1" fmla="*/ 0 h 862013"/>
              <a:gd name="connsiteX2" fmla="*/ 1300163 w 1300163"/>
              <a:gd name="connsiteY2" fmla="*/ 862013 h 862013"/>
              <a:gd name="connsiteX3" fmla="*/ 1300163 w 130016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00163" h="862013">
                <a:moveTo>
                  <a:pt x="0" y="428625"/>
                </a:moveTo>
                <a:lnTo>
                  <a:pt x="0" y="0"/>
                </a:lnTo>
                <a:lnTo>
                  <a:pt x="1300163" y="862013"/>
                </a:lnTo>
                <a:lnTo>
                  <a:pt x="130016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FC757D24-3EE4-EE6F-6179-5FB01D762382}"/>
              </a:ext>
            </a:extLst>
          </xdr:cNvPr>
          <xdr:cNvCxnSpPr/>
        </xdr:nvCxnSpPr>
        <xdr:spPr>
          <a:xfrm>
            <a:off x="2146300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3DA3FC3C-0B3E-4C18-1648-A0750D953A2A}"/>
              </a:ext>
            </a:extLst>
          </xdr:cNvPr>
          <xdr:cNvCxnSpPr/>
        </xdr:nvCxnSpPr>
        <xdr:spPr>
          <a:xfrm>
            <a:off x="2085975" y="9486900"/>
            <a:ext cx="8016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13037948-24AD-54DE-2C60-228A5E8DE317}"/>
              </a:ext>
            </a:extLst>
          </xdr:cNvPr>
          <xdr:cNvCxnSpPr/>
        </xdr:nvCxnSpPr>
        <xdr:spPr>
          <a:xfrm flipH="1">
            <a:off x="2105025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48459821-6114-4F9B-AE54-5C6A481E5F34}"/>
              </a:ext>
            </a:extLst>
          </xdr:cNvPr>
          <xdr:cNvCxnSpPr/>
        </xdr:nvCxnSpPr>
        <xdr:spPr>
          <a:xfrm>
            <a:off x="2806700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1" name="Straight Connector 380">
            <a:extLst>
              <a:ext uri="{FF2B5EF4-FFF2-40B4-BE49-F238E27FC236}">
                <a16:creationId xmlns:a16="http://schemas.microsoft.com/office/drawing/2014/main" id="{BD4DEB61-DED0-4CAF-A0BF-2B18CE7E1046}"/>
              </a:ext>
            </a:extLst>
          </xdr:cNvPr>
          <xdr:cNvCxnSpPr/>
        </xdr:nvCxnSpPr>
        <xdr:spPr>
          <a:xfrm flipH="1">
            <a:off x="2765425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3" name="Straight Connector 382">
            <a:extLst>
              <a:ext uri="{FF2B5EF4-FFF2-40B4-BE49-F238E27FC236}">
                <a16:creationId xmlns:a16="http://schemas.microsoft.com/office/drawing/2014/main" id="{DD272091-5CC4-4DF6-A0E4-C3655657AEDC}"/>
              </a:ext>
            </a:extLst>
          </xdr:cNvPr>
          <xdr:cNvCxnSpPr/>
        </xdr:nvCxnSpPr>
        <xdr:spPr>
          <a:xfrm>
            <a:off x="3411537" y="9486900"/>
            <a:ext cx="598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4" name="Straight Connector 383">
            <a:extLst>
              <a:ext uri="{FF2B5EF4-FFF2-40B4-BE49-F238E27FC236}">
                <a16:creationId xmlns:a16="http://schemas.microsoft.com/office/drawing/2014/main" id="{7F39338C-FF73-4928-AF21-6150F0B2CF39}"/>
              </a:ext>
            </a:extLst>
          </xdr:cNvPr>
          <xdr:cNvCxnSpPr/>
        </xdr:nvCxnSpPr>
        <xdr:spPr>
          <a:xfrm flipH="1">
            <a:off x="3430587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5" name="Straight Connector 384">
            <a:extLst>
              <a:ext uri="{FF2B5EF4-FFF2-40B4-BE49-F238E27FC236}">
                <a16:creationId xmlns:a16="http://schemas.microsoft.com/office/drawing/2014/main" id="{47B09268-0C87-4084-AED3-712918A92A12}"/>
              </a:ext>
            </a:extLst>
          </xdr:cNvPr>
          <xdr:cNvCxnSpPr/>
        </xdr:nvCxnSpPr>
        <xdr:spPr>
          <a:xfrm>
            <a:off x="3959223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6" name="Straight Connector 385">
            <a:extLst>
              <a:ext uri="{FF2B5EF4-FFF2-40B4-BE49-F238E27FC236}">
                <a16:creationId xmlns:a16="http://schemas.microsoft.com/office/drawing/2014/main" id="{DEC7C51F-E39D-4210-8241-73D8E5FC60B0}"/>
              </a:ext>
            </a:extLst>
          </xdr:cNvPr>
          <xdr:cNvCxnSpPr/>
        </xdr:nvCxnSpPr>
        <xdr:spPr>
          <a:xfrm flipH="1">
            <a:off x="3921123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Straight Connector 387">
            <a:extLst>
              <a:ext uri="{FF2B5EF4-FFF2-40B4-BE49-F238E27FC236}">
                <a16:creationId xmlns:a16="http://schemas.microsoft.com/office/drawing/2014/main" id="{89B18EAC-78CA-47B4-817E-27EB3A10E88C}"/>
              </a:ext>
            </a:extLst>
          </xdr:cNvPr>
          <xdr:cNvCxnSpPr/>
        </xdr:nvCxnSpPr>
        <xdr:spPr>
          <a:xfrm>
            <a:off x="4402137" y="9486900"/>
            <a:ext cx="598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9" name="Straight Connector 388">
            <a:extLst>
              <a:ext uri="{FF2B5EF4-FFF2-40B4-BE49-F238E27FC236}">
                <a16:creationId xmlns:a16="http://schemas.microsoft.com/office/drawing/2014/main" id="{EC5CFDA5-C444-4623-A3B2-F54ED352C0C5}"/>
              </a:ext>
            </a:extLst>
          </xdr:cNvPr>
          <xdr:cNvCxnSpPr/>
        </xdr:nvCxnSpPr>
        <xdr:spPr>
          <a:xfrm flipH="1">
            <a:off x="4421187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0" name="Straight Connector 389">
            <a:extLst>
              <a:ext uri="{FF2B5EF4-FFF2-40B4-BE49-F238E27FC236}">
                <a16:creationId xmlns:a16="http://schemas.microsoft.com/office/drawing/2014/main" id="{FFCFF2F1-AD7F-4F1C-9913-5D3DB5E8DFF2}"/>
              </a:ext>
            </a:extLst>
          </xdr:cNvPr>
          <xdr:cNvCxnSpPr/>
        </xdr:nvCxnSpPr>
        <xdr:spPr>
          <a:xfrm>
            <a:off x="4949823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1" name="Straight Connector 390">
            <a:extLst>
              <a:ext uri="{FF2B5EF4-FFF2-40B4-BE49-F238E27FC236}">
                <a16:creationId xmlns:a16="http://schemas.microsoft.com/office/drawing/2014/main" id="{0C6BCECA-FF9C-4A95-96D7-851CF8CFAF49}"/>
              </a:ext>
            </a:extLst>
          </xdr:cNvPr>
          <xdr:cNvCxnSpPr/>
        </xdr:nvCxnSpPr>
        <xdr:spPr>
          <a:xfrm flipH="1">
            <a:off x="4911723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Straight Connector 391">
            <a:extLst>
              <a:ext uri="{FF2B5EF4-FFF2-40B4-BE49-F238E27FC236}">
                <a16:creationId xmlns:a16="http://schemas.microsoft.com/office/drawing/2014/main" id="{5365D7F8-1988-4130-BA00-222C8CF7847A}"/>
              </a:ext>
            </a:extLst>
          </xdr:cNvPr>
          <xdr:cNvCxnSpPr/>
        </xdr:nvCxnSpPr>
        <xdr:spPr>
          <a:xfrm>
            <a:off x="5392737" y="9486900"/>
            <a:ext cx="598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3" name="Straight Connector 392">
            <a:extLst>
              <a:ext uri="{FF2B5EF4-FFF2-40B4-BE49-F238E27FC236}">
                <a16:creationId xmlns:a16="http://schemas.microsoft.com/office/drawing/2014/main" id="{35057FF0-B9CB-4D44-957C-5A8F812D4E33}"/>
              </a:ext>
            </a:extLst>
          </xdr:cNvPr>
          <xdr:cNvCxnSpPr/>
        </xdr:nvCxnSpPr>
        <xdr:spPr>
          <a:xfrm flipH="1">
            <a:off x="5411787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4" name="Straight Connector 393">
            <a:extLst>
              <a:ext uri="{FF2B5EF4-FFF2-40B4-BE49-F238E27FC236}">
                <a16:creationId xmlns:a16="http://schemas.microsoft.com/office/drawing/2014/main" id="{6D2A6DED-17E3-49FD-8FB4-FCB445483E37}"/>
              </a:ext>
            </a:extLst>
          </xdr:cNvPr>
          <xdr:cNvCxnSpPr/>
        </xdr:nvCxnSpPr>
        <xdr:spPr>
          <a:xfrm>
            <a:off x="5940423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5" name="Straight Connector 394">
            <a:extLst>
              <a:ext uri="{FF2B5EF4-FFF2-40B4-BE49-F238E27FC236}">
                <a16:creationId xmlns:a16="http://schemas.microsoft.com/office/drawing/2014/main" id="{67422D8C-C7DC-46A4-B832-7437B96055E9}"/>
              </a:ext>
            </a:extLst>
          </xdr:cNvPr>
          <xdr:cNvCxnSpPr/>
        </xdr:nvCxnSpPr>
        <xdr:spPr>
          <a:xfrm flipH="1">
            <a:off x="5902323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6" name="Straight Connector 395">
            <a:extLst>
              <a:ext uri="{FF2B5EF4-FFF2-40B4-BE49-F238E27FC236}">
                <a16:creationId xmlns:a16="http://schemas.microsoft.com/office/drawing/2014/main" id="{830C3F71-47BD-473C-A811-76713EBCDF6F}"/>
              </a:ext>
            </a:extLst>
          </xdr:cNvPr>
          <xdr:cNvCxnSpPr/>
        </xdr:nvCxnSpPr>
        <xdr:spPr>
          <a:xfrm>
            <a:off x="6383337" y="9486900"/>
            <a:ext cx="598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7" name="Straight Connector 396">
            <a:extLst>
              <a:ext uri="{FF2B5EF4-FFF2-40B4-BE49-F238E27FC236}">
                <a16:creationId xmlns:a16="http://schemas.microsoft.com/office/drawing/2014/main" id="{9A25E4FC-CC73-4087-A0EB-4732761A275C}"/>
              </a:ext>
            </a:extLst>
          </xdr:cNvPr>
          <xdr:cNvCxnSpPr/>
        </xdr:nvCxnSpPr>
        <xdr:spPr>
          <a:xfrm flipH="1">
            <a:off x="6402387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Straight Connector 397">
            <a:extLst>
              <a:ext uri="{FF2B5EF4-FFF2-40B4-BE49-F238E27FC236}">
                <a16:creationId xmlns:a16="http://schemas.microsoft.com/office/drawing/2014/main" id="{C78BCD40-8C7B-4507-8A9A-345F8AAC32C1}"/>
              </a:ext>
            </a:extLst>
          </xdr:cNvPr>
          <xdr:cNvCxnSpPr/>
        </xdr:nvCxnSpPr>
        <xdr:spPr>
          <a:xfrm>
            <a:off x="6931023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9" name="Straight Connector 398">
            <a:extLst>
              <a:ext uri="{FF2B5EF4-FFF2-40B4-BE49-F238E27FC236}">
                <a16:creationId xmlns:a16="http://schemas.microsoft.com/office/drawing/2014/main" id="{52323668-FCD3-474A-A76F-FEC5FACE1359}"/>
              </a:ext>
            </a:extLst>
          </xdr:cNvPr>
          <xdr:cNvCxnSpPr/>
        </xdr:nvCxnSpPr>
        <xdr:spPr>
          <a:xfrm flipH="1">
            <a:off x="6892923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0" name="Straight Connector 399">
            <a:extLst>
              <a:ext uri="{FF2B5EF4-FFF2-40B4-BE49-F238E27FC236}">
                <a16:creationId xmlns:a16="http://schemas.microsoft.com/office/drawing/2014/main" id="{DD888A08-7635-4312-8F18-0AB0CE5031F2}"/>
              </a:ext>
            </a:extLst>
          </xdr:cNvPr>
          <xdr:cNvCxnSpPr/>
        </xdr:nvCxnSpPr>
        <xdr:spPr>
          <a:xfrm>
            <a:off x="7373937" y="9486900"/>
            <a:ext cx="598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1" name="Straight Connector 400">
            <a:extLst>
              <a:ext uri="{FF2B5EF4-FFF2-40B4-BE49-F238E27FC236}">
                <a16:creationId xmlns:a16="http://schemas.microsoft.com/office/drawing/2014/main" id="{7EC37757-5F51-47E1-B167-A7D296C519C8}"/>
              </a:ext>
            </a:extLst>
          </xdr:cNvPr>
          <xdr:cNvCxnSpPr/>
        </xdr:nvCxnSpPr>
        <xdr:spPr>
          <a:xfrm flipH="1">
            <a:off x="7392987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Straight Connector 401">
            <a:extLst>
              <a:ext uri="{FF2B5EF4-FFF2-40B4-BE49-F238E27FC236}">
                <a16:creationId xmlns:a16="http://schemas.microsoft.com/office/drawing/2014/main" id="{9DEACDBD-AF12-44A7-A336-DE77F292BE6E}"/>
              </a:ext>
            </a:extLst>
          </xdr:cNvPr>
          <xdr:cNvCxnSpPr/>
        </xdr:nvCxnSpPr>
        <xdr:spPr>
          <a:xfrm>
            <a:off x="7921623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3" name="Straight Connector 402">
            <a:extLst>
              <a:ext uri="{FF2B5EF4-FFF2-40B4-BE49-F238E27FC236}">
                <a16:creationId xmlns:a16="http://schemas.microsoft.com/office/drawing/2014/main" id="{6FCE5DFE-269F-4CF4-B173-F4583FBB9C4C}"/>
              </a:ext>
            </a:extLst>
          </xdr:cNvPr>
          <xdr:cNvCxnSpPr/>
        </xdr:nvCxnSpPr>
        <xdr:spPr>
          <a:xfrm flipH="1">
            <a:off x="7883523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4" name="Straight Connector 403">
            <a:extLst>
              <a:ext uri="{FF2B5EF4-FFF2-40B4-BE49-F238E27FC236}">
                <a16:creationId xmlns:a16="http://schemas.microsoft.com/office/drawing/2014/main" id="{889D6D0D-EC42-4981-B3ED-4B88AC44BC04}"/>
              </a:ext>
            </a:extLst>
          </xdr:cNvPr>
          <xdr:cNvCxnSpPr/>
        </xdr:nvCxnSpPr>
        <xdr:spPr>
          <a:xfrm>
            <a:off x="8364537" y="9486900"/>
            <a:ext cx="598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5" name="Straight Connector 404">
            <a:extLst>
              <a:ext uri="{FF2B5EF4-FFF2-40B4-BE49-F238E27FC236}">
                <a16:creationId xmlns:a16="http://schemas.microsoft.com/office/drawing/2014/main" id="{7FDBEE05-D699-4579-AF48-15E22AE346E7}"/>
              </a:ext>
            </a:extLst>
          </xdr:cNvPr>
          <xdr:cNvCxnSpPr/>
        </xdr:nvCxnSpPr>
        <xdr:spPr>
          <a:xfrm flipH="1">
            <a:off x="8383587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6" name="Straight Connector 405">
            <a:extLst>
              <a:ext uri="{FF2B5EF4-FFF2-40B4-BE49-F238E27FC236}">
                <a16:creationId xmlns:a16="http://schemas.microsoft.com/office/drawing/2014/main" id="{F50299FD-9582-47A6-856A-2F398381903C}"/>
              </a:ext>
            </a:extLst>
          </xdr:cNvPr>
          <xdr:cNvCxnSpPr/>
        </xdr:nvCxnSpPr>
        <xdr:spPr>
          <a:xfrm>
            <a:off x="8912223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7" name="Straight Connector 406">
            <a:extLst>
              <a:ext uri="{FF2B5EF4-FFF2-40B4-BE49-F238E27FC236}">
                <a16:creationId xmlns:a16="http://schemas.microsoft.com/office/drawing/2014/main" id="{ECEF213C-7A80-4CCC-86E2-EB532FA27BF8}"/>
              </a:ext>
            </a:extLst>
          </xdr:cNvPr>
          <xdr:cNvCxnSpPr/>
        </xdr:nvCxnSpPr>
        <xdr:spPr>
          <a:xfrm flipH="1">
            <a:off x="8874123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Straight Connector 407">
            <a:extLst>
              <a:ext uri="{FF2B5EF4-FFF2-40B4-BE49-F238E27FC236}">
                <a16:creationId xmlns:a16="http://schemas.microsoft.com/office/drawing/2014/main" id="{898B0B65-CAE2-48ED-A5A0-3181D925F6D8}"/>
              </a:ext>
            </a:extLst>
          </xdr:cNvPr>
          <xdr:cNvCxnSpPr/>
        </xdr:nvCxnSpPr>
        <xdr:spPr>
          <a:xfrm>
            <a:off x="9355137" y="9486900"/>
            <a:ext cx="59848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9" name="Straight Connector 408">
            <a:extLst>
              <a:ext uri="{FF2B5EF4-FFF2-40B4-BE49-F238E27FC236}">
                <a16:creationId xmlns:a16="http://schemas.microsoft.com/office/drawing/2014/main" id="{A9683E03-5F3D-41D7-A81F-1D34006D5478}"/>
              </a:ext>
            </a:extLst>
          </xdr:cNvPr>
          <xdr:cNvCxnSpPr/>
        </xdr:nvCxnSpPr>
        <xdr:spPr>
          <a:xfrm flipH="1">
            <a:off x="9374187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0" name="Straight Connector 409">
            <a:extLst>
              <a:ext uri="{FF2B5EF4-FFF2-40B4-BE49-F238E27FC236}">
                <a16:creationId xmlns:a16="http://schemas.microsoft.com/office/drawing/2014/main" id="{6AC147BA-49CC-45E1-8C59-D36A0FD39C41}"/>
              </a:ext>
            </a:extLst>
          </xdr:cNvPr>
          <xdr:cNvCxnSpPr/>
        </xdr:nvCxnSpPr>
        <xdr:spPr>
          <a:xfrm>
            <a:off x="9902823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1" name="Straight Connector 410">
            <a:extLst>
              <a:ext uri="{FF2B5EF4-FFF2-40B4-BE49-F238E27FC236}">
                <a16:creationId xmlns:a16="http://schemas.microsoft.com/office/drawing/2014/main" id="{B025D617-ABD5-477A-AE80-98ECB0FF8C59}"/>
              </a:ext>
            </a:extLst>
          </xdr:cNvPr>
          <xdr:cNvCxnSpPr/>
        </xdr:nvCxnSpPr>
        <xdr:spPr>
          <a:xfrm flipH="1">
            <a:off x="9864723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3" name="Straight Connector 412">
            <a:extLst>
              <a:ext uri="{FF2B5EF4-FFF2-40B4-BE49-F238E27FC236}">
                <a16:creationId xmlns:a16="http://schemas.microsoft.com/office/drawing/2014/main" id="{6848696F-5475-46DF-B703-84D83D937FA1}"/>
              </a:ext>
            </a:extLst>
          </xdr:cNvPr>
          <xdr:cNvCxnSpPr/>
        </xdr:nvCxnSpPr>
        <xdr:spPr>
          <a:xfrm>
            <a:off x="10345737" y="9486900"/>
            <a:ext cx="7969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4" name="Straight Connector 413">
            <a:extLst>
              <a:ext uri="{FF2B5EF4-FFF2-40B4-BE49-F238E27FC236}">
                <a16:creationId xmlns:a16="http://schemas.microsoft.com/office/drawing/2014/main" id="{5F3E67D4-F45B-44EC-BFEA-DB3F67D6A07B}"/>
              </a:ext>
            </a:extLst>
          </xdr:cNvPr>
          <xdr:cNvCxnSpPr/>
        </xdr:nvCxnSpPr>
        <xdr:spPr>
          <a:xfrm flipH="1">
            <a:off x="10364787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5" name="Straight Connector 414">
            <a:extLst>
              <a:ext uri="{FF2B5EF4-FFF2-40B4-BE49-F238E27FC236}">
                <a16:creationId xmlns:a16="http://schemas.microsoft.com/office/drawing/2014/main" id="{F324AFD4-4CE7-43B6-974B-E95343299901}"/>
              </a:ext>
            </a:extLst>
          </xdr:cNvPr>
          <xdr:cNvCxnSpPr/>
        </xdr:nvCxnSpPr>
        <xdr:spPr>
          <a:xfrm>
            <a:off x="11061704" y="9390063"/>
            <a:ext cx="0" cy="1730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6" name="Straight Connector 415">
            <a:extLst>
              <a:ext uri="{FF2B5EF4-FFF2-40B4-BE49-F238E27FC236}">
                <a16:creationId xmlns:a16="http://schemas.microsoft.com/office/drawing/2014/main" id="{F05FE4AF-324F-410C-9241-40C9A5B2FC7D}"/>
              </a:ext>
            </a:extLst>
          </xdr:cNvPr>
          <xdr:cNvCxnSpPr/>
        </xdr:nvCxnSpPr>
        <xdr:spPr>
          <a:xfrm flipH="1">
            <a:off x="11020429" y="9447212"/>
            <a:ext cx="74612" cy="873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9" name="Isosceles Triangle 328">
            <a:extLst>
              <a:ext uri="{FF2B5EF4-FFF2-40B4-BE49-F238E27FC236}">
                <a16:creationId xmlns:a16="http://schemas.microsoft.com/office/drawing/2014/main" id="{4AAE80F4-75F2-4E24-AC56-C1D912CA6E3A}"/>
              </a:ext>
            </a:extLst>
          </xdr:cNvPr>
          <xdr:cNvSpPr/>
        </xdr:nvSpPr>
        <xdr:spPr>
          <a:xfrm>
            <a:off x="3392476" y="92217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1" name="Isosceles Triangle 330">
            <a:extLst>
              <a:ext uri="{FF2B5EF4-FFF2-40B4-BE49-F238E27FC236}">
                <a16:creationId xmlns:a16="http://schemas.microsoft.com/office/drawing/2014/main" id="{FDC01BC2-8695-4322-B676-7259815E6CE4}"/>
              </a:ext>
            </a:extLst>
          </xdr:cNvPr>
          <xdr:cNvSpPr/>
        </xdr:nvSpPr>
        <xdr:spPr>
          <a:xfrm>
            <a:off x="4383069" y="92217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2" name="Isosceles Triangle 331">
            <a:extLst>
              <a:ext uri="{FF2B5EF4-FFF2-40B4-BE49-F238E27FC236}">
                <a16:creationId xmlns:a16="http://schemas.microsoft.com/office/drawing/2014/main" id="{251CB744-792C-4498-A0F6-7FE1D5BC811A}"/>
              </a:ext>
            </a:extLst>
          </xdr:cNvPr>
          <xdr:cNvSpPr/>
        </xdr:nvSpPr>
        <xdr:spPr>
          <a:xfrm>
            <a:off x="6359519" y="92170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5" name="Isosceles Triangle 334">
            <a:extLst>
              <a:ext uri="{FF2B5EF4-FFF2-40B4-BE49-F238E27FC236}">
                <a16:creationId xmlns:a16="http://schemas.microsoft.com/office/drawing/2014/main" id="{772AB978-E29F-4CD7-AC14-2E26DF8F9272}"/>
              </a:ext>
            </a:extLst>
          </xdr:cNvPr>
          <xdr:cNvSpPr/>
        </xdr:nvSpPr>
        <xdr:spPr>
          <a:xfrm>
            <a:off x="5364142" y="92265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8" name="Isosceles Triangle 337">
            <a:extLst>
              <a:ext uri="{FF2B5EF4-FFF2-40B4-BE49-F238E27FC236}">
                <a16:creationId xmlns:a16="http://schemas.microsoft.com/office/drawing/2014/main" id="{F6313DD2-43B4-49C0-91C7-917248C70333}"/>
              </a:ext>
            </a:extLst>
          </xdr:cNvPr>
          <xdr:cNvSpPr/>
        </xdr:nvSpPr>
        <xdr:spPr>
          <a:xfrm>
            <a:off x="7350119" y="92170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3" name="Isosceles Triangle 332">
            <a:extLst>
              <a:ext uri="{FF2B5EF4-FFF2-40B4-BE49-F238E27FC236}">
                <a16:creationId xmlns:a16="http://schemas.microsoft.com/office/drawing/2014/main" id="{E42FAF14-0A03-487E-8EEE-FB3680C81C5F}"/>
              </a:ext>
            </a:extLst>
          </xdr:cNvPr>
          <xdr:cNvSpPr/>
        </xdr:nvSpPr>
        <xdr:spPr>
          <a:xfrm>
            <a:off x="8345475" y="92217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4" name="Isosceles Triangle 333">
            <a:extLst>
              <a:ext uri="{FF2B5EF4-FFF2-40B4-BE49-F238E27FC236}">
                <a16:creationId xmlns:a16="http://schemas.microsoft.com/office/drawing/2014/main" id="{C2374FC5-2AE2-4AE4-BE37-10ABFAB8A842}"/>
              </a:ext>
            </a:extLst>
          </xdr:cNvPr>
          <xdr:cNvSpPr/>
        </xdr:nvSpPr>
        <xdr:spPr>
          <a:xfrm>
            <a:off x="11642731" y="9226552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6" name="Oval 335">
            <a:extLst>
              <a:ext uri="{FF2B5EF4-FFF2-40B4-BE49-F238E27FC236}">
                <a16:creationId xmlns:a16="http://schemas.microsoft.com/office/drawing/2014/main" id="{59307D8C-9818-48F1-953B-9DADFC31F3C4}"/>
              </a:ext>
            </a:extLst>
          </xdr:cNvPr>
          <xdr:cNvSpPr/>
        </xdr:nvSpPr>
        <xdr:spPr>
          <a:xfrm>
            <a:off x="8393119" y="9182101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7" name="Isosceles Triangle 336">
            <a:extLst>
              <a:ext uri="{FF2B5EF4-FFF2-40B4-BE49-F238E27FC236}">
                <a16:creationId xmlns:a16="http://schemas.microsoft.com/office/drawing/2014/main" id="{601173D9-BCAB-4C25-A81A-847352028A0A}"/>
              </a:ext>
            </a:extLst>
          </xdr:cNvPr>
          <xdr:cNvSpPr/>
        </xdr:nvSpPr>
        <xdr:spPr>
          <a:xfrm>
            <a:off x="10326687" y="9226550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39" name="Isosceles Triangle 338">
            <a:extLst>
              <a:ext uri="{FF2B5EF4-FFF2-40B4-BE49-F238E27FC236}">
                <a16:creationId xmlns:a16="http://schemas.microsoft.com/office/drawing/2014/main" id="{B19FF076-74FD-4E5F-9ECB-C3DBACE71D03}"/>
              </a:ext>
            </a:extLst>
          </xdr:cNvPr>
          <xdr:cNvSpPr/>
        </xdr:nvSpPr>
        <xdr:spPr>
          <a:xfrm>
            <a:off x="9336075" y="9231314"/>
            <a:ext cx="165100" cy="115887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0" name="Oval 339">
            <a:extLst>
              <a:ext uri="{FF2B5EF4-FFF2-40B4-BE49-F238E27FC236}">
                <a16:creationId xmlns:a16="http://schemas.microsoft.com/office/drawing/2014/main" id="{0068D2A4-AE53-46DA-8CF6-7859FA89B0BD}"/>
              </a:ext>
            </a:extLst>
          </xdr:cNvPr>
          <xdr:cNvSpPr/>
        </xdr:nvSpPr>
        <xdr:spPr>
          <a:xfrm>
            <a:off x="5411776" y="91821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78</xdr:row>
      <xdr:rowOff>133350</xdr:rowOff>
    </xdr:from>
    <xdr:to>
      <xdr:col>71</xdr:col>
      <xdr:colOff>85731</xdr:colOff>
      <xdr:row>84</xdr:row>
      <xdr:rowOff>23812</xdr:rowOff>
    </xdr:to>
    <xdr:grpSp>
      <xdr:nvGrpSpPr>
        <xdr:cNvPr id="854" name="Group 853">
          <a:extLst>
            <a:ext uri="{FF2B5EF4-FFF2-40B4-BE49-F238E27FC236}">
              <a16:creationId xmlns:a16="http://schemas.microsoft.com/office/drawing/2014/main" id="{9BFCB20F-F9E3-A35F-9554-9EBBAF3F1B36}"/>
            </a:ext>
          </a:extLst>
        </xdr:cNvPr>
        <xdr:cNvGrpSpPr/>
      </xdr:nvGrpSpPr>
      <xdr:grpSpPr>
        <a:xfrm>
          <a:off x="2028825" y="10382250"/>
          <a:ext cx="9553581" cy="747712"/>
          <a:chOff x="2066925" y="10179050"/>
          <a:chExt cx="9740906" cy="728662"/>
        </a:xfrm>
      </xdr:grpSpPr>
      <xdr:sp macro="" textlink="">
        <xdr:nvSpPr>
          <xdr:cNvPr id="341" name="Isosceles Triangle 340">
            <a:extLst>
              <a:ext uri="{FF2B5EF4-FFF2-40B4-BE49-F238E27FC236}">
                <a16:creationId xmlns:a16="http://schemas.microsoft.com/office/drawing/2014/main" id="{FA52B906-EEBD-47E0-BF2F-2DD87137FF2F}"/>
              </a:ext>
            </a:extLst>
          </xdr:cNvPr>
          <xdr:cNvSpPr/>
        </xdr:nvSpPr>
        <xdr:spPr>
          <a:xfrm>
            <a:off x="2066925" y="106235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2" name="Isosceles Triangle 341">
            <a:extLst>
              <a:ext uri="{FF2B5EF4-FFF2-40B4-BE49-F238E27FC236}">
                <a16:creationId xmlns:a16="http://schemas.microsoft.com/office/drawing/2014/main" id="{FFEBD94A-9406-4DE9-B8CD-E0378056A754}"/>
              </a:ext>
            </a:extLst>
          </xdr:cNvPr>
          <xdr:cNvSpPr/>
        </xdr:nvSpPr>
        <xdr:spPr>
          <a:xfrm>
            <a:off x="3392476" y="10618788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343" name="Straight Connector 342">
            <a:extLst>
              <a:ext uri="{FF2B5EF4-FFF2-40B4-BE49-F238E27FC236}">
                <a16:creationId xmlns:a16="http://schemas.microsoft.com/office/drawing/2014/main" id="{EE247A0F-F553-475C-9479-9BD139DEB83E}"/>
              </a:ext>
            </a:extLst>
          </xdr:cNvPr>
          <xdr:cNvCxnSpPr/>
        </xdr:nvCxnSpPr>
        <xdr:spPr>
          <a:xfrm>
            <a:off x="2143124" y="10609262"/>
            <a:ext cx="9583738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4" name="Isosceles Triangle 343">
            <a:extLst>
              <a:ext uri="{FF2B5EF4-FFF2-40B4-BE49-F238E27FC236}">
                <a16:creationId xmlns:a16="http://schemas.microsoft.com/office/drawing/2014/main" id="{1E773F0C-FA73-4546-B3D3-6B8A1110D6EF}"/>
              </a:ext>
            </a:extLst>
          </xdr:cNvPr>
          <xdr:cNvSpPr/>
        </xdr:nvSpPr>
        <xdr:spPr>
          <a:xfrm>
            <a:off x="4378306" y="106187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5" name="Isosceles Triangle 344">
            <a:extLst>
              <a:ext uri="{FF2B5EF4-FFF2-40B4-BE49-F238E27FC236}">
                <a16:creationId xmlns:a16="http://schemas.microsoft.com/office/drawing/2014/main" id="{EC99D91A-EED2-478B-800F-141BA8DBEF01}"/>
              </a:ext>
            </a:extLst>
          </xdr:cNvPr>
          <xdr:cNvSpPr/>
        </xdr:nvSpPr>
        <xdr:spPr>
          <a:xfrm>
            <a:off x="6359519" y="106140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6" name="Isosceles Triangle 345">
            <a:extLst>
              <a:ext uri="{FF2B5EF4-FFF2-40B4-BE49-F238E27FC236}">
                <a16:creationId xmlns:a16="http://schemas.microsoft.com/office/drawing/2014/main" id="{1B0B6B19-E51E-4823-AE43-5F3EC3D226BE}"/>
              </a:ext>
            </a:extLst>
          </xdr:cNvPr>
          <xdr:cNvSpPr/>
        </xdr:nvSpPr>
        <xdr:spPr>
          <a:xfrm>
            <a:off x="8340712" y="10618789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7" name="Isosceles Triangle 346">
            <a:extLst>
              <a:ext uri="{FF2B5EF4-FFF2-40B4-BE49-F238E27FC236}">
                <a16:creationId xmlns:a16="http://schemas.microsoft.com/office/drawing/2014/main" id="{20875444-DB81-460B-A551-48671199877D}"/>
              </a:ext>
            </a:extLst>
          </xdr:cNvPr>
          <xdr:cNvSpPr/>
        </xdr:nvSpPr>
        <xdr:spPr>
          <a:xfrm>
            <a:off x="11642731" y="10623552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8" name="Isosceles Triangle 347">
            <a:extLst>
              <a:ext uri="{FF2B5EF4-FFF2-40B4-BE49-F238E27FC236}">
                <a16:creationId xmlns:a16="http://schemas.microsoft.com/office/drawing/2014/main" id="{12BC426F-B174-465B-BB2C-BC38004BFA20}"/>
              </a:ext>
            </a:extLst>
          </xdr:cNvPr>
          <xdr:cNvSpPr/>
        </xdr:nvSpPr>
        <xdr:spPr>
          <a:xfrm>
            <a:off x="5368905" y="10623551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0" name="Isosceles Triangle 349">
            <a:extLst>
              <a:ext uri="{FF2B5EF4-FFF2-40B4-BE49-F238E27FC236}">
                <a16:creationId xmlns:a16="http://schemas.microsoft.com/office/drawing/2014/main" id="{89BDEE07-8D6E-45A8-83D5-1BB5DE10D532}"/>
              </a:ext>
            </a:extLst>
          </xdr:cNvPr>
          <xdr:cNvSpPr/>
        </xdr:nvSpPr>
        <xdr:spPr>
          <a:xfrm>
            <a:off x="10321924" y="10623550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1" name="Isosceles Triangle 350">
            <a:extLst>
              <a:ext uri="{FF2B5EF4-FFF2-40B4-BE49-F238E27FC236}">
                <a16:creationId xmlns:a16="http://schemas.microsoft.com/office/drawing/2014/main" id="{76BE5411-8879-4765-9F0D-BA97B50A96D0}"/>
              </a:ext>
            </a:extLst>
          </xdr:cNvPr>
          <xdr:cNvSpPr/>
        </xdr:nvSpPr>
        <xdr:spPr>
          <a:xfrm>
            <a:off x="7350119" y="10614026"/>
            <a:ext cx="165100" cy="11906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2" name="Isosceles Triangle 351">
            <a:extLst>
              <a:ext uri="{FF2B5EF4-FFF2-40B4-BE49-F238E27FC236}">
                <a16:creationId xmlns:a16="http://schemas.microsoft.com/office/drawing/2014/main" id="{F62F06AA-3CB4-48A3-A794-7FA83110A827}"/>
              </a:ext>
            </a:extLst>
          </xdr:cNvPr>
          <xdr:cNvSpPr/>
        </xdr:nvSpPr>
        <xdr:spPr>
          <a:xfrm>
            <a:off x="9331312" y="10628314"/>
            <a:ext cx="165100" cy="115887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3" name="Freeform: Shape 362">
            <a:extLst>
              <a:ext uri="{FF2B5EF4-FFF2-40B4-BE49-F238E27FC236}">
                <a16:creationId xmlns:a16="http://schemas.microsoft.com/office/drawing/2014/main" id="{A7F5EAC0-51E5-E7B5-FAD3-7C746F1EBC94}"/>
              </a:ext>
            </a:extLst>
          </xdr:cNvPr>
          <xdr:cNvSpPr/>
        </xdr:nvSpPr>
        <xdr:spPr>
          <a:xfrm>
            <a:off x="2138363" y="10179050"/>
            <a:ext cx="1328737" cy="721556"/>
          </a:xfrm>
          <a:custGeom>
            <a:avLst/>
            <a:gdLst>
              <a:gd name="connsiteX0" fmla="*/ 0 w 1300162"/>
              <a:gd name="connsiteY0" fmla="*/ 438150 h 740606"/>
              <a:gd name="connsiteX1" fmla="*/ 647700 w 1300162"/>
              <a:gd name="connsiteY1" fmla="*/ 723900 h 740606"/>
              <a:gd name="connsiteX2" fmla="*/ 1300162 w 1300162"/>
              <a:gd name="connsiteY2" fmla="*/ 0 h 7406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0162" h="740606">
                <a:moveTo>
                  <a:pt x="0" y="438150"/>
                </a:moveTo>
                <a:cubicBezTo>
                  <a:pt x="215503" y="617537"/>
                  <a:pt x="431006" y="796925"/>
                  <a:pt x="647700" y="723900"/>
                </a:cubicBezTo>
                <a:cubicBezTo>
                  <a:pt x="864394" y="650875"/>
                  <a:pt x="1082278" y="325437"/>
                  <a:pt x="13001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4" name="Freeform: Shape 363">
            <a:extLst>
              <a:ext uri="{FF2B5EF4-FFF2-40B4-BE49-F238E27FC236}">
                <a16:creationId xmlns:a16="http://schemas.microsoft.com/office/drawing/2014/main" id="{CF68F72E-7CDC-596E-8D3A-D9272009CE36}"/>
              </a:ext>
            </a:extLst>
          </xdr:cNvPr>
          <xdr:cNvSpPr/>
        </xdr:nvSpPr>
        <xdr:spPr>
          <a:xfrm>
            <a:off x="3467100" y="10185400"/>
            <a:ext cx="990600" cy="708025"/>
          </a:xfrm>
          <a:custGeom>
            <a:avLst/>
            <a:gdLst>
              <a:gd name="connsiteX0" fmla="*/ 0 w 971550"/>
              <a:gd name="connsiteY0" fmla="*/ 0 h 723900"/>
              <a:gd name="connsiteX1" fmla="*/ 481013 w 971550"/>
              <a:gd name="connsiteY1" fmla="*/ 723900 h 723900"/>
              <a:gd name="connsiteX2" fmla="*/ 971550 w 971550"/>
              <a:gd name="connsiteY2" fmla="*/ 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71550" h="723900">
                <a:moveTo>
                  <a:pt x="0" y="0"/>
                </a:moveTo>
                <a:cubicBezTo>
                  <a:pt x="159544" y="361950"/>
                  <a:pt x="319088" y="723900"/>
                  <a:pt x="481013" y="723900"/>
                </a:cubicBezTo>
                <a:cubicBezTo>
                  <a:pt x="642938" y="723900"/>
                  <a:pt x="807244" y="361950"/>
                  <a:pt x="9715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67" name="Freeform: Shape 366">
            <a:extLst>
              <a:ext uri="{FF2B5EF4-FFF2-40B4-BE49-F238E27FC236}">
                <a16:creationId xmlns:a16="http://schemas.microsoft.com/office/drawing/2014/main" id="{CA9BAE50-1B07-40A8-A708-BEC83E69FEF3}"/>
              </a:ext>
            </a:extLst>
          </xdr:cNvPr>
          <xdr:cNvSpPr/>
        </xdr:nvSpPr>
        <xdr:spPr>
          <a:xfrm>
            <a:off x="6438900" y="10190162"/>
            <a:ext cx="990600" cy="708025"/>
          </a:xfrm>
          <a:custGeom>
            <a:avLst/>
            <a:gdLst>
              <a:gd name="connsiteX0" fmla="*/ 0 w 971550"/>
              <a:gd name="connsiteY0" fmla="*/ 0 h 723900"/>
              <a:gd name="connsiteX1" fmla="*/ 481013 w 971550"/>
              <a:gd name="connsiteY1" fmla="*/ 723900 h 723900"/>
              <a:gd name="connsiteX2" fmla="*/ 971550 w 971550"/>
              <a:gd name="connsiteY2" fmla="*/ 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71550" h="723900">
                <a:moveTo>
                  <a:pt x="0" y="0"/>
                </a:moveTo>
                <a:cubicBezTo>
                  <a:pt x="159544" y="361950"/>
                  <a:pt x="319088" y="723900"/>
                  <a:pt x="481013" y="723900"/>
                </a:cubicBezTo>
                <a:cubicBezTo>
                  <a:pt x="642938" y="723900"/>
                  <a:pt x="807244" y="361950"/>
                  <a:pt x="9715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0" name="Freeform: Shape 369">
            <a:extLst>
              <a:ext uri="{FF2B5EF4-FFF2-40B4-BE49-F238E27FC236}">
                <a16:creationId xmlns:a16="http://schemas.microsoft.com/office/drawing/2014/main" id="{374F01EA-3BCE-4506-8250-0DAE1660D671}"/>
              </a:ext>
            </a:extLst>
          </xdr:cNvPr>
          <xdr:cNvSpPr/>
        </xdr:nvSpPr>
        <xdr:spPr>
          <a:xfrm>
            <a:off x="9410700" y="10199687"/>
            <a:ext cx="990600" cy="708025"/>
          </a:xfrm>
          <a:custGeom>
            <a:avLst/>
            <a:gdLst>
              <a:gd name="connsiteX0" fmla="*/ 0 w 971550"/>
              <a:gd name="connsiteY0" fmla="*/ 0 h 723900"/>
              <a:gd name="connsiteX1" fmla="*/ 481013 w 971550"/>
              <a:gd name="connsiteY1" fmla="*/ 723900 h 723900"/>
              <a:gd name="connsiteX2" fmla="*/ 971550 w 971550"/>
              <a:gd name="connsiteY2" fmla="*/ 0 h 723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71550" h="723900">
                <a:moveTo>
                  <a:pt x="0" y="0"/>
                </a:moveTo>
                <a:cubicBezTo>
                  <a:pt x="159544" y="361950"/>
                  <a:pt x="319088" y="723900"/>
                  <a:pt x="481013" y="723900"/>
                </a:cubicBezTo>
                <a:cubicBezTo>
                  <a:pt x="642938" y="723900"/>
                  <a:pt x="807244" y="361950"/>
                  <a:pt x="97155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72" name="Freeform: Shape 371">
            <a:extLst>
              <a:ext uri="{FF2B5EF4-FFF2-40B4-BE49-F238E27FC236}">
                <a16:creationId xmlns:a16="http://schemas.microsoft.com/office/drawing/2014/main" id="{837FD09D-626C-B907-5C22-7DECD506A537}"/>
              </a:ext>
            </a:extLst>
          </xdr:cNvPr>
          <xdr:cNvSpPr/>
        </xdr:nvSpPr>
        <xdr:spPr>
          <a:xfrm>
            <a:off x="10406063" y="10199688"/>
            <a:ext cx="1325562" cy="699083"/>
          </a:xfrm>
          <a:custGeom>
            <a:avLst/>
            <a:gdLst>
              <a:gd name="connsiteX0" fmla="*/ 0 w 1300162"/>
              <a:gd name="connsiteY0" fmla="*/ 0 h 714958"/>
              <a:gd name="connsiteX1" fmla="*/ 642937 w 1300162"/>
              <a:gd name="connsiteY1" fmla="*/ 704850 h 714958"/>
              <a:gd name="connsiteX2" fmla="*/ 1300162 w 1300162"/>
              <a:gd name="connsiteY2" fmla="*/ 419100 h 7149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300162" h="714958">
                <a:moveTo>
                  <a:pt x="0" y="0"/>
                </a:moveTo>
                <a:cubicBezTo>
                  <a:pt x="213121" y="317500"/>
                  <a:pt x="426243" y="635000"/>
                  <a:pt x="642937" y="704850"/>
                </a:cubicBezTo>
                <a:cubicBezTo>
                  <a:pt x="859631" y="774700"/>
                  <a:pt x="1212850" y="461169"/>
                  <a:pt x="1300162" y="4191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8" name="Freeform: Shape 417">
            <a:extLst>
              <a:ext uri="{FF2B5EF4-FFF2-40B4-BE49-F238E27FC236}">
                <a16:creationId xmlns:a16="http://schemas.microsoft.com/office/drawing/2014/main" id="{CF91A3E1-4054-0C03-D2C0-C20C67E5B5DF}"/>
              </a:ext>
            </a:extLst>
          </xdr:cNvPr>
          <xdr:cNvSpPr/>
        </xdr:nvSpPr>
        <xdr:spPr>
          <a:xfrm>
            <a:off x="4457700" y="10190163"/>
            <a:ext cx="1004888" cy="710029"/>
          </a:xfrm>
          <a:custGeom>
            <a:avLst/>
            <a:gdLst>
              <a:gd name="connsiteX0" fmla="*/ 0 w 985838"/>
              <a:gd name="connsiteY0" fmla="*/ 0 h 725904"/>
              <a:gd name="connsiteX1" fmla="*/ 481013 w 985838"/>
              <a:gd name="connsiteY1" fmla="*/ 709612 h 725904"/>
              <a:gd name="connsiteX2" fmla="*/ 985838 w 985838"/>
              <a:gd name="connsiteY2" fmla="*/ 428625 h 7259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5838" h="725904">
                <a:moveTo>
                  <a:pt x="0" y="0"/>
                </a:moveTo>
                <a:cubicBezTo>
                  <a:pt x="158353" y="319087"/>
                  <a:pt x="316707" y="638174"/>
                  <a:pt x="481013" y="709612"/>
                </a:cubicBezTo>
                <a:cubicBezTo>
                  <a:pt x="645319" y="781050"/>
                  <a:pt x="815578" y="604837"/>
                  <a:pt x="985838" y="4286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19" name="Freeform: Shape 418">
            <a:extLst>
              <a:ext uri="{FF2B5EF4-FFF2-40B4-BE49-F238E27FC236}">
                <a16:creationId xmlns:a16="http://schemas.microsoft.com/office/drawing/2014/main" id="{3E525321-83AF-D42F-B31A-B0A61C5A676D}"/>
              </a:ext>
            </a:extLst>
          </xdr:cNvPr>
          <xdr:cNvSpPr/>
        </xdr:nvSpPr>
        <xdr:spPr>
          <a:xfrm>
            <a:off x="5453063" y="10190163"/>
            <a:ext cx="985837" cy="715082"/>
          </a:xfrm>
          <a:custGeom>
            <a:avLst/>
            <a:gdLst>
              <a:gd name="connsiteX0" fmla="*/ 0 w 966787"/>
              <a:gd name="connsiteY0" fmla="*/ 433387 h 730957"/>
              <a:gd name="connsiteX1" fmla="*/ 485775 w 966787"/>
              <a:gd name="connsiteY1" fmla="*/ 714375 h 730957"/>
              <a:gd name="connsiteX2" fmla="*/ 966787 w 966787"/>
              <a:gd name="connsiteY2" fmla="*/ 0 h 73095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66787" h="730957">
                <a:moveTo>
                  <a:pt x="0" y="433387"/>
                </a:moveTo>
                <a:cubicBezTo>
                  <a:pt x="162322" y="609996"/>
                  <a:pt x="324644" y="786606"/>
                  <a:pt x="485775" y="714375"/>
                </a:cubicBezTo>
                <a:cubicBezTo>
                  <a:pt x="646906" y="642144"/>
                  <a:pt x="806846" y="321072"/>
                  <a:pt x="966787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0" name="Freeform: Shape 419">
            <a:extLst>
              <a:ext uri="{FF2B5EF4-FFF2-40B4-BE49-F238E27FC236}">
                <a16:creationId xmlns:a16="http://schemas.microsoft.com/office/drawing/2014/main" id="{A9FDD58A-F316-EAFF-87D4-425E76401CAF}"/>
              </a:ext>
            </a:extLst>
          </xdr:cNvPr>
          <xdr:cNvSpPr/>
        </xdr:nvSpPr>
        <xdr:spPr>
          <a:xfrm>
            <a:off x="7429500" y="10194925"/>
            <a:ext cx="1000125" cy="709137"/>
          </a:xfrm>
          <a:custGeom>
            <a:avLst/>
            <a:gdLst>
              <a:gd name="connsiteX0" fmla="*/ 0 w 981075"/>
              <a:gd name="connsiteY0" fmla="*/ 0 h 725012"/>
              <a:gd name="connsiteX1" fmla="*/ 485775 w 981075"/>
              <a:gd name="connsiteY1" fmla="*/ 709613 h 725012"/>
              <a:gd name="connsiteX2" fmla="*/ 981075 w 981075"/>
              <a:gd name="connsiteY2" fmla="*/ 419100 h 7250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1075" h="725012">
                <a:moveTo>
                  <a:pt x="0" y="0"/>
                </a:moveTo>
                <a:cubicBezTo>
                  <a:pt x="161131" y="319881"/>
                  <a:pt x="322262" y="639763"/>
                  <a:pt x="485775" y="709613"/>
                </a:cubicBezTo>
                <a:cubicBezTo>
                  <a:pt x="649288" y="779463"/>
                  <a:pt x="815181" y="599281"/>
                  <a:pt x="981075" y="4191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1" name="Freeform: Shape 420">
            <a:extLst>
              <a:ext uri="{FF2B5EF4-FFF2-40B4-BE49-F238E27FC236}">
                <a16:creationId xmlns:a16="http://schemas.microsoft.com/office/drawing/2014/main" id="{0DE61863-C9DB-0B39-798D-011B4766970C}"/>
              </a:ext>
            </a:extLst>
          </xdr:cNvPr>
          <xdr:cNvSpPr/>
        </xdr:nvSpPr>
        <xdr:spPr>
          <a:xfrm>
            <a:off x="8429625" y="10194925"/>
            <a:ext cx="985838" cy="704978"/>
          </a:xfrm>
          <a:custGeom>
            <a:avLst/>
            <a:gdLst>
              <a:gd name="connsiteX0" fmla="*/ 0 w 966788"/>
              <a:gd name="connsiteY0" fmla="*/ 423863 h 720853"/>
              <a:gd name="connsiteX1" fmla="*/ 476250 w 966788"/>
              <a:gd name="connsiteY1" fmla="*/ 704850 h 720853"/>
              <a:gd name="connsiteX2" fmla="*/ 966788 w 966788"/>
              <a:gd name="connsiteY2" fmla="*/ 0 h 7208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66788" h="720853">
                <a:moveTo>
                  <a:pt x="0" y="423863"/>
                </a:moveTo>
                <a:cubicBezTo>
                  <a:pt x="157559" y="599678"/>
                  <a:pt x="315119" y="775494"/>
                  <a:pt x="476250" y="704850"/>
                </a:cubicBezTo>
                <a:cubicBezTo>
                  <a:pt x="637381" y="634206"/>
                  <a:pt x="966788" y="0"/>
                  <a:pt x="966788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49" name="Oval 348">
            <a:extLst>
              <a:ext uri="{FF2B5EF4-FFF2-40B4-BE49-F238E27FC236}">
                <a16:creationId xmlns:a16="http://schemas.microsoft.com/office/drawing/2014/main" id="{1F261329-89BB-429D-B6AD-AB4C250335CA}"/>
              </a:ext>
            </a:extLst>
          </xdr:cNvPr>
          <xdr:cNvSpPr/>
        </xdr:nvSpPr>
        <xdr:spPr>
          <a:xfrm>
            <a:off x="8393119" y="10579101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53" name="Oval 352">
            <a:extLst>
              <a:ext uri="{FF2B5EF4-FFF2-40B4-BE49-F238E27FC236}">
                <a16:creationId xmlns:a16="http://schemas.microsoft.com/office/drawing/2014/main" id="{27999ED8-1EC4-478B-BC25-DE51B4CD5B39}"/>
              </a:ext>
            </a:extLst>
          </xdr:cNvPr>
          <xdr:cNvSpPr/>
        </xdr:nvSpPr>
        <xdr:spPr>
          <a:xfrm>
            <a:off x="5416539" y="105791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23" name="Straight Connector 422">
            <a:extLst>
              <a:ext uri="{FF2B5EF4-FFF2-40B4-BE49-F238E27FC236}">
                <a16:creationId xmlns:a16="http://schemas.microsoft.com/office/drawing/2014/main" id="{9916D5FE-7C3D-97FA-ECE8-7762F0DE4E66}"/>
              </a:ext>
            </a:extLst>
          </xdr:cNvPr>
          <xdr:cNvCxnSpPr/>
        </xdr:nvCxnSpPr>
        <xdr:spPr>
          <a:xfrm flipV="1">
            <a:off x="3467101" y="10199688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4" name="Straight Connector 423">
            <a:extLst>
              <a:ext uri="{FF2B5EF4-FFF2-40B4-BE49-F238E27FC236}">
                <a16:creationId xmlns:a16="http://schemas.microsoft.com/office/drawing/2014/main" id="{D82E0186-9E33-41CB-98D6-B7D0B9D35177}"/>
              </a:ext>
            </a:extLst>
          </xdr:cNvPr>
          <xdr:cNvCxnSpPr/>
        </xdr:nvCxnSpPr>
        <xdr:spPr>
          <a:xfrm flipV="1">
            <a:off x="4457701" y="10204451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5" name="Straight Connector 424">
            <a:extLst>
              <a:ext uri="{FF2B5EF4-FFF2-40B4-BE49-F238E27FC236}">
                <a16:creationId xmlns:a16="http://schemas.microsoft.com/office/drawing/2014/main" id="{33849D26-0394-4271-A367-D074789354D0}"/>
              </a:ext>
            </a:extLst>
          </xdr:cNvPr>
          <xdr:cNvCxnSpPr/>
        </xdr:nvCxnSpPr>
        <xdr:spPr>
          <a:xfrm flipV="1">
            <a:off x="6438901" y="10194926"/>
            <a:ext cx="0" cy="4079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6" name="Straight Connector 425">
            <a:extLst>
              <a:ext uri="{FF2B5EF4-FFF2-40B4-BE49-F238E27FC236}">
                <a16:creationId xmlns:a16="http://schemas.microsoft.com/office/drawing/2014/main" id="{B3BF2DF9-A577-46C5-AF6B-6082A84CDE47}"/>
              </a:ext>
            </a:extLst>
          </xdr:cNvPr>
          <xdr:cNvCxnSpPr/>
        </xdr:nvCxnSpPr>
        <xdr:spPr>
          <a:xfrm flipV="1">
            <a:off x="7429501" y="10199689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7" name="Straight Connector 426">
            <a:extLst>
              <a:ext uri="{FF2B5EF4-FFF2-40B4-BE49-F238E27FC236}">
                <a16:creationId xmlns:a16="http://schemas.microsoft.com/office/drawing/2014/main" id="{8714DB35-B405-401A-8410-6A6E366DD83E}"/>
              </a:ext>
            </a:extLst>
          </xdr:cNvPr>
          <xdr:cNvCxnSpPr/>
        </xdr:nvCxnSpPr>
        <xdr:spPr>
          <a:xfrm flipV="1">
            <a:off x="9410701" y="10204452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Straight Connector 427">
            <a:extLst>
              <a:ext uri="{FF2B5EF4-FFF2-40B4-BE49-F238E27FC236}">
                <a16:creationId xmlns:a16="http://schemas.microsoft.com/office/drawing/2014/main" id="{2B1E4E28-3B27-48BB-8A1F-E4209F751E19}"/>
              </a:ext>
            </a:extLst>
          </xdr:cNvPr>
          <xdr:cNvCxnSpPr/>
        </xdr:nvCxnSpPr>
        <xdr:spPr>
          <a:xfrm flipV="1">
            <a:off x="10401301" y="10209215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87850</xdr:colOff>
      <xdr:row>4</xdr:row>
      <xdr:rowOff>9523</xdr:rowOff>
    </xdr:from>
    <xdr:to>
      <xdr:col>72</xdr:col>
      <xdr:colOff>133350</xdr:colOff>
      <xdr:row>47</xdr:row>
      <xdr:rowOff>80963</xdr:rowOff>
    </xdr:to>
    <xdr:grpSp>
      <xdr:nvGrpSpPr>
        <xdr:cNvPr id="851" name="Group 850">
          <a:extLst>
            <a:ext uri="{FF2B5EF4-FFF2-40B4-BE49-F238E27FC236}">
              <a16:creationId xmlns:a16="http://schemas.microsoft.com/office/drawing/2014/main" id="{C7D2355D-BB94-22A7-6FE5-47D12169285C}"/>
            </a:ext>
          </a:extLst>
        </xdr:cNvPr>
        <xdr:cNvGrpSpPr/>
      </xdr:nvGrpSpPr>
      <xdr:grpSpPr>
        <a:xfrm>
          <a:off x="411700" y="1114423"/>
          <a:ext cx="11380250" cy="6215065"/>
          <a:chOff x="418050" y="1114423"/>
          <a:chExt cx="11602500" cy="607854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FFD8F92-6789-EBE3-3D32-7E0ABCC9DEC3}"/>
              </a:ext>
            </a:extLst>
          </xdr:cNvPr>
          <xdr:cNvGrpSpPr/>
        </xdr:nvGrpSpPr>
        <xdr:grpSpPr>
          <a:xfrm>
            <a:off x="418050" y="1229303"/>
            <a:ext cx="1469435" cy="5237780"/>
            <a:chOff x="2678650" y="4696403"/>
            <a:chExt cx="1440860" cy="5358430"/>
          </a:xfrm>
        </xdr:grpSpPr>
        <xdr:sp macro="" textlink="">
          <xdr:nvSpPr>
            <xdr:cNvPr id="114" name="Isosceles Triangle 113">
              <a:extLst>
                <a:ext uri="{FF2B5EF4-FFF2-40B4-BE49-F238E27FC236}">
                  <a16:creationId xmlns:a16="http://schemas.microsoft.com/office/drawing/2014/main" id="{53DC5671-F493-CCE5-D45A-4C357D7A5D57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115" name="Straight Connector 114">
              <a:extLst>
                <a:ext uri="{FF2B5EF4-FFF2-40B4-BE49-F238E27FC236}">
                  <a16:creationId xmlns:a16="http://schemas.microsoft.com/office/drawing/2014/main" id="{F8C85430-D62E-4662-F27C-A7361BB6EAE1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6" name="Straight Connector 115">
              <a:extLst>
                <a:ext uri="{FF2B5EF4-FFF2-40B4-BE49-F238E27FC236}">
                  <a16:creationId xmlns:a16="http://schemas.microsoft.com/office/drawing/2014/main" id="{1C8A7328-A5C4-DF5B-84B4-921725B737FF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7" name="Straight Connector 116">
              <a:extLst>
                <a:ext uri="{FF2B5EF4-FFF2-40B4-BE49-F238E27FC236}">
                  <a16:creationId xmlns:a16="http://schemas.microsoft.com/office/drawing/2014/main" id="{AC3D735A-A74C-0039-BFC5-62D6D2226940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8" name="Straight Connector 117">
              <a:extLst>
                <a:ext uri="{FF2B5EF4-FFF2-40B4-BE49-F238E27FC236}">
                  <a16:creationId xmlns:a16="http://schemas.microsoft.com/office/drawing/2014/main" id="{1824C335-930C-BFB6-C3E8-B62C482EE705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19" name="Straight Connector 118">
              <a:extLst>
                <a:ext uri="{FF2B5EF4-FFF2-40B4-BE49-F238E27FC236}">
                  <a16:creationId xmlns:a16="http://schemas.microsoft.com/office/drawing/2014/main" id="{73DDC66B-C0DD-BD77-BEDB-C0F83ECC3496}"/>
                </a:ext>
              </a:extLst>
            </xdr:cNvPr>
            <xdr:cNvCxnSpPr>
              <a:endCxn id="114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0" name="Straight Connector 119">
              <a:extLst>
                <a:ext uri="{FF2B5EF4-FFF2-40B4-BE49-F238E27FC236}">
                  <a16:creationId xmlns:a16="http://schemas.microsoft.com/office/drawing/2014/main" id="{3754D0DD-1130-E26D-D24B-09F2611209B3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1" name="Straight Connector 120">
              <a:extLst>
                <a:ext uri="{FF2B5EF4-FFF2-40B4-BE49-F238E27FC236}">
                  <a16:creationId xmlns:a16="http://schemas.microsoft.com/office/drawing/2014/main" id="{6CD19E46-8496-BDBA-782F-A808D1D6BCD4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2" name="Straight Connector 121">
              <a:extLst>
                <a:ext uri="{FF2B5EF4-FFF2-40B4-BE49-F238E27FC236}">
                  <a16:creationId xmlns:a16="http://schemas.microsoft.com/office/drawing/2014/main" id="{2F1DEDE7-53CE-398C-5A39-2F4211F07670}"/>
                </a:ext>
              </a:extLst>
            </xdr:cNvPr>
            <xdr:cNvCxnSpPr>
              <a:endCxn id="114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123" name="Straight Connector 122">
              <a:extLst>
                <a:ext uri="{FF2B5EF4-FFF2-40B4-BE49-F238E27FC236}">
                  <a16:creationId xmlns:a16="http://schemas.microsoft.com/office/drawing/2014/main" id="{193BAC25-D8C5-F863-92D3-12D5D6C19DA1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124" name="Freeform: Shape 123">
              <a:extLst>
                <a:ext uri="{FF2B5EF4-FFF2-40B4-BE49-F238E27FC236}">
                  <a16:creationId xmlns:a16="http://schemas.microsoft.com/office/drawing/2014/main" id="{34F7720F-A38D-F824-E844-99AEA3FA729F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5" name="Freeform: Shape 124">
              <a:extLst>
                <a:ext uri="{FF2B5EF4-FFF2-40B4-BE49-F238E27FC236}">
                  <a16:creationId xmlns:a16="http://schemas.microsoft.com/office/drawing/2014/main" id="{7FFB4F16-54F2-8037-CFCA-8A729E3ADEBD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6" name="Freeform: Shape 125">
              <a:extLst>
                <a:ext uri="{FF2B5EF4-FFF2-40B4-BE49-F238E27FC236}">
                  <a16:creationId xmlns:a16="http://schemas.microsoft.com/office/drawing/2014/main" id="{0AADE9F6-17B6-718A-0FBB-89F39D013DB7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7" name="Freeform: Shape 126">
              <a:extLst>
                <a:ext uri="{FF2B5EF4-FFF2-40B4-BE49-F238E27FC236}">
                  <a16:creationId xmlns:a16="http://schemas.microsoft.com/office/drawing/2014/main" id="{7A6899C2-8394-55F1-F1FB-77CE97434AFC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8" name="Freeform: Shape 127">
              <a:extLst>
                <a:ext uri="{FF2B5EF4-FFF2-40B4-BE49-F238E27FC236}">
                  <a16:creationId xmlns:a16="http://schemas.microsoft.com/office/drawing/2014/main" id="{C8542076-48D3-2E0D-0F29-467D4BE7815E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29" name="Freeform: Shape 128">
              <a:extLst>
                <a:ext uri="{FF2B5EF4-FFF2-40B4-BE49-F238E27FC236}">
                  <a16:creationId xmlns:a16="http://schemas.microsoft.com/office/drawing/2014/main" id="{A756E792-E421-48E2-E96D-9BEFF711B353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0" name="Freeform: Shape 129">
              <a:extLst>
                <a:ext uri="{FF2B5EF4-FFF2-40B4-BE49-F238E27FC236}">
                  <a16:creationId xmlns:a16="http://schemas.microsoft.com/office/drawing/2014/main" id="{CE1B4DA4-BF23-F338-05FC-FEB4B53CBEDA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131" name="Freeform: Shape 130">
              <a:extLst>
                <a:ext uri="{FF2B5EF4-FFF2-40B4-BE49-F238E27FC236}">
                  <a16:creationId xmlns:a16="http://schemas.microsoft.com/office/drawing/2014/main" id="{5E7493D1-43AB-2BAB-7E3E-640AF1B2B34E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D3D56F63-5CCA-5673-A403-EE965C5BABFA}"/>
              </a:ext>
            </a:extLst>
          </xdr:cNvPr>
          <xdr:cNvSpPr/>
        </xdr:nvSpPr>
        <xdr:spPr>
          <a:xfrm rot="16200000">
            <a:off x="4238105" y="-1102248"/>
            <a:ext cx="5432428" cy="986576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DD9D0CF7-CCAA-BCFB-02AA-60AC32E9B5A3}"/>
              </a:ext>
            </a:extLst>
          </xdr:cNvPr>
          <xdr:cNvSpPr/>
        </xdr:nvSpPr>
        <xdr:spPr>
          <a:xfrm rot="16200000">
            <a:off x="4485560" y="-794468"/>
            <a:ext cx="4889500" cy="925338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81103CC9-E0C7-0CF4-D079-148F35AD7F86}"/>
              </a:ext>
            </a:extLst>
          </xdr:cNvPr>
          <xdr:cNvCxnSpPr/>
        </xdr:nvCxnSpPr>
        <xdr:spPr>
          <a:xfrm>
            <a:off x="2303619" y="5438290"/>
            <a:ext cx="9262906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5EDAAFD3-B588-85F4-7711-2FCD6B43D9C9}"/>
              </a:ext>
            </a:extLst>
          </xdr:cNvPr>
          <xdr:cNvCxnSpPr/>
        </xdr:nvCxnSpPr>
        <xdr:spPr>
          <a:xfrm>
            <a:off x="2303619" y="4596611"/>
            <a:ext cx="92406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2F87D894-B67C-59F0-0D38-84251931369C}"/>
              </a:ext>
            </a:extLst>
          </xdr:cNvPr>
          <xdr:cNvCxnSpPr/>
        </xdr:nvCxnSpPr>
        <xdr:spPr>
          <a:xfrm>
            <a:off x="2308118" y="3886595"/>
            <a:ext cx="92488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1C1DB9D8-095F-A16C-5DE9-C50D406BED58}"/>
              </a:ext>
            </a:extLst>
          </xdr:cNvPr>
          <xdr:cNvCxnSpPr/>
        </xdr:nvCxnSpPr>
        <xdr:spPr>
          <a:xfrm>
            <a:off x="2308119" y="3061883"/>
            <a:ext cx="924888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E03FC230-8A8B-8F3E-AC90-FC1FF8522A93}"/>
              </a:ext>
            </a:extLst>
          </xdr:cNvPr>
          <xdr:cNvCxnSpPr/>
        </xdr:nvCxnSpPr>
        <xdr:spPr>
          <a:xfrm>
            <a:off x="2303618" y="2226555"/>
            <a:ext cx="92533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39C0A57B-082A-4907-B4B4-E7AB942FF4C9}"/>
              </a:ext>
            </a:extLst>
          </xdr:cNvPr>
          <xdr:cNvCxnSpPr/>
        </xdr:nvCxnSpPr>
        <xdr:spPr>
          <a:xfrm flipV="1">
            <a:off x="3471059" y="13843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31F35A60-8FB8-A9C8-C002-DDB9FD077C6D}"/>
              </a:ext>
            </a:extLst>
          </xdr:cNvPr>
          <xdr:cNvCxnSpPr/>
        </xdr:nvCxnSpPr>
        <xdr:spPr>
          <a:xfrm flipV="1">
            <a:off x="44519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1AE7A88C-AC66-F580-120B-A8A5BF7D85F4}"/>
              </a:ext>
            </a:extLst>
          </xdr:cNvPr>
          <xdr:cNvCxnSpPr/>
        </xdr:nvCxnSpPr>
        <xdr:spPr>
          <a:xfrm flipV="1">
            <a:off x="2303463" y="5440363"/>
            <a:ext cx="1168400" cy="831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3A55B1FA-16F3-430E-EB69-949B12EEB239}"/>
              </a:ext>
            </a:extLst>
          </xdr:cNvPr>
          <xdr:cNvCxnSpPr/>
        </xdr:nvCxnSpPr>
        <xdr:spPr>
          <a:xfrm>
            <a:off x="2303463" y="5440364"/>
            <a:ext cx="1168400" cy="82708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C8D70014-6C7F-2A63-A9EB-35BD642C7828}"/>
              </a:ext>
            </a:extLst>
          </xdr:cNvPr>
          <xdr:cNvCxnSpPr/>
        </xdr:nvCxnSpPr>
        <xdr:spPr>
          <a:xfrm flipV="1">
            <a:off x="2311400" y="4595813"/>
            <a:ext cx="1155700" cy="8397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E6CC9E3-966C-C664-9311-94EDBE264EB2}"/>
              </a:ext>
            </a:extLst>
          </xdr:cNvPr>
          <xdr:cNvCxnSpPr/>
        </xdr:nvCxnSpPr>
        <xdr:spPr>
          <a:xfrm>
            <a:off x="2303463" y="4597400"/>
            <a:ext cx="1168400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99A7376-1C60-1046-9995-77F0720D71E0}"/>
              </a:ext>
            </a:extLst>
          </xdr:cNvPr>
          <xdr:cNvCxnSpPr/>
        </xdr:nvCxnSpPr>
        <xdr:spPr>
          <a:xfrm flipV="1">
            <a:off x="2311404" y="3883025"/>
            <a:ext cx="1165221" cy="70802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FF61502-1190-1487-3010-AF5A3513A617}"/>
              </a:ext>
            </a:extLst>
          </xdr:cNvPr>
          <xdr:cNvCxnSpPr/>
        </xdr:nvCxnSpPr>
        <xdr:spPr>
          <a:xfrm>
            <a:off x="2303466" y="3887790"/>
            <a:ext cx="1168397" cy="7080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10CCDFA7-C3BF-F32A-CA91-058D8DA8C6E7}"/>
              </a:ext>
            </a:extLst>
          </xdr:cNvPr>
          <xdr:cNvCxnSpPr/>
        </xdr:nvCxnSpPr>
        <xdr:spPr>
          <a:xfrm flipV="1">
            <a:off x="2303463" y="3065463"/>
            <a:ext cx="1168400" cy="72707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63F44EFC-A3F2-7EF4-BC5C-2314BCE64396}"/>
              </a:ext>
            </a:extLst>
          </xdr:cNvPr>
          <xdr:cNvCxnSpPr/>
        </xdr:nvCxnSpPr>
        <xdr:spPr>
          <a:xfrm>
            <a:off x="2303467" y="3065466"/>
            <a:ext cx="1173158" cy="7318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1B0A54-E44C-BDBB-F5E6-2C407D890291}"/>
              </a:ext>
            </a:extLst>
          </xdr:cNvPr>
          <xdr:cNvCxnSpPr/>
        </xdr:nvCxnSpPr>
        <xdr:spPr>
          <a:xfrm flipV="1">
            <a:off x="2308224" y="2222500"/>
            <a:ext cx="1146176" cy="83661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E8D74521-A7D3-BD5A-01A6-DC43D6A62738}"/>
              </a:ext>
            </a:extLst>
          </xdr:cNvPr>
          <xdr:cNvCxnSpPr/>
        </xdr:nvCxnSpPr>
        <xdr:spPr>
          <a:xfrm>
            <a:off x="2303465" y="2227266"/>
            <a:ext cx="1168398" cy="8334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F456F585-38E4-73B7-7996-C1B551F47EC1}"/>
              </a:ext>
            </a:extLst>
          </xdr:cNvPr>
          <xdr:cNvCxnSpPr/>
        </xdr:nvCxnSpPr>
        <xdr:spPr>
          <a:xfrm flipV="1">
            <a:off x="2311400" y="1389063"/>
            <a:ext cx="1160463" cy="83819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5F090618-A9B0-A7DB-CD8B-7642B9440EF8}"/>
              </a:ext>
            </a:extLst>
          </xdr:cNvPr>
          <xdr:cNvCxnSpPr/>
        </xdr:nvCxnSpPr>
        <xdr:spPr>
          <a:xfrm>
            <a:off x="2308218" y="1389063"/>
            <a:ext cx="1177932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" name="Straight Connector 24">
            <a:extLst>
              <a:ext uri="{FF2B5EF4-FFF2-40B4-BE49-F238E27FC236}">
                <a16:creationId xmlns:a16="http://schemas.microsoft.com/office/drawing/2014/main" id="{FD059E0F-2D06-8E44-D48A-531BEB93B262}"/>
              </a:ext>
            </a:extLst>
          </xdr:cNvPr>
          <xdr:cNvCxnSpPr/>
        </xdr:nvCxnSpPr>
        <xdr:spPr>
          <a:xfrm>
            <a:off x="2303618" y="3797308"/>
            <a:ext cx="925338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E072ABE7-7D2B-F3D3-1C4F-E30FEAF113B5}"/>
              </a:ext>
            </a:extLst>
          </xdr:cNvPr>
          <xdr:cNvCxnSpPr/>
        </xdr:nvCxnSpPr>
        <xdr:spPr>
          <a:xfrm>
            <a:off x="2146300" y="66865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1CA2048-29A3-66D0-7E69-4A4B4C18D40A}"/>
              </a:ext>
            </a:extLst>
          </xdr:cNvPr>
          <xdr:cNvCxnSpPr/>
        </xdr:nvCxnSpPr>
        <xdr:spPr>
          <a:xfrm>
            <a:off x="2057400" y="6832600"/>
            <a:ext cx="9769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B363F5D9-C67B-5D42-C6AC-5232B6AB01A8}"/>
              </a:ext>
            </a:extLst>
          </xdr:cNvPr>
          <xdr:cNvCxnSpPr/>
        </xdr:nvCxnSpPr>
        <xdr:spPr>
          <a:xfrm flipV="1">
            <a:off x="5452259" y="1384300"/>
            <a:ext cx="0" cy="48895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1D241C22-B841-4A6B-8AC0-748E43F758CF}"/>
              </a:ext>
            </a:extLst>
          </xdr:cNvPr>
          <xdr:cNvCxnSpPr/>
        </xdr:nvCxnSpPr>
        <xdr:spPr>
          <a:xfrm flipV="1">
            <a:off x="64331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EE6407A6-7A91-1E23-849C-26D83264BAEF}"/>
              </a:ext>
            </a:extLst>
          </xdr:cNvPr>
          <xdr:cNvCxnSpPr/>
        </xdr:nvCxnSpPr>
        <xdr:spPr>
          <a:xfrm flipH="1">
            <a:off x="2100262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FD2AB5CD-1A67-0CC3-C833-78637356C28A}"/>
              </a:ext>
            </a:extLst>
          </xdr:cNvPr>
          <xdr:cNvCxnSpPr/>
        </xdr:nvCxnSpPr>
        <xdr:spPr>
          <a:xfrm>
            <a:off x="3463922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Connector 55">
            <a:extLst>
              <a:ext uri="{FF2B5EF4-FFF2-40B4-BE49-F238E27FC236}">
                <a16:creationId xmlns:a16="http://schemas.microsoft.com/office/drawing/2014/main" id="{A91FE0F7-00C3-D9C7-AEF4-244C9BCDEE25}"/>
              </a:ext>
            </a:extLst>
          </xdr:cNvPr>
          <xdr:cNvCxnSpPr/>
        </xdr:nvCxnSpPr>
        <xdr:spPr>
          <a:xfrm flipH="1">
            <a:off x="3421059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76F63FBB-8C44-CC3E-21A5-54071A03C68B}"/>
              </a:ext>
            </a:extLst>
          </xdr:cNvPr>
          <xdr:cNvCxnSpPr/>
        </xdr:nvCxnSpPr>
        <xdr:spPr>
          <a:xfrm>
            <a:off x="4454498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97B005D4-7265-44DF-DED1-D6498A23381A}"/>
              </a:ext>
            </a:extLst>
          </xdr:cNvPr>
          <xdr:cNvCxnSpPr/>
        </xdr:nvCxnSpPr>
        <xdr:spPr>
          <a:xfrm flipH="1">
            <a:off x="4411635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8D30540D-51A1-459C-9188-0C8F0E03C137}"/>
              </a:ext>
            </a:extLst>
          </xdr:cNvPr>
          <xdr:cNvCxnSpPr/>
        </xdr:nvCxnSpPr>
        <xdr:spPr>
          <a:xfrm>
            <a:off x="5445097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99799ACE-2ED3-4206-16C8-35413D5717FD}"/>
              </a:ext>
            </a:extLst>
          </xdr:cNvPr>
          <xdr:cNvCxnSpPr/>
        </xdr:nvCxnSpPr>
        <xdr:spPr>
          <a:xfrm flipH="1">
            <a:off x="5402234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6A9A149E-4806-50E9-26F3-B07920386B09}"/>
              </a:ext>
            </a:extLst>
          </xdr:cNvPr>
          <xdr:cNvCxnSpPr/>
        </xdr:nvCxnSpPr>
        <xdr:spPr>
          <a:xfrm>
            <a:off x="8416910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48A96118-52B3-B912-9D1F-E634AEE04D38}"/>
              </a:ext>
            </a:extLst>
          </xdr:cNvPr>
          <xdr:cNvCxnSpPr/>
        </xdr:nvCxnSpPr>
        <xdr:spPr>
          <a:xfrm flipH="1">
            <a:off x="8374047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1AA70BF6-D0F8-2041-EF71-6A3E000EC5D5}"/>
              </a:ext>
            </a:extLst>
          </xdr:cNvPr>
          <xdr:cNvCxnSpPr/>
        </xdr:nvCxnSpPr>
        <xdr:spPr>
          <a:xfrm>
            <a:off x="11722100" y="6686550"/>
            <a:ext cx="0" cy="5064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1D8E3547-FCDB-47DE-2A33-CE767E9C929D}"/>
              </a:ext>
            </a:extLst>
          </xdr:cNvPr>
          <xdr:cNvCxnSpPr/>
        </xdr:nvCxnSpPr>
        <xdr:spPr>
          <a:xfrm flipH="1">
            <a:off x="11676062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2CC6AF81-12A3-8024-5820-395D42692962}"/>
              </a:ext>
            </a:extLst>
          </xdr:cNvPr>
          <xdr:cNvCxnSpPr/>
        </xdr:nvCxnSpPr>
        <xdr:spPr>
          <a:xfrm>
            <a:off x="2057400" y="7115174"/>
            <a:ext cx="97599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B85446B7-B606-AA4B-7CEE-1887E56EE108}"/>
              </a:ext>
            </a:extLst>
          </xdr:cNvPr>
          <xdr:cNvCxnSpPr/>
        </xdr:nvCxnSpPr>
        <xdr:spPr>
          <a:xfrm flipH="1">
            <a:off x="2100262" y="7067549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CEA4DF61-44E5-59CC-A054-C6465B497D3D}"/>
              </a:ext>
            </a:extLst>
          </xdr:cNvPr>
          <xdr:cNvCxnSpPr/>
        </xdr:nvCxnSpPr>
        <xdr:spPr>
          <a:xfrm flipH="1">
            <a:off x="11671300" y="7072312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Straight Connector 67">
            <a:extLst>
              <a:ext uri="{FF2B5EF4-FFF2-40B4-BE49-F238E27FC236}">
                <a16:creationId xmlns:a16="http://schemas.microsoft.com/office/drawing/2014/main" id="{BEC8D58F-E87A-907C-804B-60C34C67FC0C}"/>
              </a:ext>
            </a:extLst>
          </xdr:cNvPr>
          <xdr:cNvCxnSpPr/>
        </xdr:nvCxnSpPr>
        <xdr:spPr>
          <a:xfrm>
            <a:off x="495300" y="3387725"/>
            <a:ext cx="114871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136EEB82-4252-FEC0-B277-8B45B3B7FEFD}"/>
              </a:ext>
            </a:extLst>
          </xdr:cNvPr>
          <xdr:cNvCxnSpPr/>
        </xdr:nvCxnSpPr>
        <xdr:spPr>
          <a:xfrm>
            <a:off x="495300" y="3425825"/>
            <a:ext cx="1149667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FD08BB1D-C041-3411-44D1-75C15FBA8657}"/>
              </a:ext>
            </a:extLst>
          </xdr:cNvPr>
          <xdr:cNvCxnSpPr/>
        </xdr:nvCxnSpPr>
        <xdr:spPr>
          <a:xfrm>
            <a:off x="495300" y="4216400"/>
            <a:ext cx="1152525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CD5FFF26-7EB6-406D-6F7B-F8CB473EB640}"/>
              </a:ext>
            </a:extLst>
          </xdr:cNvPr>
          <xdr:cNvCxnSpPr/>
        </xdr:nvCxnSpPr>
        <xdr:spPr>
          <a:xfrm>
            <a:off x="495300" y="4254500"/>
            <a:ext cx="11515725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D2401880-C317-1F27-6977-13CC91937019}"/>
              </a:ext>
            </a:extLst>
          </xdr:cNvPr>
          <xdr:cNvCxnSpPr/>
        </xdr:nvCxnSpPr>
        <xdr:spPr>
          <a:xfrm flipV="1">
            <a:off x="74237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227790C6-B1D5-F12A-7FC1-2067A8B3DFE9}"/>
              </a:ext>
            </a:extLst>
          </xdr:cNvPr>
          <xdr:cNvCxnSpPr/>
        </xdr:nvCxnSpPr>
        <xdr:spPr>
          <a:xfrm>
            <a:off x="7426305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944BBEE1-73BD-55BB-4F85-E425F4F67D45}"/>
              </a:ext>
            </a:extLst>
          </xdr:cNvPr>
          <xdr:cNvCxnSpPr/>
        </xdr:nvCxnSpPr>
        <xdr:spPr>
          <a:xfrm flipH="1">
            <a:off x="7383442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B532B58E-A6C8-FE77-2EBB-E0640C2B1D02}"/>
              </a:ext>
            </a:extLst>
          </xdr:cNvPr>
          <xdr:cNvCxnSpPr/>
        </xdr:nvCxnSpPr>
        <xdr:spPr>
          <a:xfrm flipV="1">
            <a:off x="84143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05F41558-0215-C1AD-B81B-7851EBCCAF40}"/>
              </a:ext>
            </a:extLst>
          </xdr:cNvPr>
          <xdr:cNvCxnSpPr/>
        </xdr:nvCxnSpPr>
        <xdr:spPr>
          <a:xfrm flipV="1">
            <a:off x="4449760" y="5440363"/>
            <a:ext cx="1003303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AC905B64-43EC-D10C-234D-FB0842A7809F}"/>
              </a:ext>
            </a:extLst>
          </xdr:cNvPr>
          <xdr:cNvCxnSpPr/>
        </xdr:nvCxnSpPr>
        <xdr:spPr>
          <a:xfrm>
            <a:off x="4449760" y="5435601"/>
            <a:ext cx="1008065" cy="83819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91345560-5B81-74EE-DEBF-8E3D039F7ECA}"/>
              </a:ext>
            </a:extLst>
          </xdr:cNvPr>
          <xdr:cNvCxnSpPr/>
        </xdr:nvCxnSpPr>
        <xdr:spPr>
          <a:xfrm flipV="1">
            <a:off x="4454523" y="4586288"/>
            <a:ext cx="1003302" cy="8493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E0809C15-2A66-BE8E-2AC2-F48183114858}"/>
              </a:ext>
            </a:extLst>
          </xdr:cNvPr>
          <xdr:cNvCxnSpPr/>
        </xdr:nvCxnSpPr>
        <xdr:spPr>
          <a:xfrm>
            <a:off x="4449761" y="4595812"/>
            <a:ext cx="1003302" cy="8397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B0220147-B3B4-B3D2-A4B0-2D9F6833AC40}"/>
              </a:ext>
            </a:extLst>
          </xdr:cNvPr>
          <xdr:cNvCxnSpPr/>
        </xdr:nvCxnSpPr>
        <xdr:spPr>
          <a:xfrm flipV="1">
            <a:off x="4449763" y="3883025"/>
            <a:ext cx="998537" cy="7127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2E33AAFA-0D54-A350-6470-2C28ABC2C9B0}"/>
              </a:ext>
            </a:extLst>
          </xdr:cNvPr>
          <xdr:cNvCxnSpPr/>
        </xdr:nvCxnSpPr>
        <xdr:spPr>
          <a:xfrm>
            <a:off x="4449763" y="3892552"/>
            <a:ext cx="998537" cy="70484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8CA01E95-9D08-58A0-9F4C-74D9DF1A3FC8}"/>
              </a:ext>
            </a:extLst>
          </xdr:cNvPr>
          <xdr:cNvCxnSpPr/>
        </xdr:nvCxnSpPr>
        <xdr:spPr>
          <a:xfrm flipV="1">
            <a:off x="4444997" y="3054350"/>
            <a:ext cx="1017591" cy="7429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9C23FEC8-B78C-93A4-9E63-D1144AA362DE}"/>
              </a:ext>
            </a:extLst>
          </xdr:cNvPr>
          <xdr:cNvCxnSpPr/>
        </xdr:nvCxnSpPr>
        <xdr:spPr>
          <a:xfrm>
            <a:off x="4457703" y="3060704"/>
            <a:ext cx="995360" cy="7318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C5DC3BA2-255A-38C9-1068-D37E2CADEBDC}"/>
              </a:ext>
            </a:extLst>
          </xdr:cNvPr>
          <xdr:cNvCxnSpPr/>
        </xdr:nvCxnSpPr>
        <xdr:spPr>
          <a:xfrm flipV="1">
            <a:off x="4454522" y="2241550"/>
            <a:ext cx="1003303" cy="8128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65A4C18F-19C2-393D-B4FC-62954E829DAD}"/>
              </a:ext>
            </a:extLst>
          </xdr:cNvPr>
          <xdr:cNvCxnSpPr/>
        </xdr:nvCxnSpPr>
        <xdr:spPr>
          <a:xfrm>
            <a:off x="4445000" y="2227266"/>
            <a:ext cx="1012825" cy="84295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938F502C-B7F1-B2FA-530C-9282CA6B9C34}"/>
              </a:ext>
            </a:extLst>
          </xdr:cNvPr>
          <xdr:cNvCxnSpPr/>
        </xdr:nvCxnSpPr>
        <xdr:spPr>
          <a:xfrm flipV="1">
            <a:off x="4449760" y="1384300"/>
            <a:ext cx="1017590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DA996970-4846-C7B2-2415-BAC138C979D4}"/>
              </a:ext>
            </a:extLst>
          </xdr:cNvPr>
          <xdr:cNvCxnSpPr/>
        </xdr:nvCxnSpPr>
        <xdr:spPr>
          <a:xfrm>
            <a:off x="4454516" y="1393825"/>
            <a:ext cx="1003309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0EDDF305-A94B-B696-74D3-2FA26CE99709}"/>
              </a:ext>
            </a:extLst>
          </xdr:cNvPr>
          <xdr:cNvCxnSpPr/>
        </xdr:nvCxnSpPr>
        <xdr:spPr>
          <a:xfrm>
            <a:off x="9407515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571042C0-CD6E-2634-1664-072F93EE9624}"/>
              </a:ext>
            </a:extLst>
          </xdr:cNvPr>
          <xdr:cNvCxnSpPr/>
        </xdr:nvCxnSpPr>
        <xdr:spPr>
          <a:xfrm flipH="1">
            <a:off x="9364652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Straight Connector 241">
            <a:extLst>
              <a:ext uri="{FF2B5EF4-FFF2-40B4-BE49-F238E27FC236}">
                <a16:creationId xmlns:a16="http://schemas.microsoft.com/office/drawing/2014/main" id="{25BB5ADD-8038-4B27-A176-4400C2AB30FE}"/>
              </a:ext>
            </a:extLst>
          </xdr:cNvPr>
          <xdr:cNvCxnSpPr/>
        </xdr:nvCxnSpPr>
        <xdr:spPr>
          <a:xfrm flipV="1">
            <a:off x="94049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3" name="Straight Connector 242">
            <a:extLst>
              <a:ext uri="{FF2B5EF4-FFF2-40B4-BE49-F238E27FC236}">
                <a16:creationId xmlns:a16="http://schemas.microsoft.com/office/drawing/2014/main" id="{5B3640B1-C75F-4D9E-9FAE-9F953C201559}"/>
              </a:ext>
            </a:extLst>
          </xdr:cNvPr>
          <xdr:cNvCxnSpPr/>
        </xdr:nvCxnSpPr>
        <xdr:spPr>
          <a:xfrm flipV="1">
            <a:off x="10395576" y="1384300"/>
            <a:ext cx="0" cy="489902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3" name="Straight Connector 272">
            <a:extLst>
              <a:ext uri="{FF2B5EF4-FFF2-40B4-BE49-F238E27FC236}">
                <a16:creationId xmlns:a16="http://schemas.microsoft.com/office/drawing/2014/main" id="{67C52FF2-3144-4A03-BE96-8BB2C00EF49F}"/>
              </a:ext>
            </a:extLst>
          </xdr:cNvPr>
          <xdr:cNvCxnSpPr/>
        </xdr:nvCxnSpPr>
        <xdr:spPr>
          <a:xfrm flipV="1">
            <a:off x="6430960" y="5440363"/>
            <a:ext cx="1003303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4" name="Straight Connector 273">
            <a:extLst>
              <a:ext uri="{FF2B5EF4-FFF2-40B4-BE49-F238E27FC236}">
                <a16:creationId xmlns:a16="http://schemas.microsoft.com/office/drawing/2014/main" id="{DBE92C60-CDEC-41B6-ABE5-F05B7AB513E7}"/>
              </a:ext>
            </a:extLst>
          </xdr:cNvPr>
          <xdr:cNvCxnSpPr/>
        </xdr:nvCxnSpPr>
        <xdr:spPr>
          <a:xfrm>
            <a:off x="6430960" y="5435601"/>
            <a:ext cx="1008065" cy="83819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5" name="Straight Connector 274">
            <a:extLst>
              <a:ext uri="{FF2B5EF4-FFF2-40B4-BE49-F238E27FC236}">
                <a16:creationId xmlns:a16="http://schemas.microsoft.com/office/drawing/2014/main" id="{318C7E38-9590-488B-B98E-E747BB812C9B}"/>
              </a:ext>
            </a:extLst>
          </xdr:cNvPr>
          <xdr:cNvCxnSpPr/>
        </xdr:nvCxnSpPr>
        <xdr:spPr>
          <a:xfrm flipV="1">
            <a:off x="6435723" y="4586288"/>
            <a:ext cx="1003302" cy="8493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6" name="Straight Connector 275">
            <a:extLst>
              <a:ext uri="{FF2B5EF4-FFF2-40B4-BE49-F238E27FC236}">
                <a16:creationId xmlns:a16="http://schemas.microsoft.com/office/drawing/2014/main" id="{D8339BC5-88A3-4663-BD94-AB71701A0EF7}"/>
              </a:ext>
            </a:extLst>
          </xdr:cNvPr>
          <xdr:cNvCxnSpPr/>
        </xdr:nvCxnSpPr>
        <xdr:spPr>
          <a:xfrm>
            <a:off x="6430961" y="4595812"/>
            <a:ext cx="1003302" cy="8397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7" name="Straight Connector 276">
            <a:extLst>
              <a:ext uri="{FF2B5EF4-FFF2-40B4-BE49-F238E27FC236}">
                <a16:creationId xmlns:a16="http://schemas.microsoft.com/office/drawing/2014/main" id="{5C6F051A-1EBF-4833-8DDE-41733BD5E2D5}"/>
              </a:ext>
            </a:extLst>
          </xdr:cNvPr>
          <xdr:cNvCxnSpPr/>
        </xdr:nvCxnSpPr>
        <xdr:spPr>
          <a:xfrm flipV="1">
            <a:off x="6430963" y="3883025"/>
            <a:ext cx="998537" cy="7127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8" name="Straight Connector 277">
            <a:extLst>
              <a:ext uri="{FF2B5EF4-FFF2-40B4-BE49-F238E27FC236}">
                <a16:creationId xmlns:a16="http://schemas.microsoft.com/office/drawing/2014/main" id="{CBC99B02-F397-4D69-9FAC-077961B8C2D7}"/>
              </a:ext>
            </a:extLst>
          </xdr:cNvPr>
          <xdr:cNvCxnSpPr/>
        </xdr:nvCxnSpPr>
        <xdr:spPr>
          <a:xfrm>
            <a:off x="6430963" y="3892552"/>
            <a:ext cx="998537" cy="70484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79" name="Straight Connector 278">
            <a:extLst>
              <a:ext uri="{FF2B5EF4-FFF2-40B4-BE49-F238E27FC236}">
                <a16:creationId xmlns:a16="http://schemas.microsoft.com/office/drawing/2014/main" id="{F98A6DB5-A285-47A9-A0EF-75F46865580E}"/>
              </a:ext>
            </a:extLst>
          </xdr:cNvPr>
          <xdr:cNvCxnSpPr/>
        </xdr:nvCxnSpPr>
        <xdr:spPr>
          <a:xfrm flipV="1">
            <a:off x="6426197" y="3054350"/>
            <a:ext cx="1017591" cy="7429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0" name="Straight Connector 279">
            <a:extLst>
              <a:ext uri="{FF2B5EF4-FFF2-40B4-BE49-F238E27FC236}">
                <a16:creationId xmlns:a16="http://schemas.microsoft.com/office/drawing/2014/main" id="{617E11A1-F2DF-4E96-82E8-2A0F318AC21F}"/>
              </a:ext>
            </a:extLst>
          </xdr:cNvPr>
          <xdr:cNvCxnSpPr/>
        </xdr:nvCxnSpPr>
        <xdr:spPr>
          <a:xfrm>
            <a:off x="6438903" y="3060704"/>
            <a:ext cx="995360" cy="7318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1" name="Straight Connector 280">
            <a:extLst>
              <a:ext uri="{FF2B5EF4-FFF2-40B4-BE49-F238E27FC236}">
                <a16:creationId xmlns:a16="http://schemas.microsoft.com/office/drawing/2014/main" id="{51CE4302-4875-4455-B859-EA715D55E800}"/>
              </a:ext>
            </a:extLst>
          </xdr:cNvPr>
          <xdr:cNvCxnSpPr/>
        </xdr:nvCxnSpPr>
        <xdr:spPr>
          <a:xfrm flipV="1">
            <a:off x="6435722" y="2241550"/>
            <a:ext cx="1003303" cy="8128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2" name="Straight Connector 281">
            <a:extLst>
              <a:ext uri="{FF2B5EF4-FFF2-40B4-BE49-F238E27FC236}">
                <a16:creationId xmlns:a16="http://schemas.microsoft.com/office/drawing/2014/main" id="{03626FC1-AC35-48AA-B459-6B2E63ABFB7E}"/>
              </a:ext>
            </a:extLst>
          </xdr:cNvPr>
          <xdr:cNvCxnSpPr/>
        </xdr:nvCxnSpPr>
        <xdr:spPr>
          <a:xfrm>
            <a:off x="6426200" y="2227266"/>
            <a:ext cx="1012825" cy="84295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3" name="Straight Connector 282">
            <a:extLst>
              <a:ext uri="{FF2B5EF4-FFF2-40B4-BE49-F238E27FC236}">
                <a16:creationId xmlns:a16="http://schemas.microsoft.com/office/drawing/2014/main" id="{53F7E227-7647-45B1-9906-9EC7C20CC697}"/>
              </a:ext>
            </a:extLst>
          </xdr:cNvPr>
          <xdr:cNvCxnSpPr/>
        </xdr:nvCxnSpPr>
        <xdr:spPr>
          <a:xfrm flipV="1">
            <a:off x="6430960" y="1384300"/>
            <a:ext cx="1017590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4" name="Straight Connector 283">
            <a:extLst>
              <a:ext uri="{FF2B5EF4-FFF2-40B4-BE49-F238E27FC236}">
                <a16:creationId xmlns:a16="http://schemas.microsoft.com/office/drawing/2014/main" id="{99CA588B-CB97-420C-BA55-73DEF0B6BD6A}"/>
              </a:ext>
            </a:extLst>
          </xdr:cNvPr>
          <xdr:cNvCxnSpPr/>
        </xdr:nvCxnSpPr>
        <xdr:spPr>
          <a:xfrm>
            <a:off x="6435716" y="1393825"/>
            <a:ext cx="1003309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5" name="Straight Connector 284">
            <a:extLst>
              <a:ext uri="{FF2B5EF4-FFF2-40B4-BE49-F238E27FC236}">
                <a16:creationId xmlns:a16="http://schemas.microsoft.com/office/drawing/2014/main" id="{25059A68-1758-4206-8460-93C322377289}"/>
              </a:ext>
            </a:extLst>
          </xdr:cNvPr>
          <xdr:cNvCxnSpPr/>
        </xdr:nvCxnSpPr>
        <xdr:spPr>
          <a:xfrm flipV="1">
            <a:off x="8412160" y="5440363"/>
            <a:ext cx="1003303" cy="8334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793B5724-C23A-44EE-9AF1-B00571CFD6D3}"/>
              </a:ext>
            </a:extLst>
          </xdr:cNvPr>
          <xdr:cNvCxnSpPr/>
        </xdr:nvCxnSpPr>
        <xdr:spPr>
          <a:xfrm>
            <a:off x="8412160" y="5435601"/>
            <a:ext cx="1008065" cy="83819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7" name="Straight Connector 286">
            <a:extLst>
              <a:ext uri="{FF2B5EF4-FFF2-40B4-BE49-F238E27FC236}">
                <a16:creationId xmlns:a16="http://schemas.microsoft.com/office/drawing/2014/main" id="{94D5EED7-AB4B-4A28-863F-DBC3A4A5D615}"/>
              </a:ext>
            </a:extLst>
          </xdr:cNvPr>
          <xdr:cNvCxnSpPr/>
        </xdr:nvCxnSpPr>
        <xdr:spPr>
          <a:xfrm flipV="1">
            <a:off x="8416923" y="4586288"/>
            <a:ext cx="1003302" cy="84931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8" name="Straight Connector 287">
            <a:extLst>
              <a:ext uri="{FF2B5EF4-FFF2-40B4-BE49-F238E27FC236}">
                <a16:creationId xmlns:a16="http://schemas.microsoft.com/office/drawing/2014/main" id="{D32EA9A3-D481-4A33-97BB-15A4ACCADF39}"/>
              </a:ext>
            </a:extLst>
          </xdr:cNvPr>
          <xdr:cNvCxnSpPr/>
        </xdr:nvCxnSpPr>
        <xdr:spPr>
          <a:xfrm>
            <a:off x="8412161" y="4595812"/>
            <a:ext cx="1003302" cy="8397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89" name="Straight Connector 288">
            <a:extLst>
              <a:ext uri="{FF2B5EF4-FFF2-40B4-BE49-F238E27FC236}">
                <a16:creationId xmlns:a16="http://schemas.microsoft.com/office/drawing/2014/main" id="{9930F950-B0A9-4C38-A1ED-1675E4D9B0FE}"/>
              </a:ext>
            </a:extLst>
          </xdr:cNvPr>
          <xdr:cNvCxnSpPr/>
        </xdr:nvCxnSpPr>
        <xdr:spPr>
          <a:xfrm flipV="1">
            <a:off x="8412163" y="3883025"/>
            <a:ext cx="998537" cy="7127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0" name="Straight Connector 289">
            <a:extLst>
              <a:ext uri="{FF2B5EF4-FFF2-40B4-BE49-F238E27FC236}">
                <a16:creationId xmlns:a16="http://schemas.microsoft.com/office/drawing/2014/main" id="{B6BEC020-912A-4E5E-B814-7CB3A7DB6D9D}"/>
              </a:ext>
            </a:extLst>
          </xdr:cNvPr>
          <xdr:cNvCxnSpPr/>
        </xdr:nvCxnSpPr>
        <xdr:spPr>
          <a:xfrm>
            <a:off x="8412163" y="3892552"/>
            <a:ext cx="998537" cy="70484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1" name="Straight Connector 290">
            <a:extLst>
              <a:ext uri="{FF2B5EF4-FFF2-40B4-BE49-F238E27FC236}">
                <a16:creationId xmlns:a16="http://schemas.microsoft.com/office/drawing/2014/main" id="{946209B7-5FD9-409B-9EEB-0BF95009FD23}"/>
              </a:ext>
            </a:extLst>
          </xdr:cNvPr>
          <xdr:cNvCxnSpPr/>
        </xdr:nvCxnSpPr>
        <xdr:spPr>
          <a:xfrm flipV="1">
            <a:off x="8407397" y="3054350"/>
            <a:ext cx="1017591" cy="74294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2" name="Straight Connector 291">
            <a:extLst>
              <a:ext uri="{FF2B5EF4-FFF2-40B4-BE49-F238E27FC236}">
                <a16:creationId xmlns:a16="http://schemas.microsoft.com/office/drawing/2014/main" id="{725FDF81-318E-4F28-80D8-89089471A7A4}"/>
              </a:ext>
            </a:extLst>
          </xdr:cNvPr>
          <xdr:cNvCxnSpPr/>
        </xdr:nvCxnSpPr>
        <xdr:spPr>
          <a:xfrm>
            <a:off x="8420103" y="3060704"/>
            <a:ext cx="995360" cy="73183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3" name="Straight Connector 292">
            <a:extLst>
              <a:ext uri="{FF2B5EF4-FFF2-40B4-BE49-F238E27FC236}">
                <a16:creationId xmlns:a16="http://schemas.microsoft.com/office/drawing/2014/main" id="{0E0F7584-E3BE-4640-8515-79B593A84D53}"/>
              </a:ext>
            </a:extLst>
          </xdr:cNvPr>
          <xdr:cNvCxnSpPr/>
        </xdr:nvCxnSpPr>
        <xdr:spPr>
          <a:xfrm flipV="1">
            <a:off x="8416922" y="2241550"/>
            <a:ext cx="1003303" cy="8128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4" name="Straight Connector 293">
            <a:extLst>
              <a:ext uri="{FF2B5EF4-FFF2-40B4-BE49-F238E27FC236}">
                <a16:creationId xmlns:a16="http://schemas.microsoft.com/office/drawing/2014/main" id="{A1B4ED5B-7433-4E36-AC54-AB755521155B}"/>
              </a:ext>
            </a:extLst>
          </xdr:cNvPr>
          <xdr:cNvCxnSpPr/>
        </xdr:nvCxnSpPr>
        <xdr:spPr>
          <a:xfrm>
            <a:off x="8407400" y="2227266"/>
            <a:ext cx="1012825" cy="84295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5" name="Straight Connector 294">
            <a:extLst>
              <a:ext uri="{FF2B5EF4-FFF2-40B4-BE49-F238E27FC236}">
                <a16:creationId xmlns:a16="http://schemas.microsoft.com/office/drawing/2014/main" id="{6D09C017-8965-4498-A42B-EF921C10D05F}"/>
              </a:ext>
            </a:extLst>
          </xdr:cNvPr>
          <xdr:cNvCxnSpPr/>
        </xdr:nvCxnSpPr>
        <xdr:spPr>
          <a:xfrm flipV="1">
            <a:off x="8412160" y="1384300"/>
            <a:ext cx="1017590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6" name="Straight Connector 295">
            <a:extLst>
              <a:ext uri="{FF2B5EF4-FFF2-40B4-BE49-F238E27FC236}">
                <a16:creationId xmlns:a16="http://schemas.microsoft.com/office/drawing/2014/main" id="{90FCB590-BE0B-4A55-8B95-A9D8DEFE82EB}"/>
              </a:ext>
            </a:extLst>
          </xdr:cNvPr>
          <xdr:cNvCxnSpPr/>
        </xdr:nvCxnSpPr>
        <xdr:spPr>
          <a:xfrm>
            <a:off x="8416916" y="1393825"/>
            <a:ext cx="1003309" cy="83820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7" name="Straight Connector 296">
            <a:extLst>
              <a:ext uri="{FF2B5EF4-FFF2-40B4-BE49-F238E27FC236}">
                <a16:creationId xmlns:a16="http://schemas.microsoft.com/office/drawing/2014/main" id="{4DA4E5CC-CEC5-453D-B56E-9A2DC4AE5348}"/>
              </a:ext>
            </a:extLst>
          </xdr:cNvPr>
          <xdr:cNvCxnSpPr/>
        </xdr:nvCxnSpPr>
        <xdr:spPr>
          <a:xfrm flipV="1">
            <a:off x="10406063" y="5440363"/>
            <a:ext cx="1165225" cy="83185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8" name="Straight Connector 297">
            <a:extLst>
              <a:ext uri="{FF2B5EF4-FFF2-40B4-BE49-F238E27FC236}">
                <a16:creationId xmlns:a16="http://schemas.microsoft.com/office/drawing/2014/main" id="{09C7C06C-8A06-4108-9774-1D8AAE20E9B0}"/>
              </a:ext>
            </a:extLst>
          </xdr:cNvPr>
          <xdr:cNvCxnSpPr/>
        </xdr:nvCxnSpPr>
        <xdr:spPr>
          <a:xfrm>
            <a:off x="10406063" y="5440364"/>
            <a:ext cx="1165225" cy="82708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99" name="Straight Connector 298">
            <a:extLst>
              <a:ext uri="{FF2B5EF4-FFF2-40B4-BE49-F238E27FC236}">
                <a16:creationId xmlns:a16="http://schemas.microsoft.com/office/drawing/2014/main" id="{BE9FDA82-EA99-4CD7-ABEB-90657958B5EE}"/>
              </a:ext>
            </a:extLst>
          </xdr:cNvPr>
          <xdr:cNvCxnSpPr/>
        </xdr:nvCxnSpPr>
        <xdr:spPr>
          <a:xfrm flipV="1">
            <a:off x="10410825" y="4595813"/>
            <a:ext cx="1155700" cy="8397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0" name="Straight Connector 299">
            <a:extLst>
              <a:ext uri="{FF2B5EF4-FFF2-40B4-BE49-F238E27FC236}">
                <a16:creationId xmlns:a16="http://schemas.microsoft.com/office/drawing/2014/main" id="{D9BF4606-E73B-4917-9369-6CC214B586F0}"/>
              </a:ext>
            </a:extLst>
          </xdr:cNvPr>
          <xdr:cNvCxnSpPr/>
        </xdr:nvCxnSpPr>
        <xdr:spPr>
          <a:xfrm>
            <a:off x="10406063" y="4597400"/>
            <a:ext cx="1165225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1" name="Straight Connector 300">
            <a:extLst>
              <a:ext uri="{FF2B5EF4-FFF2-40B4-BE49-F238E27FC236}">
                <a16:creationId xmlns:a16="http://schemas.microsoft.com/office/drawing/2014/main" id="{EFA93065-EFBB-4FE5-A9F2-7FB9A53E15C3}"/>
              </a:ext>
            </a:extLst>
          </xdr:cNvPr>
          <xdr:cNvCxnSpPr/>
        </xdr:nvCxnSpPr>
        <xdr:spPr>
          <a:xfrm flipV="1">
            <a:off x="10406063" y="3883022"/>
            <a:ext cx="1150937" cy="71279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2" name="Straight Connector 301">
            <a:extLst>
              <a:ext uri="{FF2B5EF4-FFF2-40B4-BE49-F238E27FC236}">
                <a16:creationId xmlns:a16="http://schemas.microsoft.com/office/drawing/2014/main" id="{7FD5EA18-9BE7-4D7D-A6C9-AA273EB4C8D4}"/>
              </a:ext>
            </a:extLst>
          </xdr:cNvPr>
          <xdr:cNvCxnSpPr/>
        </xdr:nvCxnSpPr>
        <xdr:spPr>
          <a:xfrm flipV="1">
            <a:off x="10406063" y="3060700"/>
            <a:ext cx="1143000" cy="7318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3" name="Straight Connector 302">
            <a:extLst>
              <a:ext uri="{FF2B5EF4-FFF2-40B4-BE49-F238E27FC236}">
                <a16:creationId xmlns:a16="http://schemas.microsoft.com/office/drawing/2014/main" id="{B8446F15-3CA7-416F-A995-B2A390661FC9}"/>
              </a:ext>
            </a:extLst>
          </xdr:cNvPr>
          <xdr:cNvCxnSpPr/>
        </xdr:nvCxnSpPr>
        <xdr:spPr>
          <a:xfrm flipV="1">
            <a:off x="10410824" y="2216150"/>
            <a:ext cx="1146176" cy="8429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4" name="Straight Connector 303">
            <a:extLst>
              <a:ext uri="{FF2B5EF4-FFF2-40B4-BE49-F238E27FC236}">
                <a16:creationId xmlns:a16="http://schemas.microsoft.com/office/drawing/2014/main" id="{03911B74-C821-4BC7-830E-B7F4B70005C3}"/>
              </a:ext>
            </a:extLst>
          </xdr:cNvPr>
          <xdr:cNvCxnSpPr/>
        </xdr:nvCxnSpPr>
        <xdr:spPr>
          <a:xfrm flipV="1">
            <a:off x="10410825" y="1384300"/>
            <a:ext cx="1146175" cy="84296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05" name="Straight Connector 304">
            <a:extLst>
              <a:ext uri="{FF2B5EF4-FFF2-40B4-BE49-F238E27FC236}">
                <a16:creationId xmlns:a16="http://schemas.microsoft.com/office/drawing/2014/main" id="{971152A5-88CD-425B-B19A-EA62C5BD4E6D}"/>
              </a:ext>
            </a:extLst>
          </xdr:cNvPr>
          <xdr:cNvCxnSpPr/>
        </xdr:nvCxnSpPr>
        <xdr:spPr>
          <a:xfrm>
            <a:off x="10410818" y="1389063"/>
            <a:ext cx="1146182" cy="84296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10" name="Straight Connector 309">
            <a:extLst>
              <a:ext uri="{FF2B5EF4-FFF2-40B4-BE49-F238E27FC236}">
                <a16:creationId xmlns:a16="http://schemas.microsoft.com/office/drawing/2014/main" id="{99C33065-FEBB-4EDA-986B-D114176FA060}"/>
              </a:ext>
            </a:extLst>
          </xdr:cNvPr>
          <xdr:cNvCxnSpPr/>
        </xdr:nvCxnSpPr>
        <xdr:spPr>
          <a:xfrm>
            <a:off x="10401300" y="3892550"/>
            <a:ext cx="1165222" cy="70802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15" name="Straight Connector 314">
            <a:extLst>
              <a:ext uri="{FF2B5EF4-FFF2-40B4-BE49-F238E27FC236}">
                <a16:creationId xmlns:a16="http://schemas.microsoft.com/office/drawing/2014/main" id="{47F207D2-38CF-4E78-BFF0-E83FAD759F73}"/>
              </a:ext>
            </a:extLst>
          </xdr:cNvPr>
          <xdr:cNvCxnSpPr/>
        </xdr:nvCxnSpPr>
        <xdr:spPr>
          <a:xfrm>
            <a:off x="6435710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359CC506-0051-4ADC-B880-7F4D509F5919}"/>
              </a:ext>
            </a:extLst>
          </xdr:cNvPr>
          <xdr:cNvCxnSpPr/>
        </xdr:nvCxnSpPr>
        <xdr:spPr>
          <a:xfrm flipH="1">
            <a:off x="6392847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7" name="Straight Connector 316">
            <a:extLst>
              <a:ext uri="{FF2B5EF4-FFF2-40B4-BE49-F238E27FC236}">
                <a16:creationId xmlns:a16="http://schemas.microsoft.com/office/drawing/2014/main" id="{43B196F7-3C56-4BAF-8F4F-F4C7651F3D3E}"/>
              </a:ext>
            </a:extLst>
          </xdr:cNvPr>
          <xdr:cNvCxnSpPr/>
        </xdr:nvCxnSpPr>
        <xdr:spPr>
          <a:xfrm>
            <a:off x="10398115" y="6686550"/>
            <a:ext cx="0" cy="2270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Straight Connector 317">
            <a:extLst>
              <a:ext uri="{FF2B5EF4-FFF2-40B4-BE49-F238E27FC236}">
                <a16:creationId xmlns:a16="http://schemas.microsoft.com/office/drawing/2014/main" id="{DC634BDD-1BAE-4269-987D-53DD593694C2}"/>
              </a:ext>
            </a:extLst>
          </xdr:cNvPr>
          <xdr:cNvCxnSpPr/>
        </xdr:nvCxnSpPr>
        <xdr:spPr>
          <a:xfrm flipH="1">
            <a:off x="10355252" y="6788150"/>
            <a:ext cx="88900" cy="9207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2" name="Oval 81">
            <a:extLst>
              <a:ext uri="{FF2B5EF4-FFF2-40B4-BE49-F238E27FC236}">
                <a16:creationId xmlns:a16="http://schemas.microsoft.com/office/drawing/2014/main" id="{B55C8982-FC38-149A-CCB0-759EBE9A1708}"/>
              </a:ext>
            </a:extLst>
          </xdr:cNvPr>
          <xdr:cNvSpPr/>
        </xdr:nvSpPr>
        <xdr:spPr>
          <a:xfrm>
            <a:off x="5416550" y="21971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3" name="Oval 82">
            <a:extLst>
              <a:ext uri="{FF2B5EF4-FFF2-40B4-BE49-F238E27FC236}">
                <a16:creationId xmlns:a16="http://schemas.microsoft.com/office/drawing/2014/main" id="{D50697E2-1685-7F13-6CBD-63E0188DB45C}"/>
              </a:ext>
            </a:extLst>
          </xdr:cNvPr>
          <xdr:cNvSpPr/>
        </xdr:nvSpPr>
        <xdr:spPr>
          <a:xfrm>
            <a:off x="5411787" y="303530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4" name="Oval 83">
            <a:extLst>
              <a:ext uri="{FF2B5EF4-FFF2-40B4-BE49-F238E27FC236}">
                <a16:creationId xmlns:a16="http://schemas.microsoft.com/office/drawing/2014/main" id="{67A1BCA0-5602-FB4F-D214-E91313A3FD4C}"/>
              </a:ext>
            </a:extLst>
          </xdr:cNvPr>
          <xdr:cNvSpPr/>
        </xdr:nvSpPr>
        <xdr:spPr>
          <a:xfrm>
            <a:off x="5411788" y="3854450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6" name="Oval 85">
            <a:extLst>
              <a:ext uri="{FF2B5EF4-FFF2-40B4-BE49-F238E27FC236}">
                <a16:creationId xmlns:a16="http://schemas.microsoft.com/office/drawing/2014/main" id="{6F625892-7136-981B-70D8-D6F309C7DCAB}"/>
              </a:ext>
            </a:extLst>
          </xdr:cNvPr>
          <xdr:cNvSpPr/>
        </xdr:nvSpPr>
        <xdr:spPr>
          <a:xfrm>
            <a:off x="5411788" y="4567238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7" name="Oval 86">
            <a:extLst>
              <a:ext uri="{FF2B5EF4-FFF2-40B4-BE49-F238E27FC236}">
                <a16:creationId xmlns:a16="http://schemas.microsoft.com/office/drawing/2014/main" id="{6140006B-0796-1D78-3497-77BF6A34F3E8}"/>
              </a:ext>
            </a:extLst>
          </xdr:cNvPr>
          <xdr:cNvSpPr/>
        </xdr:nvSpPr>
        <xdr:spPr>
          <a:xfrm>
            <a:off x="5416550" y="5410201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85" name="Oval 84">
            <a:extLst>
              <a:ext uri="{FF2B5EF4-FFF2-40B4-BE49-F238E27FC236}">
                <a16:creationId xmlns:a16="http://schemas.microsoft.com/office/drawing/2014/main" id="{CDF8DCBE-9C4A-CFE8-7943-3AD9FD5696CD}"/>
              </a:ext>
            </a:extLst>
          </xdr:cNvPr>
          <xdr:cNvSpPr/>
        </xdr:nvSpPr>
        <xdr:spPr>
          <a:xfrm>
            <a:off x="5411788" y="3763963"/>
            <a:ext cx="69851" cy="6667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1" name="Oval 320">
            <a:extLst>
              <a:ext uri="{FF2B5EF4-FFF2-40B4-BE49-F238E27FC236}">
                <a16:creationId xmlns:a16="http://schemas.microsoft.com/office/drawing/2014/main" id="{A7B3D2BE-C855-422E-9286-9B7C6685C41B}"/>
              </a:ext>
            </a:extLst>
          </xdr:cNvPr>
          <xdr:cNvSpPr/>
        </xdr:nvSpPr>
        <xdr:spPr>
          <a:xfrm>
            <a:off x="8383588" y="21875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2" name="Oval 321">
            <a:extLst>
              <a:ext uri="{FF2B5EF4-FFF2-40B4-BE49-F238E27FC236}">
                <a16:creationId xmlns:a16="http://schemas.microsoft.com/office/drawing/2014/main" id="{171FD443-80FA-4834-9222-8C4FA8B98F67}"/>
              </a:ext>
            </a:extLst>
          </xdr:cNvPr>
          <xdr:cNvSpPr/>
        </xdr:nvSpPr>
        <xdr:spPr>
          <a:xfrm>
            <a:off x="8378825" y="302577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3" name="Oval 322">
            <a:extLst>
              <a:ext uri="{FF2B5EF4-FFF2-40B4-BE49-F238E27FC236}">
                <a16:creationId xmlns:a16="http://schemas.microsoft.com/office/drawing/2014/main" id="{581C2149-1B84-41E0-A329-54F70F29F832}"/>
              </a:ext>
            </a:extLst>
          </xdr:cNvPr>
          <xdr:cNvSpPr/>
        </xdr:nvSpPr>
        <xdr:spPr>
          <a:xfrm>
            <a:off x="8378826" y="3844925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4" name="Oval 323">
            <a:extLst>
              <a:ext uri="{FF2B5EF4-FFF2-40B4-BE49-F238E27FC236}">
                <a16:creationId xmlns:a16="http://schemas.microsoft.com/office/drawing/2014/main" id="{6E5C490A-B112-4F48-B72B-82BAD9BDC40E}"/>
              </a:ext>
            </a:extLst>
          </xdr:cNvPr>
          <xdr:cNvSpPr/>
        </xdr:nvSpPr>
        <xdr:spPr>
          <a:xfrm>
            <a:off x="8378826" y="4557713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5" name="Oval 324">
            <a:extLst>
              <a:ext uri="{FF2B5EF4-FFF2-40B4-BE49-F238E27FC236}">
                <a16:creationId xmlns:a16="http://schemas.microsoft.com/office/drawing/2014/main" id="{97AF8004-5FA8-42E7-8D50-702D55CD1BB8}"/>
              </a:ext>
            </a:extLst>
          </xdr:cNvPr>
          <xdr:cNvSpPr/>
        </xdr:nvSpPr>
        <xdr:spPr>
          <a:xfrm>
            <a:off x="8383588" y="5400676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26" name="Oval 325">
            <a:extLst>
              <a:ext uri="{FF2B5EF4-FFF2-40B4-BE49-F238E27FC236}">
                <a16:creationId xmlns:a16="http://schemas.microsoft.com/office/drawing/2014/main" id="{931C3BF9-4C7C-4255-903E-6E37C559A1B9}"/>
              </a:ext>
            </a:extLst>
          </xdr:cNvPr>
          <xdr:cNvSpPr/>
        </xdr:nvSpPr>
        <xdr:spPr>
          <a:xfrm>
            <a:off x="8378826" y="3757613"/>
            <a:ext cx="69851" cy="63501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29" name="Straight Connector 428">
            <a:extLst>
              <a:ext uri="{FF2B5EF4-FFF2-40B4-BE49-F238E27FC236}">
                <a16:creationId xmlns:a16="http://schemas.microsoft.com/office/drawing/2014/main" id="{A30BE996-C4CC-44D5-9AA4-785407450712}"/>
              </a:ext>
            </a:extLst>
          </xdr:cNvPr>
          <xdr:cNvCxnSpPr/>
        </xdr:nvCxnSpPr>
        <xdr:spPr>
          <a:xfrm>
            <a:off x="10406063" y="3065463"/>
            <a:ext cx="1150938" cy="73659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0" name="Straight Connector 429">
            <a:extLst>
              <a:ext uri="{FF2B5EF4-FFF2-40B4-BE49-F238E27FC236}">
                <a16:creationId xmlns:a16="http://schemas.microsoft.com/office/drawing/2014/main" id="{A7E6DFE4-0A84-489C-ADB0-CA143368DB65}"/>
              </a:ext>
            </a:extLst>
          </xdr:cNvPr>
          <xdr:cNvCxnSpPr/>
        </xdr:nvCxnSpPr>
        <xdr:spPr>
          <a:xfrm>
            <a:off x="10401300" y="2232025"/>
            <a:ext cx="1155700" cy="82708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</xdr:grpSp>
    <xdr:clientData/>
  </xdr:twoCellAnchor>
  <xdr:twoCellAnchor>
    <xdr:from>
      <xdr:col>2</xdr:col>
      <xdr:colOff>87850</xdr:colOff>
      <xdr:row>89</xdr:row>
      <xdr:rowOff>9523</xdr:rowOff>
    </xdr:from>
    <xdr:to>
      <xdr:col>72</xdr:col>
      <xdr:colOff>19050</xdr:colOff>
      <xdr:row>132</xdr:row>
      <xdr:rowOff>80963</xdr:rowOff>
    </xdr:to>
    <xdr:grpSp>
      <xdr:nvGrpSpPr>
        <xdr:cNvPr id="855" name="Group 854">
          <a:extLst>
            <a:ext uri="{FF2B5EF4-FFF2-40B4-BE49-F238E27FC236}">
              <a16:creationId xmlns:a16="http://schemas.microsoft.com/office/drawing/2014/main" id="{5EF9B083-9EBF-D3A8-95BA-C1C7738F3E43}"/>
            </a:ext>
          </a:extLst>
        </xdr:cNvPr>
        <xdr:cNvGrpSpPr/>
      </xdr:nvGrpSpPr>
      <xdr:grpSpPr>
        <a:xfrm>
          <a:off x="411700" y="12496798"/>
          <a:ext cx="11265950" cy="6215065"/>
          <a:chOff x="418050" y="12265023"/>
          <a:chExt cx="11488200" cy="6078540"/>
        </a:xfrm>
      </xdr:grpSpPr>
      <xdr:grpSp>
        <xdr:nvGrpSpPr>
          <xdr:cNvPr id="28" name="Group 27">
            <a:extLst>
              <a:ext uri="{FF2B5EF4-FFF2-40B4-BE49-F238E27FC236}">
                <a16:creationId xmlns:a16="http://schemas.microsoft.com/office/drawing/2014/main" id="{69DF58BD-F471-3EF6-4F0B-6545A6FD78E1}"/>
              </a:ext>
            </a:extLst>
          </xdr:cNvPr>
          <xdr:cNvGrpSpPr/>
        </xdr:nvGrpSpPr>
        <xdr:grpSpPr>
          <a:xfrm>
            <a:off x="418050" y="12385121"/>
            <a:ext cx="1469727" cy="5231695"/>
            <a:chOff x="2678650" y="4696403"/>
            <a:chExt cx="1440860" cy="5358430"/>
          </a:xfrm>
        </xdr:grpSpPr>
        <xdr:sp macro="" textlink="">
          <xdr:nvSpPr>
            <xdr:cNvPr id="268" name="Isosceles Triangle 267">
              <a:extLst>
                <a:ext uri="{FF2B5EF4-FFF2-40B4-BE49-F238E27FC236}">
                  <a16:creationId xmlns:a16="http://schemas.microsoft.com/office/drawing/2014/main" id="{55492B5E-3A3B-AD37-BE0B-F81C2626DF1A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269" name="Straight Connector 268">
              <a:extLst>
                <a:ext uri="{FF2B5EF4-FFF2-40B4-BE49-F238E27FC236}">
                  <a16:creationId xmlns:a16="http://schemas.microsoft.com/office/drawing/2014/main" id="{BE621215-0ABF-B808-2890-6C59F94771A4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70" name="Straight Connector 269">
              <a:extLst>
                <a:ext uri="{FF2B5EF4-FFF2-40B4-BE49-F238E27FC236}">
                  <a16:creationId xmlns:a16="http://schemas.microsoft.com/office/drawing/2014/main" id="{26F01078-5848-BC29-3EA4-AC21600464A5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71" name="Straight Connector 270">
              <a:extLst>
                <a:ext uri="{FF2B5EF4-FFF2-40B4-BE49-F238E27FC236}">
                  <a16:creationId xmlns:a16="http://schemas.microsoft.com/office/drawing/2014/main" id="{619C9D46-B8B4-5C16-C6B0-6AAFA26C93BB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272" name="Straight Connector 271">
              <a:extLst>
                <a:ext uri="{FF2B5EF4-FFF2-40B4-BE49-F238E27FC236}">
                  <a16:creationId xmlns:a16="http://schemas.microsoft.com/office/drawing/2014/main" id="{A3FF1B5D-4F2B-313B-11E2-DD76DD12E881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6" name="Straight Connector 305">
              <a:extLst>
                <a:ext uri="{FF2B5EF4-FFF2-40B4-BE49-F238E27FC236}">
                  <a16:creationId xmlns:a16="http://schemas.microsoft.com/office/drawing/2014/main" id="{B1532E90-DAE9-E8A0-9F45-5D61EC75705F}"/>
                </a:ext>
              </a:extLst>
            </xdr:cNvPr>
            <xdr:cNvCxnSpPr>
              <a:endCxn id="268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7" name="Straight Connector 306">
              <a:extLst>
                <a:ext uri="{FF2B5EF4-FFF2-40B4-BE49-F238E27FC236}">
                  <a16:creationId xmlns:a16="http://schemas.microsoft.com/office/drawing/2014/main" id="{1BF8C9F1-6220-3831-D13E-284150583F57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8" name="Straight Connector 307">
              <a:extLst>
                <a:ext uri="{FF2B5EF4-FFF2-40B4-BE49-F238E27FC236}">
                  <a16:creationId xmlns:a16="http://schemas.microsoft.com/office/drawing/2014/main" id="{5095E0BB-67AA-90FA-30C8-A905D9BEC25E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09" name="Straight Connector 308">
              <a:extLst>
                <a:ext uri="{FF2B5EF4-FFF2-40B4-BE49-F238E27FC236}">
                  <a16:creationId xmlns:a16="http://schemas.microsoft.com/office/drawing/2014/main" id="{5A55EB5E-D536-0E96-3D5C-6CC5417E72DA}"/>
                </a:ext>
              </a:extLst>
            </xdr:cNvPr>
            <xdr:cNvCxnSpPr>
              <a:endCxn id="268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327" name="Straight Connector 326">
              <a:extLst>
                <a:ext uri="{FF2B5EF4-FFF2-40B4-BE49-F238E27FC236}">
                  <a16:creationId xmlns:a16="http://schemas.microsoft.com/office/drawing/2014/main" id="{47AAB73C-5341-4194-EF78-40A6B3E26520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365" name="Freeform: Shape 364">
              <a:extLst>
                <a:ext uri="{FF2B5EF4-FFF2-40B4-BE49-F238E27FC236}">
                  <a16:creationId xmlns:a16="http://schemas.microsoft.com/office/drawing/2014/main" id="{B68C9BD2-0D09-2BBF-45E2-BF3606EFF33A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66" name="Freeform: Shape 365">
              <a:extLst>
                <a:ext uri="{FF2B5EF4-FFF2-40B4-BE49-F238E27FC236}">
                  <a16:creationId xmlns:a16="http://schemas.microsoft.com/office/drawing/2014/main" id="{2FE2555B-B11F-2573-F2E2-EF207F8F2D1A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68" name="Freeform: Shape 367">
              <a:extLst>
                <a:ext uri="{FF2B5EF4-FFF2-40B4-BE49-F238E27FC236}">
                  <a16:creationId xmlns:a16="http://schemas.microsoft.com/office/drawing/2014/main" id="{94DA4FA6-7EA9-3657-D07E-3A705BB64DF1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69" name="Freeform: Shape 368">
              <a:extLst>
                <a:ext uri="{FF2B5EF4-FFF2-40B4-BE49-F238E27FC236}">
                  <a16:creationId xmlns:a16="http://schemas.microsoft.com/office/drawing/2014/main" id="{F70C1CE9-B24E-4EF4-570E-D677B86C48E4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71" name="Freeform: Shape 370">
              <a:extLst>
                <a:ext uri="{FF2B5EF4-FFF2-40B4-BE49-F238E27FC236}">
                  <a16:creationId xmlns:a16="http://schemas.microsoft.com/office/drawing/2014/main" id="{F3336FDA-25EA-E899-9A8E-7D0840E13144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73" name="Freeform: Shape 372">
              <a:extLst>
                <a:ext uri="{FF2B5EF4-FFF2-40B4-BE49-F238E27FC236}">
                  <a16:creationId xmlns:a16="http://schemas.microsoft.com/office/drawing/2014/main" id="{EFB68EE7-541F-1C4C-8DE6-B6951025DBBA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75" name="Freeform: Shape 374">
              <a:extLst>
                <a:ext uri="{FF2B5EF4-FFF2-40B4-BE49-F238E27FC236}">
                  <a16:creationId xmlns:a16="http://schemas.microsoft.com/office/drawing/2014/main" id="{A46BC65B-0806-FA81-913F-FE55EFE96D7C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377" name="Freeform: Shape 376">
              <a:extLst>
                <a:ext uri="{FF2B5EF4-FFF2-40B4-BE49-F238E27FC236}">
                  <a16:creationId xmlns:a16="http://schemas.microsoft.com/office/drawing/2014/main" id="{ED2D2828-01C0-6E5E-76B6-D5F35EB9CCBE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35B66E09-9EAC-B01A-1708-5B4CE6B0AF62}"/>
              </a:ext>
            </a:extLst>
          </xdr:cNvPr>
          <xdr:cNvSpPr/>
        </xdr:nvSpPr>
        <xdr:spPr>
          <a:xfrm rot="16200000">
            <a:off x="4155283" y="10132621"/>
            <a:ext cx="5435185" cy="9699989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F5694D9C-625F-C805-6E1C-0A8326103D4C}"/>
              </a:ext>
            </a:extLst>
          </xdr:cNvPr>
          <xdr:cNvSpPr/>
        </xdr:nvSpPr>
        <xdr:spPr>
          <a:xfrm rot="16200000">
            <a:off x="4393964" y="10444213"/>
            <a:ext cx="4886859" cy="9073697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05A992CB-0149-868F-C589-CBAFF1D52B35}"/>
              </a:ext>
            </a:extLst>
          </xdr:cNvPr>
          <xdr:cNvCxnSpPr/>
        </xdr:nvCxnSpPr>
        <xdr:spPr>
          <a:xfrm flipV="1">
            <a:off x="2300543" y="16586239"/>
            <a:ext cx="9064541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B52CCD17-3C00-A351-1BA5-7E11A6ADE937}"/>
              </a:ext>
            </a:extLst>
          </xdr:cNvPr>
          <xdr:cNvCxnSpPr/>
        </xdr:nvCxnSpPr>
        <xdr:spPr>
          <a:xfrm>
            <a:off x="2300543" y="15748103"/>
            <a:ext cx="9073698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A2A499B5-96B7-D30F-3732-2B9C6BE65BE0}"/>
              </a:ext>
            </a:extLst>
          </xdr:cNvPr>
          <xdr:cNvCxnSpPr/>
        </xdr:nvCxnSpPr>
        <xdr:spPr>
          <a:xfrm flipV="1">
            <a:off x="2304870" y="15041114"/>
            <a:ext cx="9069374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1B63AF7D-0CDC-EBE8-0EED-56A38C1B8E60}"/>
              </a:ext>
            </a:extLst>
          </xdr:cNvPr>
          <xdr:cNvCxnSpPr/>
        </xdr:nvCxnSpPr>
        <xdr:spPr>
          <a:xfrm>
            <a:off x="2304871" y="14214222"/>
            <a:ext cx="9069370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6177EFC7-7085-F073-83C4-82A853F7A03D}"/>
              </a:ext>
            </a:extLst>
          </xdr:cNvPr>
          <xdr:cNvCxnSpPr/>
        </xdr:nvCxnSpPr>
        <xdr:spPr>
          <a:xfrm flipV="1">
            <a:off x="2300542" y="13376302"/>
            <a:ext cx="9064542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52AEA92A-0717-03EA-C0A4-9054793EE4D3}"/>
              </a:ext>
            </a:extLst>
          </xdr:cNvPr>
          <xdr:cNvCxnSpPr/>
        </xdr:nvCxnSpPr>
        <xdr:spPr>
          <a:xfrm flipV="1">
            <a:off x="3803683" y="12537562"/>
            <a:ext cx="0" cy="488685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E6AC4563-EEBC-3646-B591-D346DF87AAB5}"/>
              </a:ext>
            </a:extLst>
          </xdr:cNvPr>
          <xdr:cNvCxnSpPr/>
        </xdr:nvCxnSpPr>
        <xdr:spPr>
          <a:xfrm flipV="1">
            <a:off x="5286343" y="12537562"/>
            <a:ext cx="0" cy="489357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959E9D29-D664-B437-C70B-29E57E430931}"/>
              </a:ext>
            </a:extLst>
          </xdr:cNvPr>
          <xdr:cNvCxnSpPr/>
        </xdr:nvCxnSpPr>
        <xdr:spPr>
          <a:xfrm flipV="1">
            <a:off x="2300393" y="16586674"/>
            <a:ext cx="1504063" cy="839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6687B878-CA69-FC33-A499-55D029339E50}"/>
              </a:ext>
            </a:extLst>
          </xdr:cNvPr>
          <xdr:cNvCxnSpPr/>
        </xdr:nvCxnSpPr>
        <xdr:spPr>
          <a:xfrm>
            <a:off x="2300393" y="16586675"/>
            <a:ext cx="1508642" cy="83774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3710A260-0A3E-41CC-32F6-BBCC335A655C}"/>
              </a:ext>
            </a:extLst>
          </xdr:cNvPr>
          <xdr:cNvCxnSpPr/>
        </xdr:nvCxnSpPr>
        <xdr:spPr>
          <a:xfrm flipV="1">
            <a:off x="2314314" y="15748927"/>
            <a:ext cx="1494721" cy="8342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CF01F2DC-FB46-A2C8-515F-30E44C5B904B}"/>
              </a:ext>
            </a:extLst>
          </xdr:cNvPr>
          <xdr:cNvCxnSpPr/>
        </xdr:nvCxnSpPr>
        <xdr:spPr>
          <a:xfrm>
            <a:off x="2314315" y="15748927"/>
            <a:ext cx="1490141" cy="8377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94E4F113-2EDC-5A76-B383-17428AE1347D}"/>
              </a:ext>
            </a:extLst>
          </xdr:cNvPr>
          <xdr:cNvCxnSpPr/>
        </xdr:nvCxnSpPr>
        <xdr:spPr>
          <a:xfrm flipV="1">
            <a:off x="2300396" y="15047341"/>
            <a:ext cx="1504060" cy="70310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292EB33F-4BB3-1C55-6E64-5A75C86F9A8F}"/>
              </a:ext>
            </a:extLst>
          </xdr:cNvPr>
          <xdr:cNvCxnSpPr/>
        </xdr:nvCxnSpPr>
        <xdr:spPr>
          <a:xfrm>
            <a:off x="2300396" y="15042364"/>
            <a:ext cx="1504060" cy="70656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5A02664C-3131-8EBC-402C-062B7A523014}"/>
              </a:ext>
            </a:extLst>
          </xdr:cNvPr>
          <xdr:cNvCxnSpPr/>
        </xdr:nvCxnSpPr>
        <xdr:spPr>
          <a:xfrm flipV="1">
            <a:off x="2314314" y="14211398"/>
            <a:ext cx="1494721" cy="7313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94E343F3-DED5-326F-C159-C218D972E628}"/>
              </a:ext>
            </a:extLst>
          </xdr:cNvPr>
          <xdr:cNvCxnSpPr/>
        </xdr:nvCxnSpPr>
        <xdr:spPr>
          <a:xfrm>
            <a:off x="2314318" y="14214794"/>
            <a:ext cx="1490138" cy="7329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95DBBA9F-1A05-5274-B0E1-0317E198D7FA}"/>
              </a:ext>
            </a:extLst>
          </xdr:cNvPr>
          <xdr:cNvCxnSpPr/>
        </xdr:nvCxnSpPr>
        <xdr:spPr>
          <a:xfrm flipV="1">
            <a:off x="2318894" y="13377043"/>
            <a:ext cx="1485562" cy="83435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49" name="Straight Connector 48">
            <a:extLst>
              <a:ext uri="{FF2B5EF4-FFF2-40B4-BE49-F238E27FC236}">
                <a16:creationId xmlns:a16="http://schemas.microsoft.com/office/drawing/2014/main" id="{4BF2E808-276A-8254-AC3F-13C7BE42FB46}"/>
              </a:ext>
            </a:extLst>
          </xdr:cNvPr>
          <xdr:cNvCxnSpPr/>
        </xdr:nvCxnSpPr>
        <xdr:spPr>
          <a:xfrm>
            <a:off x="2295815" y="13377047"/>
            <a:ext cx="1508641" cy="83601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D091376E-06B3-9DEF-BC81-E6A90EC13DAF}"/>
              </a:ext>
            </a:extLst>
          </xdr:cNvPr>
          <xdr:cNvCxnSpPr/>
        </xdr:nvCxnSpPr>
        <xdr:spPr>
          <a:xfrm flipV="1">
            <a:off x="2300393" y="12537562"/>
            <a:ext cx="1504063" cy="84445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1" name="Straight Connector 50">
            <a:extLst>
              <a:ext uri="{FF2B5EF4-FFF2-40B4-BE49-F238E27FC236}">
                <a16:creationId xmlns:a16="http://schemas.microsoft.com/office/drawing/2014/main" id="{841DFA4F-092B-4614-CC95-F81D1F873049}"/>
              </a:ext>
            </a:extLst>
          </xdr:cNvPr>
          <xdr:cNvCxnSpPr/>
        </xdr:nvCxnSpPr>
        <xdr:spPr>
          <a:xfrm>
            <a:off x="2300386" y="12537562"/>
            <a:ext cx="1508649" cy="83948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B1E4419F-40A4-1560-DA37-2EEB8F271393}"/>
              </a:ext>
            </a:extLst>
          </xdr:cNvPr>
          <xdr:cNvCxnSpPr/>
        </xdr:nvCxnSpPr>
        <xdr:spPr>
          <a:xfrm flipV="1">
            <a:off x="2300542" y="14947772"/>
            <a:ext cx="9073702" cy="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5904D83E-C18A-E4BC-C112-B168D5D093EF}"/>
              </a:ext>
            </a:extLst>
          </xdr:cNvPr>
          <xdr:cNvCxnSpPr/>
        </xdr:nvCxnSpPr>
        <xdr:spPr>
          <a:xfrm>
            <a:off x="2149252" y="17839832"/>
            <a:ext cx="0" cy="5037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Connector 72">
            <a:extLst>
              <a:ext uri="{FF2B5EF4-FFF2-40B4-BE49-F238E27FC236}">
                <a16:creationId xmlns:a16="http://schemas.microsoft.com/office/drawing/2014/main" id="{26DEEF3B-314C-3A0D-E458-EF05EBF120E8}"/>
              </a:ext>
            </a:extLst>
          </xdr:cNvPr>
          <xdr:cNvCxnSpPr/>
        </xdr:nvCxnSpPr>
        <xdr:spPr>
          <a:xfrm>
            <a:off x="2057470" y="17986094"/>
            <a:ext cx="955529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F1DD4393-E59C-C175-2D5B-EBE4E3178575}"/>
              </a:ext>
            </a:extLst>
          </xdr:cNvPr>
          <xdr:cNvCxnSpPr/>
        </xdr:nvCxnSpPr>
        <xdr:spPr>
          <a:xfrm flipV="1">
            <a:off x="6774804" y="12537562"/>
            <a:ext cx="0" cy="488685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0DAC173D-466F-6C4B-7A6F-651E5D1733C3}"/>
              </a:ext>
            </a:extLst>
          </xdr:cNvPr>
          <xdr:cNvCxnSpPr/>
        </xdr:nvCxnSpPr>
        <xdr:spPr>
          <a:xfrm flipV="1">
            <a:off x="8244766" y="12537562"/>
            <a:ext cx="0" cy="489357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8D8ECDBA-5AB9-C5B0-E351-49DFECC67335}"/>
              </a:ext>
            </a:extLst>
          </xdr:cNvPr>
          <xdr:cNvCxnSpPr/>
        </xdr:nvCxnSpPr>
        <xdr:spPr>
          <a:xfrm flipH="1">
            <a:off x="2098689" y="17939626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7659E7F6-4181-F540-9A43-82215D56D911}"/>
              </a:ext>
            </a:extLst>
          </xdr:cNvPr>
          <xdr:cNvCxnSpPr/>
        </xdr:nvCxnSpPr>
        <xdr:spPr>
          <a:xfrm>
            <a:off x="3799876" y="17839832"/>
            <a:ext cx="0" cy="224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FAB863C0-CA22-A205-4C8A-300BE3EEAA65}"/>
              </a:ext>
            </a:extLst>
          </xdr:cNvPr>
          <xdr:cNvCxnSpPr/>
        </xdr:nvCxnSpPr>
        <xdr:spPr>
          <a:xfrm flipH="1">
            <a:off x="3749314" y="17939626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28370A2D-64A3-AE2E-E17A-390317AF02A1}"/>
              </a:ext>
            </a:extLst>
          </xdr:cNvPr>
          <xdr:cNvCxnSpPr/>
        </xdr:nvCxnSpPr>
        <xdr:spPr>
          <a:xfrm>
            <a:off x="5276083" y="17839832"/>
            <a:ext cx="0" cy="224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D3D2FF09-C2CB-20D5-3E02-E024D4969E7D}"/>
              </a:ext>
            </a:extLst>
          </xdr:cNvPr>
          <xdr:cNvCxnSpPr/>
        </xdr:nvCxnSpPr>
        <xdr:spPr>
          <a:xfrm flipH="1">
            <a:off x="5234862" y="17939626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7A4AA5A0-511E-7A16-2025-FC27D0DDF5AD}"/>
              </a:ext>
            </a:extLst>
          </xdr:cNvPr>
          <xdr:cNvCxnSpPr/>
        </xdr:nvCxnSpPr>
        <xdr:spPr>
          <a:xfrm>
            <a:off x="6761645" y="17839832"/>
            <a:ext cx="0" cy="224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E5DA6701-5D23-6A75-0FF2-B45B968A0F92}"/>
              </a:ext>
            </a:extLst>
          </xdr:cNvPr>
          <xdr:cNvCxnSpPr/>
        </xdr:nvCxnSpPr>
        <xdr:spPr>
          <a:xfrm flipH="1">
            <a:off x="6720424" y="17939626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72C0A79A-BB66-F470-0C57-655A64C75907}"/>
              </a:ext>
            </a:extLst>
          </xdr:cNvPr>
          <xdr:cNvCxnSpPr/>
        </xdr:nvCxnSpPr>
        <xdr:spPr>
          <a:xfrm>
            <a:off x="9742120" y="17839832"/>
            <a:ext cx="0" cy="224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2F35F555-7800-C5A7-D558-70C895257327}"/>
              </a:ext>
            </a:extLst>
          </xdr:cNvPr>
          <xdr:cNvCxnSpPr/>
        </xdr:nvCxnSpPr>
        <xdr:spPr>
          <a:xfrm flipH="1">
            <a:off x="9691557" y="17939626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09D7B9B6-D1A5-CE88-6728-1411E4C45535}"/>
              </a:ext>
            </a:extLst>
          </xdr:cNvPr>
          <xdr:cNvCxnSpPr/>
        </xdr:nvCxnSpPr>
        <xdr:spPr>
          <a:xfrm>
            <a:off x="11557806" y="17839832"/>
            <a:ext cx="0" cy="50373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218D0270-8B8F-3452-9CB7-C045C561BFD2}"/>
              </a:ext>
            </a:extLst>
          </xdr:cNvPr>
          <xdr:cNvCxnSpPr/>
        </xdr:nvCxnSpPr>
        <xdr:spPr>
          <a:xfrm flipH="1">
            <a:off x="11507243" y="17939626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E1DD4BD0-E264-83D1-2466-509B72AAEBEC}"/>
              </a:ext>
            </a:extLst>
          </xdr:cNvPr>
          <xdr:cNvCxnSpPr/>
        </xdr:nvCxnSpPr>
        <xdr:spPr>
          <a:xfrm>
            <a:off x="2057470" y="18265416"/>
            <a:ext cx="955529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A5992F85-4F0A-A05D-7F4E-BD712FD607D6}"/>
              </a:ext>
            </a:extLst>
          </xdr:cNvPr>
          <xdr:cNvCxnSpPr/>
        </xdr:nvCxnSpPr>
        <xdr:spPr>
          <a:xfrm flipH="1">
            <a:off x="2098689" y="18218873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510950D2-8008-A249-76BF-C9E3C089F2F8}"/>
              </a:ext>
            </a:extLst>
          </xdr:cNvPr>
          <xdr:cNvCxnSpPr/>
        </xdr:nvCxnSpPr>
        <xdr:spPr>
          <a:xfrm flipH="1">
            <a:off x="11502663" y="18223853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A2381C19-6D3E-34F8-9FEB-08E7F334960E}"/>
              </a:ext>
            </a:extLst>
          </xdr:cNvPr>
          <xdr:cNvCxnSpPr/>
        </xdr:nvCxnSpPr>
        <xdr:spPr>
          <a:xfrm>
            <a:off x="498629" y="14538849"/>
            <a:ext cx="11407621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977A1865-3F61-ECE0-A435-56E47FE184A9}"/>
              </a:ext>
            </a:extLst>
          </xdr:cNvPr>
          <xdr:cNvCxnSpPr/>
        </xdr:nvCxnSpPr>
        <xdr:spPr>
          <a:xfrm>
            <a:off x="498629" y="14578678"/>
            <a:ext cx="11407621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9F33952D-BDFF-9E26-45E9-8A5B2EB9E8C0}"/>
              </a:ext>
            </a:extLst>
          </xdr:cNvPr>
          <xdr:cNvCxnSpPr/>
        </xdr:nvCxnSpPr>
        <xdr:spPr>
          <a:xfrm>
            <a:off x="498629" y="15366638"/>
            <a:ext cx="11407621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9DF11A41-2FF8-A3AD-6FCD-770B1E856980}"/>
              </a:ext>
            </a:extLst>
          </xdr:cNvPr>
          <xdr:cNvCxnSpPr/>
        </xdr:nvCxnSpPr>
        <xdr:spPr>
          <a:xfrm>
            <a:off x="498629" y="15406469"/>
            <a:ext cx="11407621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E30D7DDE-FA56-95C0-9EE8-EF6A3E7D54F3}"/>
              </a:ext>
            </a:extLst>
          </xdr:cNvPr>
          <xdr:cNvCxnSpPr/>
        </xdr:nvCxnSpPr>
        <xdr:spPr>
          <a:xfrm flipV="1">
            <a:off x="9730326" y="12534099"/>
            <a:ext cx="0" cy="489032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6" name="Straight Connector 205">
            <a:extLst>
              <a:ext uri="{FF2B5EF4-FFF2-40B4-BE49-F238E27FC236}">
                <a16:creationId xmlns:a16="http://schemas.microsoft.com/office/drawing/2014/main" id="{688B2E02-99EB-B193-D526-3E67E3CECFE8}"/>
              </a:ext>
            </a:extLst>
          </xdr:cNvPr>
          <xdr:cNvCxnSpPr/>
        </xdr:nvCxnSpPr>
        <xdr:spPr>
          <a:xfrm flipV="1">
            <a:off x="5271512" y="16586674"/>
            <a:ext cx="1504063" cy="839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07" name="Straight Connector 206">
            <a:extLst>
              <a:ext uri="{FF2B5EF4-FFF2-40B4-BE49-F238E27FC236}">
                <a16:creationId xmlns:a16="http://schemas.microsoft.com/office/drawing/2014/main" id="{BDA8606E-6BAF-B51C-4AED-BD490C889069}"/>
              </a:ext>
            </a:extLst>
          </xdr:cNvPr>
          <xdr:cNvCxnSpPr/>
        </xdr:nvCxnSpPr>
        <xdr:spPr>
          <a:xfrm>
            <a:off x="5271512" y="16586675"/>
            <a:ext cx="1508642" cy="83774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2" name="Straight Connector 211">
            <a:extLst>
              <a:ext uri="{FF2B5EF4-FFF2-40B4-BE49-F238E27FC236}">
                <a16:creationId xmlns:a16="http://schemas.microsoft.com/office/drawing/2014/main" id="{B7D81881-7060-E4FB-ACCA-7C06A7F09ED6}"/>
              </a:ext>
            </a:extLst>
          </xdr:cNvPr>
          <xdr:cNvCxnSpPr/>
        </xdr:nvCxnSpPr>
        <xdr:spPr>
          <a:xfrm flipV="1">
            <a:off x="5276092" y="15748927"/>
            <a:ext cx="1504063" cy="8342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3" name="Straight Connector 212">
            <a:extLst>
              <a:ext uri="{FF2B5EF4-FFF2-40B4-BE49-F238E27FC236}">
                <a16:creationId xmlns:a16="http://schemas.microsoft.com/office/drawing/2014/main" id="{1518BE1B-191E-F45B-80B0-4F815C2C8B83}"/>
              </a:ext>
            </a:extLst>
          </xdr:cNvPr>
          <xdr:cNvCxnSpPr/>
        </xdr:nvCxnSpPr>
        <xdr:spPr>
          <a:xfrm>
            <a:off x="5276093" y="15748927"/>
            <a:ext cx="1499482" cy="8377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6" name="Straight Connector 215">
            <a:extLst>
              <a:ext uri="{FF2B5EF4-FFF2-40B4-BE49-F238E27FC236}">
                <a16:creationId xmlns:a16="http://schemas.microsoft.com/office/drawing/2014/main" id="{877B9AC7-9EBA-84CF-427C-0118F78BAB56}"/>
              </a:ext>
            </a:extLst>
          </xdr:cNvPr>
          <xdr:cNvCxnSpPr/>
        </xdr:nvCxnSpPr>
        <xdr:spPr>
          <a:xfrm flipV="1">
            <a:off x="5271515" y="15047341"/>
            <a:ext cx="1504060" cy="70310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17" name="Straight Connector 216">
            <a:extLst>
              <a:ext uri="{FF2B5EF4-FFF2-40B4-BE49-F238E27FC236}">
                <a16:creationId xmlns:a16="http://schemas.microsoft.com/office/drawing/2014/main" id="{C95078FF-4C85-09AB-6585-D16D13A56478}"/>
              </a:ext>
            </a:extLst>
          </xdr:cNvPr>
          <xdr:cNvCxnSpPr/>
        </xdr:nvCxnSpPr>
        <xdr:spPr>
          <a:xfrm>
            <a:off x="5271515" y="15042364"/>
            <a:ext cx="1504060" cy="70656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0" name="Straight Connector 219">
            <a:extLst>
              <a:ext uri="{FF2B5EF4-FFF2-40B4-BE49-F238E27FC236}">
                <a16:creationId xmlns:a16="http://schemas.microsoft.com/office/drawing/2014/main" id="{8FCCB89B-1654-B5CE-39F5-CFB0168B191F}"/>
              </a:ext>
            </a:extLst>
          </xdr:cNvPr>
          <xdr:cNvCxnSpPr/>
        </xdr:nvCxnSpPr>
        <xdr:spPr>
          <a:xfrm flipV="1">
            <a:off x="5276092" y="14211398"/>
            <a:ext cx="1504063" cy="7313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1" name="Straight Connector 220">
            <a:extLst>
              <a:ext uri="{FF2B5EF4-FFF2-40B4-BE49-F238E27FC236}">
                <a16:creationId xmlns:a16="http://schemas.microsoft.com/office/drawing/2014/main" id="{0060873D-2662-3F9F-5FDD-659B7D265254}"/>
              </a:ext>
            </a:extLst>
          </xdr:cNvPr>
          <xdr:cNvCxnSpPr/>
        </xdr:nvCxnSpPr>
        <xdr:spPr>
          <a:xfrm>
            <a:off x="5285437" y="14214794"/>
            <a:ext cx="1490138" cy="7329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28" name="Straight Connector 227">
            <a:extLst>
              <a:ext uri="{FF2B5EF4-FFF2-40B4-BE49-F238E27FC236}">
                <a16:creationId xmlns:a16="http://schemas.microsoft.com/office/drawing/2014/main" id="{301FA4D2-1342-6003-01F6-AF7208227042}"/>
              </a:ext>
            </a:extLst>
          </xdr:cNvPr>
          <xdr:cNvCxnSpPr/>
        </xdr:nvCxnSpPr>
        <xdr:spPr>
          <a:xfrm flipV="1">
            <a:off x="5290013" y="13377043"/>
            <a:ext cx="1485562" cy="83435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2" name="Straight Connector 231">
            <a:extLst>
              <a:ext uri="{FF2B5EF4-FFF2-40B4-BE49-F238E27FC236}">
                <a16:creationId xmlns:a16="http://schemas.microsoft.com/office/drawing/2014/main" id="{9220CA5F-D824-44D8-3832-CF1713B4AC9C}"/>
              </a:ext>
            </a:extLst>
          </xdr:cNvPr>
          <xdr:cNvCxnSpPr/>
        </xdr:nvCxnSpPr>
        <xdr:spPr>
          <a:xfrm>
            <a:off x="5266935" y="13377047"/>
            <a:ext cx="1508641" cy="83601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3" name="Straight Connector 232">
            <a:extLst>
              <a:ext uri="{FF2B5EF4-FFF2-40B4-BE49-F238E27FC236}">
                <a16:creationId xmlns:a16="http://schemas.microsoft.com/office/drawing/2014/main" id="{9317C72D-5529-52A4-F4B9-8634AD315BF1}"/>
              </a:ext>
            </a:extLst>
          </xdr:cNvPr>
          <xdr:cNvCxnSpPr/>
        </xdr:nvCxnSpPr>
        <xdr:spPr>
          <a:xfrm flipV="1">
            <a:off x="5271512" y="12537562"/>
            <a:ext cx="1504063" cy="84445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39" name="Straight Connector 238">
            <a:extLst>
              <a:ext uri="{FF2B5EF4-FFF2-40B4-BE49-F238E27FC236}">
                <a16:creationId xmlns:a16="http://schemas.microsoft.com/office/drawing/2014/main" id="{514B5734-763D-E579-C1BB-C5A6F02EAE26}"/>
              </a:ext>
            </a:extLst>
          </xdr:cNvPr>
          <xdr:cNvCxnSpPr/>
        </xdr:nvCxnSpPr>
        <xdr:spPr>
          <a:xfrm>
            <a:off x="5271505" y="12537562"/>
            <a:ext cx="1508649" cy="83948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0" name="Straight Connector 239">
            <a:extLst>
              <a:ext uri="{FF2B5EF4-FFF2-40B4-BE49-F238E27FC236}">
                <a16:creationId xmlns:a16="http://schemas.microsoft.com/office/drawing/2014/main" id="{178A1A05-D289-AE1F-A069-C55911C076F1}"/>
              </a:ext>
            </a:extLst>
          </xdr:cNvPr>
          <xdr:cNvCxnSpPr/>
        </xdr:nvCxnSpPr>
        <xdr:spPr>
          <a:xfrm flipV="1">
            <a:off x="8242634" y="16586674"/>
            <a:ext cx="1504063" cy="83926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1" name="Straight Connector 240">
            <a:extLst>
              <a:ext uri="{FF2B5EF4-FFF2-40B4-BE49-F238E27FC236}">
                <a16:creationId xmlns:a16="http://schemas.microsoft.com/office/drawing/2014/main" id="{CCC5EC7D-4369-EB50-8829-72B0B9E903A7}"/>
              </a:ext>
            </a:extLst>
          </xdr:cNvPr>
          <xdr:cNvCxnSpPr/>
        </xdr:nvCxnSpPr>
        <xdr:spPr>
          <a:xfrm>
            <a:off x="8242634" y="16586675"/>
            <a:ext cx="1508642" cy="83774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4" name="Straight Connector 243">
            <a:extLst>
              <a:ext uri="{FF2B5EF4-FFF2-40B4-BE49-F238E27FC236}">
                <a16:creationId xmlns:a16="http://schemas.microsoft.com/office/drawing/2014/main" id="{DB56117E-DC65-87C4-42CF-88770F524B9F}"/>
              </a:ext>
            </a:extLst>
          </xdr:cNvPr>
          <xdr:cNvCxnSpPr/>
        </xdr:nvCxnSpPr>
        <xdr:spPr>
          <a:xfrm flipV="1">
            <a:off x="8247213" y="15748927"/>
            <a:ext cx="1504063" cy="83428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5" name="Straight Connector 244">
            <a:extLst>
              <a:ext uri="{FF2B5EF4-FFF2-40B4-BE49-F238E27FC236}">
                <a16:creationId xmlns:a16="http://schemas.microsoft.com/office/drawing/2014/main" id="{DCC04FF0-5DF6-5B67-3E57-B7DB3C323D7D}"/>
              </a:ext>
            </a:extLst>
          </xdr:cNvPr>
          <xdr:cNvCxnSpPr/>
        </xdr:nvCxnSpPr>
        <xdr:spPr>
          <a:xfrm>
            <a:off x="8247214" y="15748927"/>
            <a:ext cx="1499482" cy="83774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6" name="Straight Connector 245">
            <a:extLst>
              <a:ext uri="{FF2B5EF4-FFF2-40B4-BE49-F238E27FC236}">
                <a16:creationId xmlns:a16="http://schemas.microsoft.com/office/drawing/2014/main" id="{31040499-287C-FB75-94D2-D48B49B9BDAD}"/>
              </a:ext>
            </a:extLst>
          </xdr:cNvPr>
          <xdr:cNvCxnSpPr/>
        </xdr:nvCxnSpPr>
        <xdr:spPr>
          <a:xfrm flipV="1">
            <a:off x="8242637" y="15047341"/>
            <a:ext cx="1504060" cy="70310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7" name="Straight Connector 246">
            <a:extLst>
              <a:ext uri="{FF2B5EF4-FFF2-40B4-BE49-F238E27FC236}">
                <a16:creationId xmlns:a16="http://schemas.microsoft.com/office/drawing/2014/main" id="{8C3E6F8B-87EE-88AC-C55A-BBB765B491FA}"/>
              </a:ext>
            </a:extLst>
          </xdr:cNvPr>
          <xdr:cNvCxnSpPr/>
        </xdr:nvCxnSpPr>
        <xdr:spPr>
          <a:xfrm>
            <a:off x="8242637" y="15042364"/>
            <a:ext cx="1504060" cy="706562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8" name="Straight Connector 247">
            <a:extLst>
              <a:ext uri="{FF2B5EF4-FFF2-40B4-BE49-F238E27FC236}">
                <a16:creationId xmlns:a16="http://schemas.microsoft.com/office/drawing/2014/main" id="{87802171-6618-DD0A-2D58-25E116A4FFE0}"/>
              </a:ext>
            </a:extLst>
          </xdr:cNvPr>
          <xdr:cNvCxnSpPr/>
        </xdr:nvCxnSpPr>
        <xdr:spPr>
          <a:xfrm flipV="1">
            <a:off x="8247213" y="14211398"/>
            <a:ext cx="1504063" cy="73138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49" name="Straight Connector 248">
            <a:extLst>
              <a:ext uri="{FF2B5EF4-FFF2-40B4-BE49-F238E27FC236}">
                <a16:creationId xmlns:a16="http://schemas.microsoft.com/office/drawing/2014/main" id="{1E750A0A-BA28-16C0-B912-CCC704F413AF}"/>
              </a:ext>
            </a:extLst>
          </xdr:cNvPr>
          <xdr:cNvCxnSpPr/>
        </xdr:nvCxnSpPr>
        <xdr:spPr>
          <a:xfrm>
            <a:off x="8256560" y="14214794"/>
            <a:ext cx="1490138" cy="7329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0" name="Straight Connector 249">
            <a:extLst>
              <a:ext uri="{FF2B5EF4-FFF2-40B4-BE49-F238E27FC236}">
                <a16:creationId xmlns:a16="http://schemas.microsoft.com/office/drawing/2014/main" id="{A3CF8CFC-6CB1-D2B1-69F0-D6E28BD1E8C8}"/>
              </a:ext>
            </a:extLst>
          </xdr:cNvPr>
          <xdr:cNvCxnSpPr/>
        </xdr:nvCxnSpPr>
        <xdr:spPr>
          <a:xfrm flipV="1">
            <a:off x="8261135" y="13377043"/>
            <a:ext cx="1485562" cy="834355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1" name="Straight Connector 250">
            <a:extLst>
              <a:ext uri="{FF2B5EF4-FFF2-40B4-BE49-F238E27FC236}">
                <a16:creationId xmlns:a16="http://schemas.microsoft.com/office/drawing/2014/main" id="{993908FE-6E4A-ED37-0A21-8E32CCC5DBC4}"/>
              </a:ext>
            </a:extLst>
          </xdr:cNvPr>
          <xdr:cNvCxnSpPr/>
        </xdr:nvCxnSpPr>
        <xdr:spPr>
          <a:xfrm>
            <a:off x="8238057" y="13377047"/>
            <a:ext cx="1508641" cy="83601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2" name="Straight Connector 251">
            <a:extLst>
              <a:ext uri="{FF2B5EF4-FFF2-40B4-BE49-F238E27FC236}">
                <a16:creationId xmlns:a16="http://schemas.microsoft.com/office/drawing/2014/main" id="{9C2785BC-F026-998F-01F8-F7151DB7C301}"/>
              </a:ext>
            </a:extLst>
          </xdr:cNvPr>
          <xdr:cNvCxnSpPr/>
        </xdr:nvCxnSpPr>
        <xdr:spPr>
          <a:xfrm flipV="1">
            <a:off x="8242634" y="12537562"/>
            <a:ext cx="1504063" cy="844459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3" name="Straight Connector 252">
            <a:extLst>
              <a:ext uri="{FF2B5EF4-FFF2-40B4-BE49-F238E27FC236}">
                <a16:creationId xmlns:a16="http://schemas.microsoft.com/office/drawing/2014/main" id="{8971111F-62F9-36BD-8AAA-25ADAFBA1FC7}"/>
              </a:ext>
            </a:extLst>
          </xdr:cNvPr>
          <xdr:cNvCxnSpPr/>
        </xdr:nvCxnSpPr>
        <xdr:spPr>
          <a:xfrm>
            <a:off x="8242628" y="12537562"/>
            <a:ext cx="1508649" cy="83948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254" name="Straight Connector 253">
            <a:extLst>
              <a:ext uri="{FF2B5EF4-FFF2-40B4-BE49-F238E27FC236}">
                <a16:creationId xmlns:a16="http://schemas.microsoft.com/office/drawing/2014/main" id="{657ACD17-357B-9FD2-BA39-38AEF7781065}"/>
              </a:ext>
            </a:extLst>
          </xdr:cNvPr>
          <xdr:cNvCxnSpPr/>
        </xdr:nvCxnSpPr>
        <xdr:spPr>
          <a:xfrm>
            <a:off x="8247206" y="17839832"/>
            <a:ext cx="0" cy="22448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>
            <a:extLst>
              <a:ext uri="{FF2B5EF4-FFF2-40B4-BE49-F238E27FC236}">
                <a16:creationId xmlns:a16="http://schemas.microsoft.com/office/drawing/2014/main" id="{6CC967F7-F483-EE38-E183-581B2E745040}"/>
              </a:ext>
            </a:extLst>
          </xdr:cNvPr>
          <xdr:cNvCxnSpPr/>
        </xdr:nvCxnSpPr>
        <xdr:spPr>
          <a:xfrm flipH="1">
            <a:off x="8205986" y="17939626"/>
            <a:ext cx="91782" cy="8983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6" name="Oval 255">
            <a:extLst>
              <a:ext uri="{FF2B5EF4-FFF2-40B4-BE49-F238E27FC236}">
                <a16:creationId xmlns:a16="http://schemas.microsoft.com/office/drawing/2014/main" id="{C9C32442-778E-9212-DFEC-6C46E3651A43}"/>
              </a:ext>
            </a:extLst>
          </xdr:cNvPr>
          <xdr:cNvSpPr/>
        </xdr:nvSpPr>
        <xdr:spPr>
          <a:xfrm>
            <a:off x="6739268" y="13346953"/>
            <a:ext cx="73463" cy="59964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7" name="Oval 256">
            <a:extLst>
              <a:ext uri="{FF2B5EF4-FFF2-40B4-BE49-F238E27FC236}">
                <a16:creationId xmlns:a16="http://schemas.microsoft.com/office/drawing/2014/main" id="{4847F8EF-885B-BBD1-7E5C-7F0521FA0376}"/>
              </a:ext>
            </a:extLst>
          </xdr:cNvPr>
          <xdr:cNvSpPr/>
        </xdr:nvSpPr>
        <xdr:spPr>
          <a:xfrm>
            <a:off x="6733958" y="14184700"/>
            <a:ext cx="73463" cy="59964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8" name="Oval 257">
            <a:extLst>
              <a:ext uri="{FF2B5EF4-FFF2-40B4-BE49-F238E27FC236}">
                <a16:creationId xmlns:a16="http://schemas.microsoft.com/office/drawing/2014/main" id="{6529CF10-571C-638B-4A91-96167027DC83}"/>
              </a:ext>
            </a:extLst>
          </xdr:cNvPr>
          <xdr:cNvSpPr/>
        </xdr:nvSpPr>
        <xdr:spPr>
          <a:xfrm>
            <a:off x="6734324" y="15012056"/>
            <a:ext cx="73463" cy="59964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59" name="Oval 258">
            <a:extLst>
              <a:ext uri="{FF2B5EF4-FFF2-40B4-BE49-F238E27FC236}">
                <a16:creationId xmlns:a16="http://schemas.microsoft.com/office/drawing/2014/main" id="{A894B46E-473E-3F58-6E00-A383BC8BEECC}"/>
              </a:ext>
            </a:extLst>
          </xdr:cNvPr>
          <xdr:cNvSpPr/>
        </xdr:nvSpPr>
        <xdr:spPr>
          <a:xfrm>
            <a:off x="6734324" y="14911181"/>
            <a:ext cx="73463" cy="66459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0" name="Oval 259">
            <a:extLst>
              <a:ext uri="{FF2B5EF4-FFF2-40B4-BE49-F238E27FC236}">
                <a16:creationId xmlns:a16="http://schemas.microsoft.com/office/drawing/2014/main" id="{1BBB56C7-5015-689B-2A1F-D47A4A4DD859}"/>
              </a:ext>
            </a:extLst>
          </xdr:cNvPr>
          <xdr:cNvSpPr/>
        </xdr:nvSpPr>
        <xdr:spPr>
          <a:xfrm>
            <a:off x="6743849" y="15715592"/>
            <a:ext cx="73463" cy="59964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61" name="Oval 260">
            <a:extLst>
              <a:ext uri="{FF2B5EF4-FFF2-40B4-BE49-F238E27FC236}">
                <a16:creationId xmlns:a16="http://schemas.microsoft.com/office/drawing/2014/main" id="{0305D422-9DD2-3866-48E2-56AF01281352}"/>
              </a:ext>
            </a:extLst>
          </xdr:cNvPr>
          <xdr:cNvSpPr/>
        </xdr:nvSpPr>
        <xdr:spPr>
          <a:xfrm>
            <a:off x="6748428" y="16558318"/>
            <a:ext cx="73463" cy="59964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71436</xdr:colOff>
      <xdr:row>133</xdr:row>
      <xdr:rowOff>123793</xdr:rowOff>
    </xdr:from>
    <xdr:to>
      <xdr:col>70</xdr:col>
      <xdr:colOff>80962</xdr:colOff>
      <xdr:row>141</xdr:row>
      <xdr:rowOff>85725</xdr:rowOff>
    </xdr:to>
    <xdr:grpSp>
      <xdr:nvGrpSpPr>
        <xdr:cNvPr id="869" name="Group 868">
          <a:extLst>
            <a:ext uri="{FF2B5EF4-FFF2-40B4-BE49-F238E27FC236}">
              <a16:creationId xmlns:a16="http://schemas.microsoft.com/office/drawing/2014/main" id="{4A271A12-725A-9B34-60C7-B78AA32D4196}"/>
            </a:ext>
          </a:extLst>
        </xdr:cNvPr>
        <xdr:cNvGrpSpPr/>
      </xdr:nvGrpSpPr>
      <xdr:grpSpPr>
        <a:xfrm>
          <a:off x="2014536" y="18897568"/>
          <a:ext cx="9401176" cy="1104932"/>
          <a:chOff x="2014536" y="18897568"/>
          <a:chExt cx="9401176" cy="1104932"/>
        </a:xfrm>
      </xdr:grpSpPr>
      <xdr:sp macro="" textlink="">
        <xdr:nvSpPr>
          <xdr:cNvPr id="382" name="Isosceles Triangle 381">
            <a:extLst>
              <a:ext uri="{FF2B5EF4-FFF2-40B4-BE49-F238E27FC236}">
                <a16:creationId xmlns:a16="http://schemas.microsoft.com/office/drawing/2014/main" id="{08670D9F-AFFA-38B6-2E37-0A87FAD9B7E1}"/>
              </a:ext>
            </a:extLst>
          </xdr:cNvPr>
          <xdr:cNvSpPr/>
        </xdr:nvSpPr>
        <xdr:spPr>
          <a:xfrm>
            <a:off x="2023701" y="19212409"/>
            <a:ext cx="161931" cy="12483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387" name="Isosceles Triangle 386">
            <a:extLst>
              <a:ext uri="{FF2B5EF4-FFF2-40B4-BE49-F238E27FC236}">
                <a16:creationId xmlns:a16="http://schemas.microsoft.com/office/drawing/2014/main" id="{9637979F-CC08-4229-8B1A-57B8477429AB}"/>
              </a:ext>
            </a:extLst>
          </xdr:cNvPr>
          <xdr:cNvSpPr/>
        </xdr:nvSpPr>
        <xdr:spPr>
          <a:xfrm>
            <a:off x="3647588" y="19207416"/>
            <a:ext cx="161931" cy="12483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12" name="Straight Connector 411">
            <a:extLst>
              <a:ext uri="{FF2B5EF4-FFF2-40B4-BE49-F238E27FC236}">
                <a16:creationId xmlns:a16="http://schemas.microsoft.com/office/drawing/2014/main" id="{0951357F-5F1B-9B6C-796E-5B9E69066837}"/>
              </a:ext>
            </a:extLst>
          </xdr:cNvPr>
          <xdr:cNvCxnSpPr/>
        </xdr:nvCxnSpPr>
        <xdr:spPr>
          <a:xfrm>
            <a:off x="2097000" y="19200756"/>
            <a:ext cx="9240831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7" name="Isosceles Triangle 416">
            <a:extLst>
              <a:ext uri="{FF2B5EF4-FFF2-40B4-BE49-F238E27FC236}">
                <a16:creationId xmlns:a16="http://schemas.microsoft.com/office/drawing/2014/main" id="{27398D2C-95A1-6AC0-05DB-E82EA000EE5C}"/>
              </a:ext>
            </a:extLst>
          </xdr:cNvPr>
          <xdr:cNvSpPr/>
        </xdr:nvSpPr>
        <xdr:spPr>
          <a:xfrm>
            <a:off x="5104967" y="19207417"/>
            <a:ext cx="161931" cy="12483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22" name="Isosceles Triangle 421">
            <a:extLst>
              <a:ext uri="{FF2B5EF4-FFF2-40B4-BE49-F238E27FC236}">
                <a16:creationId xmlns:a16="http://schemas.microsoft.com/office/drawing/2014/main" id="{6F600DC7-460C-22B3-D54C-B7A7726EFD21}"/>
              </a:ext>
            </a:extLst>
          </xdr:cNvPr>
          <xdr:cNvSpPr/>
        </xdr:nvSpPr>
        <xdr:spPr>
          <a:xfrm>
            <a:off x="8015161" y="19202423"/>
            <a:ext cx="161931" cy="12483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31" name="Isosceles Triangle 430">
            <a:extLst>
              <a:ext uri="{FF2B5EF4-FFF2-40B4-BE49-F238E27FC236}">
                <a16:creationId xmlns:a16="http://schemas.microsoft.com/office/drawing/2014/main" id="{C1DA5FB1-656E-C7E3-8907-25BD814B3FB8}"/>
              </a:ext>
            </a:extLst>
          </xdr:cNvPr>
          <xdr:cNvSpPr/>
        </xdr:nvSpPr>
        <xdr:spPr>
          <a:xfrm>
            <a:off x="9472539" y="19207417"/>
            <a:ext cx="161931" cy="12483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432" name="Isosceles Triangle 431">
            <a:extLst>
              <a:ext uri="{FF2B5EF4-FFF2-40B4-BE49-F238E27FC236}">
                <a16:creationId xmlns:a16="http://schemas.microsoft.com/office/drawing/2014/main" id="{E8A5C9CC-A9D2-4EFE-3865-E62C1048A72A}"/>
              </a:ext>
            </a:extLst>
          </xdr:cNvPr>
          <xdr:cNvSpPr/>
        </xdr:nvSpPr>
        <xdr:spPr>
          <a:xfrm>
            <a:off x="11253781" y="19202423"/>
            <a:ext cx="161931" cy="124833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33" name="Straight Arrow Connector 432">
            <a:extLst>
              <a:ext uri="{FF2B5EF4-FFF2-40B4-BE49-F238E27FC236}">
                <a16:creationId xmlns:a16="http://schemas.microsoft.com/office/drawing/2014/main" id="{399C4EA3-208A-D63F-06E6-9AA21D716218}"/>
              </a:ext>
            </a:extLst>
          </xdr:cNvPr>
          <xdr:cNvCxnSpPr/>
        </xdr:nvCxnSpPr>
        <xdr:spPr>
          <a:xfrm>
            <a:off x="2101581" y="18965917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Straight Arrow Connector 433">
            <a:extLst>
              <a:ext uri="{FF2B5EF4-FFF2-40B4-BE49-F238E27FC236}">
                <a16:creationId xmlns:a16="http://schemas.microsoft.com/office/drawing/2014/main" id="{868721F8-CE09-6794-BD20-91F440951321}"/>
              </a:ext>
            </a:extLst>
          </xdr:cNvPr>
          <xdr:cNvCxnSpPr/>
        </xdr:nvCxnSpPr>
        <xdr:spPr>
          <a:xfrm>
            <a:off x="2263512" y="18970912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5" name="Straight Arrow Connector 434">
            <a:extLst>
              <a:ext uri="{FF2B5EF4-FFF2-40B4-BE49-F238E27FC236}">
                <a16:creationId xmlns:a16="http://schemas.microsoft.com/office/drawing/2014/main" id="{62B6F690-C440-3EB4-C5A5-51FDF947679B}"/>
              </a:ext>
            </a:extLst>
          </xdr:cNvPr>
          <xdr:cNvCxnSpPr/>
        </xdr:nvCxnSpPr>
        <xdr:spPr>
          <a:xfrm>
            <a:off x="2425442" y="18965916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Straight Arrow Connector 435">
            <a:extLst>
              <a:ext uri="{FF2B5EF4-FFF2-40B4-BE49-F238E27FC236}">
                <a16:creationId xmlns:a16="http://schemas.microsoft.com/office/drawing/2014/main" id="{8415F46D-4EF7-0445-18F4-CD484AB6E094}"/>
              </a:ext>
            </a:extLst>
          </xdr:cNvPr>
          <xdr:cNvCxnSpPr/>
        </xdr:nvCxnSpPr>
        <xdr:spPr>
          <a:xfrm>
            <a:off x="2587373" y="18970911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Straight Arrow Connector 436">
            <a:extLst>
              <a:ext uri="{FF2B5EF4-FFF2-40B4-BE49-F238E27FC236}">
                <a16:creationId xmlns:a16="http://schemas.microsoft.com/office/drawing/2014/main" id="{41A40680-3F6D-557F-F2B6-29AE72ECCD72}"/>
              </a:ext>
            </a:extLst>
          </xdr:cNvPr>
          <xdr:cNvCxnSpPr/>
        </xdr:nvCxnSpPr>
        <xdr:spPr>
          <a:xfrm>
            <a:off x="2749304" y="18965915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Straight Arrow Connector 437">
            <a:extLst>
              <a:ext uri="{FF2B5EF4-FFF2-40B4-BE49-F238E27FC236}">
                <a16:creationId xmlns:a16="http://schemas.microsoft.com/office/drawing/2014/main" id="{E7C34142-EA90-9466-1EB2-11D0A78F0987}"/>
              </a:ext>
            </a:extLst>
          </xdr:cNvPr>
          <xdr:cNvCxnSpPr/>
        </xdr:nvCxnSpPr>
        <xdr:spPr>
          <a:xfrm>
            <a:off x="2911235" y="18970910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9" name="Straight Arrow Connector 438">
            <a:extLst>
              <a:ext uri="{FF2B5EF4-FFF2-40B4-BE49-F238E27FC236}">
                <a16:creationId xmlns:a16="http://schemas.microsoft.com/office/drawing/2014/main" id="{04FA6C05-72FA-BDE0-1ADA-77EFDD5AD19E}"/>
              </a:ext>
            </a:extLst>
          </xdr:cNvPr>
          <xdr:cNvCxnSpPr/>
        </xdr:nvCxnSpPr>
        <xdr:spPr>
          <a:xfrm>
            <a:off x="3073167" y="18965915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Straight Arrow Connector 439">
            <a:extLst>
              <a:ext uri="{FF2B5EF4-FFF2-40B4-BE49-F238E27FC236}">
                <a16:creationId xmlns:a16="http://schemas.microsoft.com/office/drawing/2014/main" id="{B1ACCBDF-F54E-8556-0CA4-5D4532932927}"/>
              </a:ext>
            </a:extLst>
          </xdr:cNvPr>
          <xdr:cNvCxnSpPr/>
        </xdr:nvCxnSpPr>
        <xdr:spPr>
          <a:xfrm>
            <a:off x="3235098" y="18970909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Straight Arrow Connector 440">
            <a:extLst>
              <a:ext uri="{FF2B5EF4-FFF2-40B4-BE49-F238E27FC236}">
                <a16:creationId xmlns:a16="http://schemas.microsoft.com/office/drawing/2014/main" id="{79625F9B-B441-99BD-1CD7-2483257C5340}"/>
              </a:ext>
            </a:extLst>
          </xdr:cNvPr>
          <xdr:cNvCxnSpPr/>
        </xdr:nvCxnSpPr>
        <xdr:spPr>
          <a:xfrm>
            <a:off x="3397031" y="18965917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Straight Arrow Connector 441">
            <a:extLst>
              <a:ext uri="{FF2B5EF4-FFF2-40B4-BE49-F238E27FC236}">
                <a16:creationId xmlns:a16="http://schemas.microsoft.com/office/drawing/2014/main" id="{66560F26-F8C4-200D-C0D4-E05D4400BB9D}"/>
              </a:ext>
            </a:extLst>
          </xdr:cNvPr>
          <xdr:cNvCxnSpPr/>
        </xdr:nvCxnSpPr>
        <xdr:spPr>
          <a:xfrm>
            <a:off x="3558962" y="18970912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Straight Arrow Connector 442">
            <a:extLst>
              <a:ext uri="{FF2B5EF4-FFF2-40B4-BE49-F238E27FC236}">
                <a16:creationId xmlns:a16="http://schemas.microsoft.com/office/drawing/2014/main" id="{2044B6E3-487C-39F0-7B7A-D193BF1E393B}"/>
              </a:ext>
            </a:extLst>
          </xdr:cNvPr>
          <xdr:cNvCxnSpPr/>
        </xdr:nvCxnSpPr>
        <xdr:spPr>
          <a:xfrm>
            <a:off x="3720892" y="18965916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Straight Arrow Connector 443">
            <a:extLst>
              <a:ext uri="{FF2B5EF4-FFF2-40B4-BE49-F238E27FC236}">
                <a16:creationId xmlns:a16="http://schemas.microsoft.com/office/drawing/2014/main" id="{7520A4BA-71DF-3D90-F913-95AD79CA4FE4}"/>
              </a:ext>
            </a:extLst>
          </xdr:cNvPr>
          <xdr:cNvCxnSpPr/>
        </xdr:nvCxnSpPr>
        <xdr:spPr>
          <a:xfrm>
            <a:off x="3882823" y="18970911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Straight Arrow Connector 444">
            <a:extLst>
              <a:ext uri="{FF2B5EF4-FFF2-40B4-BE49-F238E27FC236}">
                <a16:creationId xmlns:a16="http://schemas.microsoft.com/office/drawing/2014/main" id="{4B2E2F87-A9E7-7298-DF9A-5910997FAC2E}"/>
              </a:ext>
            </a:extLst>
          </xdr:cNvPr>
          <xdr:cNvCxnSpPr/>
        </xdr:nvCxnSpPr>
        <xdr:spPr>
          <a:xfrm>
            <a:off x="4044754" y="18965915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Straight Arrow Connector 445">
            <a:extLst>
              <a:ext uri="{FF2B5EF4-FFF2-40B4-BE49-F238E27FC236}">
                <a16:creationId xmlns:a16="http://schemas.microsoft.com/office/drawing/2014/main" id="{EB00B3BF-CD7C-940B-EFC5-27F4F75D7EAD}"/>
              </a:ext>
            </a:extLst>
          </xdr:cNvPr>
          <xdr:cNvCxnSpPr/>
        </xdr:nvCxnSpPr>
        <xdr:spPr>
          <a:xfrm>
            <a:off x="4206685" y="18970910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Straight Arrow Connector 446">
            <a:extLst>
              <a:ext uri="{FF2B5EF4-FFF2-40B4-BE49-F238E27FC236}">
                <a16:creationId xmlns:a16="http://schemas.microsoft.com/office/drawing/2014/main" id="{6CE7E090-3E34-E210-A27A-08996A3D498A}"/>
              </a:ext>
            </a:extLst>
          </xdr:cNvPr>
          <xdr:cNvCxnSpPr/>
        </xdr:nvCxnSpPr>
        <xdr:spPr>
          <a:xfrm>
            <a:off x="4368616" y="18965915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Straight Arrow Connector 447">
            <a:extLst>
              <a:ext uri="{FF2B5EF4-FFF2-40B4-BE49-F238E27FC236}">
                <a16:creationId xmlns:a16="http://schemas.microsoft.com/office/drawing/2014/main" id="{E042DD19-EA7D-5CAA-1105-327A8FE11D7B}"/>
              </a:ext>
            </a:extLst>
          </xdr:cNvPr>
          <xdr:cNvCxnSpPr/>
        </xdr:nvCxnSpPr>
        <xdr:spPr>
          <a:xfrm>
            <a:off x="4530547" y="18970909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9" name="Straight Arrow Connector 448">
            <a:extLst>
              <a:ext uri="{FF2B5EF4-FFF2-40B4-BE49-F238E27FC236}">
                <a16:creationId xmlns:a16="http://schemas.microsoft.com/office/drawing/2014/main" id="{E802C6F1-0F4B-8D7E-78F2-D66919180BF9}"/>
              </a:ext>
            </a:extLst>
          </xdr:cNvPr>
          <xdr:cNvCxnSpPr/>
        </xdr:nvCxnSpPr>
        <xdr:spPr>
          <a:xfrm>
            <a:off x="4692480" y="18970911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0" name="Straight Arrow Connector 449">
            <a:extLst>
              <a:ext uri="{FF2B5EF4-FFF2-40B4-BE49-F238E27FC236}">
                <a16:creationId xmlns:a16="http://schemas.microsoft.com/office/drawing/2014/main" id="{7E1C6387-E683-BEF8-E685-82CD642315B6}"/>
              </a:ext>
            </a:extLst>
          </xdr:cNvPr>
          <xdr:cNvCxnSpPr/>
        </xdr:nvCxnSpPr>
        <xdr:spPr>
          <a:xfrm>
            <a:off x="4854411" y="18975904"/>
            <a:ext cx="0" cy="22477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1" name="Straight Arrow Connector 450">
            <a:extLst>
              <a:ext uri="{FF2B5EF4-FFF2-40B4-BE49-F238E27FC236}">
                <a16:creationId xmlns:a16="http://schemas.microsoft.com/office/drawing/2014/main" id="{F4A09942-BE76-1527-8A89-59418CEE4AA4}"/>
              </a:ext>
            </a:extLst>
          </xdr:cNvPr>
          <xdr:cNvCxnSpPr/>
        </xdr:nvCxnSpPr>
        <xdr:spPr>
          <a:xfrm>
            <a:off x="5016339" y="18970910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Straight Arrow Connector 451">
            <a:extLst>
              <a:ext uri="{FF2B5EF4-FFF2-40B4-BE49-F238E27FC236}">
                <a16:creationId xmlns:a16="http://schemas.microsoft.com/office/drawing/2014/main" id="{32B2063F-26AD-3291-28C1-D8B1C6BBC5C2}"/>
              </a:ext>
            </a:extLst>
          </xdr:cNvPr>
          <xdr:cNvCxnSpPr/>
        </xdr:nvCxnSpPr>
        <xdr:spPr>
          <a:xfrm>
            <a:off x="5178273" y="18975903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Straight Arrow Connector 452">
            <a:extLst>
              <a:ext uri="{FF2B5EF4-FFF2-40B4-BE49-F238E27FC236}">
                <a16:creationId xmlns:a16="http://schemas.microsoft.com/office/drawing/2014/main" id="{8CF68472-7989-AC5C-E088-09F8B5F1E559}"/>
              </a:ext>
            </a:extLst>
          </xdr:cNvPr>
          <xdr:cNvCxnSpPr/>
        </xdr:nvCxnSpPr>
        <xdr:spPr>
          <a:xfrm>
            <a:off x="5340203" y="18970909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Straight Arrow Connector 453">
            <a:extLst>
              <a:ext uri="{FF2B5EF4-FFF2-40B4-BE49-F238E27FC236}">
                <a16:creationId xmlns:a16="http://schemas.microsoft.com/office/drawing/2014/main" id="{011E063C-F4F5-7196-5010-F55D1164A8A5}"/>
              </a:ext>
            </a:extLst>
          </xdr:cNvPr>
          <xdr:cNvCxnSpPr/>
        </xdr:nvCxnSpPr>
        <xdr:spPr>
          <a:xfrm>
            <a:off x="5502135" y="18975902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Straight Arrow Connector 454">
            <a:extLst>
              <a:ext uri="{FF2B5EF4-FFF2-40B4-BE49-F238E27FC236}">
                <a16:creationId xmlns:a16="http://schemas.microsoft.com/office/drawing/2014/main" id="{40FF2328-BA68-39FB-2514-705F91AB806E}"/>
              </a:ext>
            </a:extLst>
          </xdr:cNvPr>
          <xdr:cNvCxnSpPr/>
        </xdr:nvCxnSpPr>
        <xdr:spPr>
          <a:xfrm>
            <a:off x="5664064" y="18970908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Straight Arrow Connector 455">
            <a:extLst>
              <a:ext uri="{FF2B5EF4-FFF2-40B4-BE49-F238E27FC236}">
                <a16:creationId xmlns:a16="http://schemas.microsoft.com/office/drawing/2014/main" id="{932CC685-0F61-F028-0436-81885EA8D8D1}"/>
              </a:ext>
            </a:extLst>
          </xdr:cNvPr>
          <xdr:cNvCxnSpPr/>
        </xdr:nvCxnSpPr>
        <xdr:spPr>
          <a:xfrm>
            <a:off x="5825996" y="18975901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Straight Arrow Connector 456">
            <a:extLst>
              <a:ext uri="{FF2B5EF4-FFF2-40B4-BE49-F238E27FC236}">
                <a16:creationId xmlns:a16="http://schemas.microsoft.com/office/drawing/2014/main" id="{AF4E0F17-E561-1EC8-2A57-24D254667B8A}"/>
              </a:ext>
            </a:extLst>
          </xdr:cNvPr>
          <xdr:cNvCxnSpPr/>
        </xdr:nvCxnSpPr>
        <xdr:spPr>
          <a:xfrm>
            <a:off x="5987928" y="18970911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Straight Arrow Connector 457">
            <a:extLst>
              <a:ext uri="{FF2B5EF4-FFF2-40B4-BE49-F238E27FC236}">
                <a16:creationId xmlns:a16="http://schemas.microsoft.com/office/drawing/2014/main" id="{88B04186-C444-6D4A-E348-1809E0362CD2}"/>
              </a:ext>
            </a:extLst>
          </xdr:cNvPr>
          <xdr:cNvCxnSpPr/>
        </xdr:nvCxnSpPr>
        <xdr:spPr>
          <a:xfrm>
            <a:off x="6149860" y="18975904"/>
            <a:ext cx="0" cy="22477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Straight Arrow Connector 458">
            <a:extLst>
              <a:ext uri="{FF2B5EF4-FFF2-40B4-BE49-F238E27FC236}">
                <a16:creationId xmlns:a16="http://schemas.microsoft.com/office/drawing/2014/main" id="{3FC369BF-AC21-08FF-39EA-059CC976AD19}"/>
              </a:ext>
            </a:extLst>
          </xdr:cNvPr>
          <xdr:cNvCxnSpPr/>
        </xdr:nvCxnSpPr>
        <xdr:spPr>
          <a:xfrm>
            <a:off x="6311790" y="18970910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Straight Arrow Connector 459">
            <a:extLst>
              <a:ext uri="{FF2B5EF4-FFF2-40B4-BE49-F238E27FC236}">
                <a16:creationId xmlns:a16="http://schemas.microsoft.com/office/drawing/2014/main" id="{C1F1DE0C-76A7-5BB5-4AF8-A596BC309DBD}"/>
              </a:ext>
            </a:extLst>
          </xdr:cNvPr>
          <xdr:cNvCxnSpPr/>
        </xdr:nvCxnSpPr>
        <xdr:spPr>
          <a:xfrm>
            <a:off x="6473723" y="18975903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Straight Arrow Connector 460">
            <a:extLst>
              <a:ext uri="{FF2B5EF4-FFF2-40B4-BE49-F238E27FC236}">
                <a16:creationId xmlns:a16="http://schemas.microsoft.com/office/drawing/2014/main" id="{64CC932E-AB0D-B4B3-2EAF-CDE825528FB3}"/>
              </a:ext>
            </a:extLst>
          </xdr:cNvPr>
          <xdr:cNvCxnSpPr/>
        </xdr:nvCxnSpPr>
        <xdr:spPr>
          <a:xfrm>
            <a:off x="6635653" y="18970909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Straight Arrow Connector 461">
            <a:extLst>
              <a:ext uri="{FF2B5EF4-FFF2-40B4-BE49-F238E27FC236}">
                <a16:creationId xmlns:a16="http://schemas.microsoft.com/office/drawing/2014/main" id="{5EBF11CA-FA73-0060-7DF9-59E8436578CE}"/>
              </a:ext>
            </a:extLst>
          </xdr:cNvPr>
          <xdr:cNvCxnSpPr/>
        </xdr:nvCxnSpPr>
        <xdr:spPr>
          <a:xfrm>
            <a:off x="6797585" y="18975902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Straight Arrow Connector 462">
            <a:extLst>
              <a:ext uri="{FF2B5EF4-FFF2-40B4-BE49-F238E27FC236}">
                <a16:creationId xmlns:a16="http://schemas.microsoft.com/office/drawing/2014/main" id="{51A1C57B-E553-5870-B558-629DF6943248}"/>
              </a:ext>
            </a:extLst>
          </xdr:cNvPr>
          <xdr:cNvCxnSpPr/>
        </xdr:nvCxnSpPr>
        <xdr:spPr>
          <a:xfrm>
            <a:off x="6959514" y="18970908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Straight Arrow Connector 463">
            <a:extLst>
              <a:ext uri="{FF2B5EF4-FFF2-40B4-BE49-F238E27FC236}">
                <a16:creationId xmlns:a16="http://schemas.microsoft.com/office/drawing/2014/main" id="{D3D94454-6E13-2D6D-4E42-AC47568CC1CF}"/>
              </a:ext>
            </a:extLst>
          </xdr:cNvPr>
          <xdr:cNvCxnSpPr/>
        </xdr:nvCxnSpPr>
        <xdr:spPr>
          <a:xfrm>
            <a:off x="7121446" y="18970908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Straight Arrow Connector 464">
            <a:extLst>
              <a:ext uri="{FF2B5EF4-FFF2-40B4-BE49-F238E27FC236}">
                <a16:creationId xmlns:a16="http://schemas.microsoft.com/office/drawing/2014/main" id="{126027ED-8FAF-F00F-5BAD-600E2B14F7A7}"/>
              </a:ext>
            </a:extLst>
          </xdr:cNvPr>
          <xdr:cNvCxnSpPr/>
        </xdr:nvCxnSpPr>
        <xdr:spPr>
          <a:xfrm>
            <a:off x="7283379" y="18970911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Straight Arrow Connector 465">
            <a:extLst>
              <a:ext uri="{FF2B5EF4-FFF2-40B4-BE49-F238E27FC236}">
                <a16:creationId xmlns:a16="http://schemas.microsoft.com/office/drawing/2014/main" id="{5CD7890D-BAB2-74E9-0503-B79A878BD138}"/>
              </a:ext>
            </a:extLst>
          </xdr:cNvPr>
          <xdr:cNvCxnSpPr/>
        </xdr:nvCxnSpPr>
        <xdr:spPr>
          <a:xfrm>
            <a:off x="7445311" y="18975904"/>
            <a:ext cx="0" cy="22477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Straight Arrow Connector 466">
            <a:extLst>
              <a:ext uri="{FF2B5EF4-FFF2-40B4-BE49-F238E27FC236}">
                <a16:creationId xmlns:a16="http://schemas.microsoft.com/office/drawing/2014/main" id="{C4C4542F-B16A-5A99-A402-65F368FD3E17}"/>
              </a:ext>
            </a:extLst>
          </xdr:cNvPr>
          <xdr:cNvCxnSpPr/>
        </xdr:nvCxnSpPr>
        <xdr:spPr>
          <a:xfrm>
            <a:off x="7607241" y="18970910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Straight Arrow Connector 467">
            <a:extLst>
              <a:ext uri="{FF2B5EF4-FFF2-40B4-BE49-F238E27FC236}">
                <a16:creationId xmlns:a16="http://schemas.microsoft.com/office/drawing/2014/main" id="{9A0FE092-DD40-683B-00CF-89A9121F5568}"/>
              </a:ext>
            </a:extLst>
          </xdr:cNvPr>
          <xdr:cNvCxnSpPr/>
        </xdr:nvCxnSpPr>
        <xdr:spPr>
          <a:xfrm>
            <a:off x="7769171" y="18975903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9" name="Straight Arrow Connector 468">
            <a:extLst>
              <a:ext uri="{FF2B5EF4-FFF2-40B4-BE49-F238E27FC236}">
                <a16:creationId xmlns:a16="http://schemas.microsoft.com/office/drawing/2014/main" id="{D5331C76-AA1A-DE71-1317-2AFAF1AE36EA}"/>
              </a:ext>
            </a:extLst>
          </xdr:cNvPr>
          <xdr:cNvCxnSpPr/>
        </xdr:nvCxnSpPr>
        <xdr:spPr>
          <a:xfrm>
            <a:off x="7931103" y="18970909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Straight Arrow Connector 469">
            <a:extLst>
              <a:ext uri="{FF2B5EF4-FFF2-40B4-BE49-F238E27FC236}">
                <a16:creationId xmlns:a16="http://schemas.microsoft.com/office/drawing/2014/main" id="{B1FA73FC-EFE5-AA33-7E21-AA454BF1B0BB}"/>
              </a:ext>
            </a:extLst>
          </xdr:cNvPr>
          <xdr:cNvCxnSpPr/>
        </xdr:nvCxnSpPr>
        <xdr:spPr>
          <a:xfrm>
            <a:off x="8093035" y="18975902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Straight Arrow Connector 470">
            <a:extLst>
              <a:ext uri="{FF2B5EF4-FFF2-40B4-BE49-F238E27FC236}">
                <a16:creationId xmlns:a16="http://schemas.microsoft.com/office/drawing/2014/main" id="{E353DC49-903F-DC78-7D79-B0C86DF4688E}"/>
              </a:ext>
            </a:extLst>
          </xdr:cNvPr>
          <xdr:cNvCxnSpPr/>
        </xdr:nvCxnSpPr>
        <xdr:spPr>
          <a:xfrm>
            <a:off x="8254966" y="18970908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Straight Arrow Connector 471">
            <a:extLst>
              <a:ext uri="{FF2B5EF4-FFF2-40B4-BE49-F238E27FC236}">
                <a16:creationId xmlns:a16="http://schemas.microsoft.com/office/drawing/2014/main" id="{FF018148-C5C4-6902-F80B-F75CD4C9E7D6}"/>
              </a:ext>
            </a:extLst>
          </xdr:cNvPr>
          <xdr:cNvCxnSpPr/>
        </xdr:nvCxnSpPr>
        <xdr:spPr>
          <a:xfrm>
            <a:off x="8416897" y="18975901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Straight Arrow Connector 472">
            <a:extLst>
              <a:ext uri="{FF2B5EF4-FFF2-40B4-BE49-F238E27FC236}">
                <a16:creationId xmlns:a16="http://schemas.microsoft.com/office/drawing/2014/main" id="{4F59644C-0203-C0A4-B746-F3EBBAB4FE7E}"/>
              </a:ext>
            </a:extLst>
          </xdr:cNvPr>
          <xdr:cNvCxnSpPr/>
        </xdr:nvCxnSpPr>
        <xdr:spPr>
          <a:xfrm>
            <a:off x="8578829" y="18970911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Straight Arrow Connector 473">
            <a:extLst>
              <a:ext uri="{FF2B5EF4-FFF2-40B4-BE49-F238E27FC236}">
                <a16:creationId xmlns:a16="http://schemas.microsoft.com/office/drawing/2014/main" id="{59CEC74A-093B-E524-64E9-B85A3FA26D89}"/>
              </a:ext>
            </a:extLst>
          </xdr:cNvPr>
          <xdr:cNvCxnSpPr/>
        </xdr:nvCxnSpPr>
        <xdr:spPr>
          <a:xfrm>
            <a:off x="8740761" y="18975904"/>
            <a:ext cx="0" cy="22477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Straight Arrow Connector 474">
            <a:extLst>
              <a:ext uri="{FF2B5EF4-FFF2-40B4-BE49-F238E27FC236}">
                <a16:creationId xmlns:a16="http://schemas.microsoft.com/office/drawing/2014/main" id="{FE89FD28-33CB-19F8-AE0E-B89098539E47}"/>
              </a:ext>
            </a:extLst>
          </xdr:cNvPr>
          <xdr:cNvCxnSpPr/>
        </xdr:nvCxnSpPr>
        <xdr:spPr>
          <a:xfrm>
            <a:off x="8902691" y="18970910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Straight Arrow Connector 475">
            <a:extLst>
              <a:ext uri="{FF2B5EF4-FFF2-40B4-BE49-F238E27FC236}">
                <a16:creationId xmlns:a16="http://schemas.microsoft.com/office/drawing/2014/main" id="{C0373D7F-2F64-D2FC-979F-90E6AEAA7DB2}"/>
              </a:ext>
            </a:extLst>
          </xdr:cNvPr>
          <xdr:cNvCxnSpPr/>
        </xdr:nvCxnSpPr>
        <xdr:spPr>
          <a:xfrm>
            <a:off x="9064622" y="18975903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7" name="Straight Arrow Connector 476">
            <a:extLst>
              <a:ext uri="{FF2B5EF4-FFF2-40B4-BE49-F238E27FC236}">
                <a16:creationId xmlns:a16="http://schemas.microsoft.com/office/drawing/2014/main" id="{715815D8-C457-3EA7-A135-C174515EC07B}"/>
              </a:ext>
            </a:extLst>
          </xdr:cNvPr>
          <xdr:cNvCxnSpPr/>
        </xdr:nvCxnSpPr>
        <xdr:spPr>
          <a:xfrm>
            <a:off x="9226553" y="18970909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Straight Arrow Connector 477">
            <a:extLst>
              <a:ext uri="{FF2B5EF4-FFF2-40B4-BE49-F238E27FC236}">
                <a16:creationId xmlns:a16="http://schemas.microsoft.com/office/drawing/2014/main" id="{9D9CF363-E207-18EE-2067-D3491782023E}"/>
              </a:ext>
            </a:extLst>
          </xdr:cNvPr>
          <xdr:cNvCxnSpPr/>
        </xdr:nvCxnSpPr>
        <xdr:spPr>
          <a:xfrm>
            <a:off x="9388484" y="18975902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9" name="Straight Arrow Connector 478">
            <a:extLst>
              <a:ext uri="{FF2B5EF4-FFF2-40B4-BE49-F238E27FC236}">
                <a16:creationId xmlns:a16="http://schemas.microsoft.com/office/drawing/2014/main" id="{8FD402D0-8611-F887-D6D1-D1FBB6FB35AE}"/>
              </a:ext>
            </a:extLst>
          </xdr:cNvPr>
          <xdr:cNvCxnSpPr/>
        </xdr:nvCxnSpPr>
        <xdr:spPr>
          <a:xfrm>
            <a:off x="9550415" y="18970908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Straight Arrow Connector 479">
            <a:extLst>
              <a:ext uri="{FF2B5EF4-FFF2-40B4-BE49-F238E27FC236}">
                <a16:creationId xmlns:a16="http://schemas.microsoft.com/office/drawing/2014/main" id="{6E2B0703-EF9B-29B1-80EA-4E49019CEB02}"/>
              </a:ext>
            </a:extLst>
          </xdr:cNvPr>
          <xdr:cNvCxnSpPr/>
        </xdr:nvCxnSpPr>
        <xdr:spPr>
          <a:xfrm>
            <a:off x="9712347" y="18975901"/>
            <a:ext cx="0" cy="22485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1" name="Straight Arrow Connector 480">
            <a:extLst>
              <a:ext uri="{FF2B5EF4-FFF2-40B4-BE49-F238E27FC236}">
                <a16:creationId xmlns:a16="http://schemas.microsoft.com/office/drawing/2014/main" id="{32F56EA3-6651-3041-27EF-CF82CE27C550}"/>
              </a:ext>
            </a:extLst>
          </xdr:cNvPr>
          <xdr:cNvCxnSpPr/>
        </xdr:nvCxnSpPr>
        <xdr:spPr>
          <a:xfrm>
            <a:off x="9874280" y="18965917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Straight Arrow Connector 481">
            <a:extLst>
              <a:ext uri="{FF2B5EF4-FFF2-40B4-BE49-F238E27FC236}">
                <a16:creationId xmlns:a16="http://schemas.microsoft.com/office/drawing/2014/main" id="{36E0A17D-09C5-393D-D5CE-C70DE4C25FEF}"/>
              </a:ext>
            </a:extLst>
          </xdr:cNvPr>
          <xdr:cNvCxnSpPr/>
        </xdr:nvCxnSpPr>
        <xdr:spPr>
          <a:xfrm>
            <a:off x="10036211" y="18970912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3" name="Straight Arrow Connector 482">
            <a:extLst>
              <a:ext uri="{FF2B5EF4-FFF2-40B4-BE49-F238E27FC236}">
                <a16:creationId xmlns:a16="http://schemas.microsoft.com/office/drawing/2014/main" id="{118AFE0D-4584-B542-E69C-A30D90A7C737}"/>
              </a:ext>
            </a:extLst>
          </xdr:cNvPr>
          <xdr:cNvCxnSpPr/>
        </xdr:nvCxnSpPr>
        <xdr:spPr>
          <a:xfrm>
            <a:off x="10198140" y="18965916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Straight Arrow Connector 483">
            <a:extLst>
              <a:ext uri="{FF2B5EF4-FFF2-40B4-BE49-F238E27FC236}">
                <a16:creationId xmlns:a16="http://schemas.microsoft.com/office/drawing/2014/main" id="{1E7ACFDD-3361-5FC5-D9A9-3DEC78B67D4C}"/>
              </a:ext>
            </a:extLst>
          </xdr:cNvPr>
          <xdr:cNvCxnSpPr/>
        </xdr:nvCxnSpPr>
        <xdr:spPr>
          <a:xfrm>
            <a:off x="10360073" y="18970911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5" name="Straight Arrow Connector 484">
            <a:extLst>
              <a:ext uri="{FF2B5EF4-FFF2-40B4-BE49-F238E27FC236}">
                <a16:creationId xmlns:a16="http://schemas.microsoft.com/office/drawing/2014/main" id="{BC9981B1-6F6E-9DF2-7D25-89160FFD4926}"/>
              </a:ext>
            </a:extLst>
          </xdr:cNvPr>
          <xdr:cNvCxnSpPr/>
        </xdr:nvCxnSpPr>
        <xdr:spPr>
          <a:xfrm>
            <a:off x="10522003" y="18965915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Straight Arrow Connector 485">
            <a:extLst>
              <a:ext uri="{FF2B5EF4-FFF2-40B4-BE49-F238E27FC236}">
                <a16:creationId xmlns:a16="http://schemas.microsoft.com/office/drawing/2014/main" id="{C081FAD5-08B6-2399-BDCF-733B7566EEF0}"/>
              </a:ext>
            </a:extLst>
          </xdr:cNvPr>
          <xdr:cNvCxnSpPr/>
        </xdr:nvCxnSpPr>
        <xdr:spPr>
          <a:xfrm>
            <a:off x="10683935" y="18970910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7" name="Straight Arrow Connector 486">
            <a:extLst>
              <a:ext uri="{FF2B5EF4-FFF2-40B4-BE49-F238E27FC236}">
                <a16:creationId xmlns:a16="http://schemas.microsoft.com/office/drawing/2014/main" id="{926FA80B-A731-0DDE-A5EC-87152C602054}"/>
              </a:ext>
            </a:extLst>
          </xdr:cNvPr>
          <xdr:cNvCxnSpPr/>
        </xdr:nvCxnSpPr>
        <xdr:spPr>
          <a:xfrm>
            <a:off x="10845865" y="18965915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Straight Arrow Connector 487">
            <a:extLst>
              <a:ext uri="{FF2B5EF4-FFF2-40B4-BE49-F238E27FC236}">
                <a16:creationId xmlns:a16="http://schemas.microsoft.com/office/drawing/2014/main" id="{BE273133-03D2-CA1B-407A-4C29ED5E60FA}"/>
              </a:ext>
            </a:extLst>
          </xdr:cNvPr>
          <xdr:cNvCxnSpPr/>
        </xdr:nvCxnSpPr>
        <xdr:spPr>
          <a:xfrm>
            <a:off x="11007794" y="18970909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9" name="Straight Arrow Connector 488">
            <a:extLst>
              <a:ext uri="{FF2B5EF4-FFF2-40B4-BE49-F238E27FC236}">
                <a16:creationId xmlns:a16="http://schemas.microsoft.com/office/drawing/2014/main" id="{E5A990FA-54FF-D73C-F01B-588FCAE9CEC3}"/>
              </a:ext>
            </a:extLst>
          </xdr:cNvPr>
          <xdr:cNvCxnSpPr/>
        </xdr:nvCxnSpPr>
        <xdr:spPr>
          <a:xfrm>
            <a:off x="11169729" y="18965917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0" name="Straight Arrow Connector 489">
            <a:extLst>
              <a:ext uri="{FF2B5EF4-FFF2-40B4-BE49-F238E27FC236}">
                <a16:creationId xmlns:a16="http://schemas.microsoft.com/office/drawing/2014/main" id="{A40411EF-F88A-E2BA-4759-D72E3E4F853D}"/>
              </a:ext>
            </a:extLst>
          </xdr:cNvPr>
          <xdr:cNvCxnSpPr/>
        </xdr:nvCxnSpPr>
        <xdr:spPr>
          <a:xfrm>
            <a:off x="11331658" y="18970912"/>
            <a:ext cx="0" cy="22810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Straight Connector 490">
            <a:extLst>
              <a:ext uri="{FF2B5EF4-FFF2-40B4-BE49-F238E27FC236}">
                <a16:creationId xmlns:a16="http://schemas.microsoft.com/office/drawing/2014/main" id="{208303FB-C12B-8F28-131A-5CE8F604446C}"/>
              </a:ext>
            </a:extLst>
          </xdr:cNvPr>
          <xdr:cNvCxnSpPr/>
        </xdr:nvCxnSpPr>
        <xdr:spPr>
          <a:xfrm>
            <a:off x="2112331" y="18965917"/>
            <a:ext cx="922549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Straight Connector 491">
            <a:extLst>
              <a:ext uri="{FF2B5EF4-FFF2-40B4-BE49-F238E27FC236}">
                <a16:creationId xmlns:a16="http://schemas.microsoft.com/office/drawing/2014/main" id="{F5EE86CA-DB63-0701-4A97-CE4198CFA456}"/>
              </a:ext>
            </a:extLst>
          </xdr:cNvPr>
          <xdr:cNvCxnSpPr/>
        </xdr:nvCxnSpPr>
        <xdr:spPr>
          <a:xfrm>
            <a:off x="2107750" y="19480461"/>
            <a:ext cx="0" cy="51727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3" name="Straight Connector 492">
            <a:extLst>
              <a:ext uri="{FF2B5EF4-FFF2-40B4-BE49-F238E27FC236}">
                <a16:creationId xmlns:a16="http://schemas.microsoft.com/office/drawing/2014/main" id="{645DFA48-3101-2888-4A28-139F9DF70536}"/>
              </a:ext>
            </a:extLst>
          </xdr:cNvPr>
          <xdr:cNvCxnSpPr/>
        </xdr:nvCxnSpPr>
        <xdr:spPr>
          <a:xfrm>
            <a:off x="2019118" y="19630337"/>
            <a:ext cx="937368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4" name="Straight Connector 493">
            <a:extLst>
              <a:ext uri="{FF2B5EF4-FFF2-40B4-BE49-F238E27FC236}">
                <a16:creationId xmlns:a16="http://schemas.microsoft.com/office/drawing/2014/main" id="{06650204-DB0E-7EFA-977A-ABC7E8CA5ADE}"/>
              </a:ext>
            </a:extLst>
          </xdr:cNvPr>
          <xdr:cNvCxnSpPr/>
        </xdr:nvCxnSpPr>
        <xdr:spPr>
          <a:xfrm flipH="1">
            <a:off x="2060350" y="19583733"/>
            <a:ext cx="88631" cy="932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5" name="Straight Connector 494">
            <a:extLst>
              <a:ext uri="{FF2B5EF4-FFF2-40B4-BE49-F238E27FC236}">
                <a16:creationId xmlns:a16="http://schemas.microsoft.com/office/drawing/2014/main" id="{70A87BF7-A095-6611-4559-A1D8E82D9D10}"/>
              </a:ext>
            </a:extLst>
          </xdr:cNvPr>
          <xdr:cNvCxnSpPr/>
        </xdr:nvCxnSpPr>
        <xdr:spPr>
          <a:xfrm>
            <a:off x="3720891" y="19480461"/>
            <a:ext cx="0" cy="2315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6" name="Straight Connector 495">
            <a:extLst>
              <a:ext uri="{FF2B5EF4-FFF2-40B4-BE49-F238E27FC236}">
                <a16:creationId xmlns:a16="http://schemas.microsoft.com/office/drawing/2014/main" id="{5C5EEDE1-4A8C-E70F-6BDD-28218BF11B86}"/>
              </a:ext>
            </a:extLst>
          </xdr:cNvPr>
          <xdr:cNvCxnSpPr/>
        </xdr:nvCxnSpPr>
        <xdr:spPr>
          <a:xfrm flipH="1">
            <a:off x="3679660" y="19583733"/>
            <a:ext cx="88631" cy="932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7" name="Straight Connector 496">
            <a:extLst>
              <a:ext uri="{FF2B5EF4-FFF2-40B4-BE49-F238E27FC236}">
                <a16:creationId xmlns:a16="http://schemas.microsoft.com/office/drawing/2014/main" id="{4B9C06F7-456E-B4BE-B039-65BC0D962C04}"/>
              </a:ext>
            </a:extLst>
          </xdr:cNvPr>
          <xdr:cNvCxnSpPr/>
        </xdr:nvCxnSpPr>
        <xdr:spPr>
          <a:xfrm>
            <a:off x="5178274" y="19480461"/>
            <a:ext cx="0" cy="2315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Straight Connector 497">
            <a:extLst>
              <a:ext uri="{FF2B5EF4-FFF2-40B4-BE49-F238E27FC236}">
                <a16:creationId xmlns:a16="http://schemas.microsoft.com/office/drawing/2014/main" id="{F26FA69F-E335-EF01-BB7D-BBEF35E776CF}"/>
              </a:ext>
            </a:extLst>
          </xdr:cNvPr>
          <xdr:cNvCxnSpPr/>
        </xdr:nvCxnSpPr>
        <xdr:spPr>
          <a:xfrm flipH="1">
            <a:off x="5137039" y="19583733"/>
            <a:ext cx="88631" cy="932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9" name="Straight Connector 498">
            <a:extLst>
              <a:ext uri="{FF2B5EF4-FFF2-40B4-BE49-F238E27FC236}">
                <a16:creationId xmlns:a16="http://schemas.microsoft.com/office/drawing/2014/main" id="{55945BE4-A860-1B92-0B70-B69567C12045}"/>
              </a:ext>
            </a:extLst>
          </xdr:cNvPr>
          <xdr:cNvCxnSpPr/>
        </xdr:nvCxnSpPr>
        <xdr:spPr>
          <a:xfrm>
            <a:off x="6635653" y="19480461"/>
            <a:ext cx="0" cy="2315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0" name="Straight Connector 499">
            <a:extLst>
              <a:ext uri="{FF2B5EF4-FFF2-40B4-BE49-F238E27FC236}">
                <a16:creationId xmlns:a16="http://schemas.microsoft.com/office/drawing/2014/main" id="{0952B85D-8351-2433-8642-53F8EB8B4CA0}"/>
              </a:ext>
            </a:extLst>
          </xdr:cNvPr>
          <xdr:cNvCxnSpPr/>
        </xdr:nvCxnSpPr>
        <xdr:spPr>
          <a:xfrm flipH="1">
            <a:off x="6594421" y="19583733"/>
            <a:ext cx="88631" cy="932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1" name="Straight Connector 500">
            <a:extLst>
              <a:ext uri="{FF2B5EF4-FFF2-40B4-BE49-F238E27FC236}">
                <a16:creationId xmlns:a16="http://schemas.microsoft.com/office/drawing/2014/main" id="{43AA6C2B-370E-8D6E-A34B-D262E820E612}"/>
              </a:ext>
            </a:extLst>
          </xdr:cNvPr>
          <xdr:cNvCxnSpPr/>
        </xdr:nvCxnSpPr>
        <xdr:spPr>
          <a:xfrm>
            <a:off x="9550411" y="19480461"/>
            <a:ext cx="0" cy="2315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93E840CE-277B-ED73-204F-30095E0A553F}"/>
              </a:ext>
            </a:extLst>
          </xdr:cNvPr>
          <xdr:cNvCxnSpPr/>
        </xdr:nvCxnSpPr>
        <xdr:spPr>
          <a:xfrm flipH="1">
            <a:off x="9509181" y="19583733"/>
            <a:ext cx="88631" cy="932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3" name="Straight Connector 502">
            <a:extLst>
              <a:ext uri="{FF2B5EF4-FFF2-40B4-BE49-F238E27FC236}">
                <a16:creationId xmlns:a16="http://schemas.microsoft.com/office/drawing/2014/main" id="{E5D03C40-668A-7837-3F63-9469AB0082EB}"/>
              </a:ext>
            </a:extLst>
          </xdr:cNvPr>
          <xdr:cNvCxnSpPr/>
        </xdr:nvCxnSpPr>
        <xdr:spPr>
          <a:xfrm>
            <a:off x="11331657" y="19485452"/>
            <a:ext cx="0" cy="51704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55FFDF09-2D68-EC15-3E9B-712D78775870}"/>
              </a:ext>
            </a:extLst>
          </xdr:cNvPr>
          <xdr:cNvCxnSpPr/>
        </xdr:nvCxnSpPr>
        <xdr:spPr>
          <a:xfrm flipH="1">
            <a:off x="11290427" y="19588725"/>
            <a:ext cx="88631" cy="932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5" name="Straight Connector 504">
            <a:extLst>
              <a:ext uri="{FF2B5EF4-FFF2-40B4-BE49-F238E27FC236}">
                <a16:creationId xmlns:a16="http://schemas.microsoft.com/office/drawing/2014/main" id="{380E93B7-964C-07BF-794F-FDBB6E2B6418}"/>
              </a:ext>
            </a:extLst>
          </xdr:cNvPr>
          <xdr:cNvCxnSpPr/>
        </xdr:nvCxnSpPr>
        <xdr:spPr>
          <a:xfrm>
            <a:off x="2014536" y="19916774"/>
            <a:ext cx="937368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6" name="Straight Connector 505">
            <a:extLst>
              <a:ext uri="{FF2B5EF4-FFF2-40B4-BE49-F238E27FC236}">
                <a16:creationId xmlns:a16="http://schemas.microsoft.com/office/drawing/2014/main" id="{C9F006F7-E7FA-B4E5-AFB4-4EB10180F4AA}"/>
              </a:ext>
            </a:extLst>
          </xdr:cNvPr>
          <xdr:cNvCxnSpPr/>
        </xdr:nvCxnSpPr>
        <xdr:spPr>
          <a:xfrm flipH="1">
            <a:off x="2062163" y="19870160"/>
            <a:ext cx="82235" cy="9900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3255A539-A7AE-6923-9E38-9D4DFC7F4120}"/>
              </a:ext>
            </a:extLst>
          </xdr:cNvPr>
          <xdr:cNvCxnSpPr/>
        </xdr:nvCxnSpPr>
        <xdr:spPr>
          <a:xfrm flipH="1">
            <a:off x="11277600" y="19875140"/>
            <a:ext cx="96878" cy="892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1534B073-A599-1B6F-D29A-61F9CAD88151}"/>
              </a:ext>
            </a:extLst>
          </xdr:cNvPr>
          <xdr:cNvCxnSpPr/>
        </xdr:nvCxnSpPr>
        <xdr:spPr>
          <a:xfrm flipH="1" flipV="1">
            <a:off x="6354608" y="18897568"/>
            <a:ext cx="134444" cy="159863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9" name="Isosceles Triangle 508">
            <a:extLst>
              <a:ext uri="{FF2B5EF4-FFF2-40B4-BE49-F238E27FC236}">
                <a16:creationId xmlns:a16="http://schemas.microsoft.com/office/drawing/2014/main" id="{DECB9805-C68D-42D0-52C6-8A210B14319C}"/>
              </a:ext>
            </a:extLst>
          </xdr:cNvPr>
          <xdr:cNvSpPr/>
        </xdr:nvSpPr>
        <xdr:spPr>
          <a:xfrm>
            <a:off x="6562344" y="19212378"/>
            <a:ext cx="161931" cy="124832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10" name="Straight Connector 509">
            <a:extLst>
              <a:ext uri="{FF2B5EF4-FFF2-40B4-BE49-F238E27FC236}">
                <a16:creationId xmlns:a16="http://schemas.microsoft.com/office/drawing/2014/main" id="{65F6C269-BDA5-D4C7-DCFE-EF49C30A5217}"/>
              </a:ext>
            </a:extLst>
          </xdr:cNvPr>
          <xdr:cNvCxnSpPr/>
        </xdr:nvCxnSpPr>
        <xdr:spPr>
          <a:xfrm>
            <a:off x="8093030" y="19480424"/>
            <a:ext cx="0" cy="23151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1" name="Straight Connector 510">
            <a:extLst>
              <a:ext uri="{FF2B5EF4-FFF2-40B4-BE49-F238E27FC236}">
                <a16:creationId xmlns:a16="http://schemas.microsoft.com/office/drawing/2014/main" id="{2AA6BF32-2BB8-5E45-0358-97B4291748F1}"/>
              </a:ext>
            </a:extLst>
          </xdr:cNvPr>
          <xdr:cNvCxnSpPr/>
        </xdr:nvCxnSpPr>
        <xdr:spPr>
          <a:xfrm flipH="1">
            <a:off x="8051799" y="19583693"/>
            <a:ext cx="88631" cy="932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2" name="Oval 511">
            <a:extLst>
              <a:ext uri="{FF2B5EF4-FFF2-40B4-BE49-F238E27FC236}">
                <a16:creationId xmlns:a16="http://schemas.microsoft.com/office/drawing/2014/main" id="{ADD04082-BD97-52AD-9BD0-C8D555E3FC9C}"/>
              </a:ext>
            </a:extLst>
          </xdr:cNvPr>
          <xdr:cNvSpPr/>
        </xdr:nvSpPr>
        <xdr:spPr>
          <a:xfrm>
            <a:off x="6608152" y="19169139"/>
            <a:ext cx="70307" cy="63327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162</xdr:row>
      <xdr:rowOff>138113</xdr:rowOff>
    </xdr:from>
    <xdr:to>
      <xdr:col>70</xdr:col>
      <xdr:colOff>85908</xdr:colOff>
      <xdr:row>168</xdr:row>
      <xdr:rowOff>19859</xdr:rowOff>
    </xdr:to>
    <xdr:grpSp>
      <xdr:nvGrpSpPr>
        <xdr:cNvPr id="858" name="Group 857">
          <a:extLst>
            <a:ext uri="{FF2B5EF4-FFF2-40B4-BE49-F238E27FC236}">
              <a16:creationId xmlns:a16="http://schemas.microsoft.com/office/drawing/2014/main" id="{A210C689-4CDB-FE50-19C4-BE7B107CD91B}"/>
            </a:ext>
          </a:extLst>
        </xdr:cNvPr>
        <xdr:cNvGrpSpPr/>
      </xdr:nvGrpSpPr>
      <xdr:grpSpPr>
        <a:xfrm>
          <a:off x="2028825" y="21626513"/>
          <a:ext cx="9391833" cy="738996"/>
          <a:chOff x="2066925" y="21194713"/>
          <a:chExt cx="9575983" cy="719946"/>
        </a:xfrm>
      </xdr:grpSpPr>
      <xdr:sp macro="" textlink="">
        <xdr:nvSpPr>
          <xdr:cNvPr id="538" name="Freeform: Shape 537">
            <a:extLst>
              <a:ext uri="{FF2B5EF4-FFF2-40B4-BE49-F238E27FC236}">
                <a16:creationId xmlns:a16="http://schemas.microsoft.com/office/drawing/2014/main" id="{ABB2A76B-A31D-A64A-9C7B-B7DAB49BB4F4}"/>
              </a:ext>
            </a:extLst>
          </xdr:cNvPr>
          <xdr:cNvSpPr/>
        </xdr:nvSpPr>
        <xdr:spPr>
          <a:xfrm>
            <a:off x="2146300" y="21194713"/>
            <a:ext cx="1655763" cy="716054"/>
          </a:xfrm>
          <a:custGeom>
            <a:avLst/>
            <a:gdLst>
              <a:gd name="connsiteX0" fmla="*/ 0 w 1624013"/>
              <a:gd name="connsiteY0" fmla="*/ 428625 h 735104"/>
              <a:gd name="connsiteX1" fmla="*/ 809625 w 1624013"/>
              <a:gd name="connsiteY1" fmla="*/ 719137 h 735104"/>
              <a:gd name="connsiteX2" fmla="*/ 1624013 w 1624013"/>
              <a:gd name="connsiteY2" fmla="*/ 0 h 7351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24013" h="735104">
                <a:moveTo>
                  <a:pt x="0" y="428625"/>
                </a:moveTo>
                <a:cubicBezTo>
                  <a:pt x="269478" y="609599"/>
                  <a:pt x="538956" y="790574"/>
                  <a:pt x="809625" y="719137"/>
                </a:cubicBezTo>
                <a:cubicBezTo>
                  <a:pt x="1080294" y="647700"/>
                  <a:pt x="1352153" y="323850"/>
                  <a:pt x="1624013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9" name="Freeform: Shape 538">
            <a:extLst>
              <a:ext uri="{FF2B5EF4-FFF2-40B4-BE49-F238E27FC236}">
                <a16:creationId xmlns:a16="http://schemas.microsoft.com/office/drawing/2014/main" id="{4A1E5FFF-5737-02FA-3544-9F504AE7BB04}"/>
              </a:ext>
            </a:extLst>
          </xdr:cNvPr>
          <xdr:cNvSpPr/>
        </xdr:nvSpPr>
        <xdr:spPr>
          <a:xfrm>
            <a:off x="3797300" y="21196300"/>
            <a:ext cx="1490663" cy="698505"/>
          </a:xfrm>
          <a:custGeom>
            <a:avLst/>
            <a:gdLst>
              <a:gd name="connsiteX0" fmla="*/ 0 w 1462088"/>
              <a:gd name="connsiteY0" fmla="*/ 0 h 714380"/>
              <a:gd name="connsiteX1" fmla="*/ 719138 w 1462088"/>
              <a:gd name="connsiteY1" fmla="*/ 714375 h 714380"/>
              <a:gd name="connsiteX2" fmla="*/ 1462088 w 1462088"/>
              <a:gd name="connsiteY2" fmla="*/ 9525 h 7143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62088" h="714380">
                <a:moveTo>
                  <a:pt x="0" y="0"/>
                </a:moveTo>
                <a:cubicBezTo>
                  <a:pt x="237728" y="356394"/>
                  <a:pt x="475457" y="712788"/>
                  <a:pt x="719138" y="714375"/>
                </a:cubicBezTo>
                <a:cubicBezTo>
                  <a:pt x="962819" y="715962"/>
                  <a:pt x="1212453" y="362743"/>
                  <a:pt x="1462088" y="9525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0" name="Freeform: Shape 539">
            <a:extLst>
              <a:ext uri="{FF2B5EF4-FFF2-40B4-BE49-F238E27FC236}">
                <a16:creationId xmlns:a16="http://schemas.microsoft.com/office/drawing/2014/main" id="{0374E42E-53AB-ECF2-1E96-62E3B55A7889}"/>
              </a:ext>
            </a:extLst>
          </xdr:cNvPr>
          <xdr:cNvSpPr/>
        </xdr:nvSpPr>
        <xdr:spPr>
          <a:xfrm>
            <a:off x="5292725" y="21196300"/>
            <a:ext cx="1485900" cy="714183"/>
          </a:xfrm>
          <a:custGeom>
            <a:avLst/>
            <a:gdLst>
              <a:gd name="connsiteX0" fmla="*/ 0 w 1457325"/>
              <a:gd name="connsiteY0" fmla="*/ 0 h 730058"/>
              <a:gd name="connsiteX1" fmla="*/ 704850 w 1457325"/>
              <a:gd name="connsiteY1" fmla="*/ 714375 h 730058"/>
              <a:gd name="connsiteX2" fmla="*/ 1457325 w 1457325"/>
              <a:gd name="connsiteY2" fmla="*/ 423863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7325" h="730058">
                <a:moveTo>
                  <a:pt x="0" y="0"/>
                </a:moveTo>
                <a:cubicBezTo>
                  <a:pt x="230981" y="321865"/>
                  <a:pt x="461963" y="643731"/>
                  <a:pt x="704850" y="714375"/>
                </a:cubicBezTo>
                <a:cubicBezTo>
                  <a:pt x="947737" y="785019"/>
                  <a:pt x="1202531" y="604441"/>
                  <a:pt x="1457325" y="4238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1" name="Freeform: Shape 540">
            <a:extLst>
              <a:ext uri="{FF2B5EF4-FFF2-40B4-BE49-F238E27FC236}">
                <a16:creationId xmlns:a16="http://schemas.microsoft.com/office/drawing/2014/main" id="{5C55D580-EB95-9120-6329-B55CA537DC76}"/>
              </a:ext>
            </a:extLst>
          </xdr:cNvPr>
          <xdr:cNvSpPr/>
        </xdr:nvSpPr>
        <xdr:spPr>
          <a:xfrm>
            <a:off x="6773863" y="21196300"/>
            <a:ext cx="1481137" cy="714183"/>
          </a:xfrm>
          <a:custGeom>
            <a:avLst/>
            <a:gdLst>
              <a:gd name="connsiteX0" fmla="*/ 0 w 1452562"/>
              <a:gd name="connsiteY0" fmla="*/ 423863 h 730058"/>
              <a:gd name="connsiteX1" fmla="*/ 723900 w 1452562"/>
              <a:gd name="connsiteY1" fmla="*/ 714375 h 730058"/>
              <a:gd name="connsiteX2" fmla="*/ 1452562 w 1452562"/>
              <a:gd name="connsiteY2" fmla="*/ 0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2562" h="730058">
                <a:moveTo>
                  <a:pt x="0" y="423863"/>
                </a:moveTo>
                <a:cubicBezTo>
                  <a:pt x="240903" y="604441"/>
                  <a:pt x="481806" y="785019"/>
                  <a:pt x="723900" y="714375"/>
                </a:cubicBezTo>
                <a:cubicBezTo>
                  <a:pt x="965994" y="643731"/>
                  <a:pt x="1209278" y="321865"/>
                  <a:pt x="1452562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2" name="Freeform: Shape 541">
            <a:extLst>
              <a:ext uri="{FF2B5EF4-FFF2-40B4-BE49-F238E27FC236}">
                <a16:creationId xmlns:a16="http://schemas.microsoft.com/office/drawing/2014/main" id="{2CA6DEBA-5905-EBDC-1CFA-88B36E44D3E8}"/>
              </a:ext>
            </a:extLst>
          </xdr:cNvPr>
          <xdr:cNvSpPr/>
        </xdr:nvSpPr>
        <xdr:spPr>
          <a:xfrm>
            <a:off x="8259763" y="21196300"/>
            <a:ext cx="1485900" cy="703264"/>
          </a:xfrm>
          <a:custGeom>
            <a:avLst/>
            <a:gdLst>
              <a:gd name="connsiteX0" fmla="*/ 0 w 1457325"/>
              <a:gd name="connsiteY0" fmla="*/ 0 h 719139"/>
              <a:gd name="connsiteX1" fmla="*/ 733425 w 1457325"/>
              <a:gd name="connsiteY1" fmla="*/ 719138 h 719139"/>
              <a:gd name="connsiteX2" fmla="*/ 1457325 w 1457325"/>
              <a:gd name="connsiteY2" fmla="*/ 4763 h 7191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457325" h="719139">
                <a:moveTo>
                  <a:pt x="0" y="0"/>
                </a:moveTo>
                <a:cubicBezTo>
                  <a:pt x="245269" y="359172"/>
                  <a:pt x="490538" y="718344"/>
                  <a:pt x="733425" y="719138"/>
                </a:cubicBezTo>
                <a:cubicBezTo>
                  <a:pt x="976313" y="719932"/>
                  <a:pt x="1216819" y="362347"/>
                  <a:pt x="1457325" y="47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43" name="Freeform: Shape 542">
            <a:extLst>
              <a:ext uri="{FF2B5EF4-FFF2-40B4-BE49-F238E27FC236}">
                <a16:creationId xmlns:a16="http://schemas.microsoft.com/office/drawing/2014/main" id="{B1232797-00ED-202D-1C58-2909CE51B31C}"/>
              </a:ext>
            </a:extLst>
          </xdr:cNvPr>
          <xdr:cNvSpPr/>
        </xdr:nvSpPr>
        <xdr:spPr>
          <a:xfrm>
            <a:off x="9745663" y="21196300"/>
            <a:ext cx="1811337" cy="718359"/>
          </a:xfrm>
          <a:custGeom>
            <a:avLst/>
            <a:gdLst>
              <a:gd name="connsiteX0" fmla="*/ 0 w 1776412"/>
              <a:gd name="connsiteY0" fmla="*/ 0 h 734234"/>
              <a:gd name="connsiteX1" fmla="*/ 885825 w 1776412"/>
              <a:gd name="connsiteY1" fmla="*/ 719138 h 734234"/>
              <a:gd name="connsiteX2" fmla="*/ 1776412 w 1776412"/>
              <a:gd name="connsiteY2" fmla="*/ 419100 h 73423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76412" h="734234">
                <a:moveTo>
                  <a:pt x="0" y="0"/>
                </a:moveTo>
                <a:cubicBezTo>
                  <a:pt x="294878" y="324644"/>
                  <a:pt x="589756" y="649288"/>
                  <a:pt x="885825" y="719138"/>
                </a:cubicBezTo>
                <a:cubicBezTo>
                  <a:pt x="1181894" y="788988"/>
                  <a:pt x="1479153" y="604044"/>
                  <a:pt x="1776412" y="41910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4" name="Straight Connector 543">
            <a:extLst>
              <a:ext uri="{FF2B5EF4-FFF2-40B4-BE49-F238E27FC236}">
                <a16:creationId xmlns:a16="http://schemas.microsoft.com/office/drawing/2014/main" id="{BBFBAA6A-410B-40A3-91F7-86C839D33D69}"/>
              </a:ext>
            </a:extLst>
          </xdr:cNvPr>
          <xdr:cNvCxnSpPr/>
        </xdr:nvCxnSpPr>
        <xdr:spPr>
          <a:xfrm flipV="1">
            <a:off x="3797300" y="21215350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5" name="Straight Connector 544">
            <a:extLst>
              <a:ext uri="{FF2B5EF4-FFF2-40B4-BE49-F238E27FC236}">
                <a16:creationId xmlns:a16="http://schemas.microsoft.com/office/drawing/2014/main" id="{90D0776D-35CE-4F62-902E-1C12F9607B1D}"/>
              </a:ext>
            </a:extLst>
          </xdr:cNvPr>
          <xdr:cNvCxnSpPr/>
        </xdr:nvCxnSpPr>
        <xdr:spPr>
          <a:xfrm flipV="1">
            <a:off x="5283200" y="21220113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6" name="Straight Connector 545">
            <a:extLst>
              <a:ext uri="{FF2B5EF4-FFF2-40B4-BE49-F238E27FC236}">
                <a16:creationId xmlns:a16="http://schemas.microsoft.com/office/drawing/2014/main" id="{1479461E-02B7-48FA-82E8-849F93963841}"/>
              </a:ext>
            </a:extLst>
          </xdr:cNvPr>
          <xdr:cNvCxnSpPr/>
        </xdr:nvCxnSpPr>
        <xdr:spPr>
          <a:xfrm flipV="1">
            <a:off x="8255000" y="21205825"/>
            <a:ext cx="0" cy="4079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7" name="Straight Connector 546">
            <a:extLst>
              <a:ext uri="{FF2B5EF4-FFF2-40B4-BE49-F238E27FC236}">
                <a16:creationId xmlns:a16="http://schemas.microsoft.com/office/drawing/2014/main" id="{90259AF8-2280-43D2-B34F-B7170DAD3B5C}"/>
              </a:ext>
            </a:extLst>
          </xdr:cNvPr>
          <xdr:cNvCxnSpPr/>
        </xdr:nvCxnSpPr>
        <xdr:spPr>
          <a:xfrm flipV="1">
            <a:off x="9740900" y="21210588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3" name="Isosceles Triangle 522">
            <a:extLst>
              <a:ext uri="{FF2B5EF4-FFF2-40B4-BE49-F238E27FC236}">
                <a16:creationId xmlns:a16="http://schemas.microsoft.com/office/drawing/2014/main" id="{2B32D677-34A2-4029-A13B-9E797A131376}"/>
              </a:ext>
            </a:extLst>
          </xdr:cNvPr>
          <xdr:cNvSpPr/>
        </xdr:nvSpPr>
        <xdr:spPr>
          <a:xfrm>
            <a:off x="2066925" y="21622792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4" name="Isosceles Triangle 523">
            <a:extLst>
              <a:ext uri="{FF2B5EF4-FFF2-40B4-BE49-F238E27FC236}">
                <a16:creationId xmlns:a16="http://schemas.microsoft.com/office/drawing/2014/main" id="{5E80732A-94CB-43B0-84E4-D134279CF904}"/>
              </a:ext>
            </a:extLst>
          </xdr:cNvPr>
          <xdr:cNvSpPr/>
        </xdr:nvSpPr>
        <xdr:spPr>
          <a:xfrm>
            <a:off x="3722621" y="21617917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25" name="Straight Connector 524">
            <a:extLst>
              <a:ext uri="{FF2B5EF4-FFF2-40B4-BE49-F238E27FC236}">
                <a16:creationId xmlns:a16="http://schemas.microsoft.com/office/drawing/2014/main" id="{D8C65AE6-814F-4E77-B127-472A95122404}"/>
              </a:ext>
            </a:extLst>
          </xdr:cNvPr>
          <xdr:cNvCxnSpPr/>
        </xdr:nvCxnSpPr>
        <xdr:spPr>
          <a:xfrm>
            <a:off x="2141660" y="21614592"/>
            <a:ext cx="942184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6" name="Isosceles Triangle 525">
            <a:extLst>
              <a:ext uri="{FF2B5EF4-FFF2-40B4-BE49-F238E27FC236}">
                <a16:creationId xmlns:a16="http://schemas.microsoft.com/office/drawing/2014/main" id="{2EBE7940-7930-4EBC-9509-EA66B8B2CB39}"/>
              </a:ext>
            </a:extLst>
          </xdr:cNvPr>
          <xdr:cNvSpPr/>
        </xdr:nvSpPr>
        <xdr:spPr>
          <a:xfrm>
            <a:off x="5208547" y="21617918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7" name="Isosceles Triangle 526">
            <a:extLst>
              <a:ext uri="{FF2B5EF4-FFF2-40B4-BE49-F238E27FC236}">
                <a16:creationId xmlns:a16="http://schemas.microsoft.com/office/drawing/2014/main" id="{379457E2-43E4-4E92-AA77-8EA963A8B311}"/>
              </a:ext>
            </a:extLst>
          </xdr:cNvPr>
          <xdr:cNvSpPr/>
        </xdr:nvSpPr>
        <xdr:spPr>
          <a:xfrm>
            <a:off x="8175746" y="21616219"/>
            <a:ext cx="165103" cy="11867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8" name="Isosceles Triangle 527">
            <a:extLst>
              <a:ext uri="{FF2B5EF4-FFF2-40B4-BE49-F238E27FC236}">
                <a16:creationId xmlns:a16="http://schemas.microsoft.com/office/drawing/2014/main" id="{AFAEB769-4EE9-41CE-BECC-87066EB71F17}"/>
              </a:ext>
            </a:extLst>
          </xdr:cNvPr>
          <xdr:cNvSpPr/>
        </xdr:nvSpPr>
        <xdr:spPr>
          <a:xfrm>
            <a:off x="9661671" y="21617918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9" name="Isosceles Triangle 528">
            <a:extLst>
              <a:ext uri="{FF2B5EF4-FFF2-40B4-BE49-F238E27FC236}">
                <a16:creationId xmlns:a16="http://schemas.microsoft.com/office/drawing/2014/main" id="{EBF78E5C-5FEF-4039-9393-2D92E8570CF9}"/>
              </a:ext>
            </a:extLst>
          </xdr:cNvPr>
          <xdr:cNvSpPr/>
        </xdr:nvSpPr>
        <xdr:spPr>
          <a:xfrm>
            <a:off x="11477805" y="21616219"/>
            <a:ext cx="165103" cy="11867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0" name="Isosceles Triangle 529">
            <a:extLst>
              <a:ext uri="{FF2B5EF4-FFF2-40B4-BE49-F238E27FC236}">
                <a16:creationId xmlns:a16="http://schemas.microsoft.com/office/drawing/2014/main" id="{2762ACA4-EEFB-49FE-BE4A-B02CE32E89A8}"/>
              </a:ext>
            </a:extLst>
          </xdr:cNvPr>
          <xdr:cNvSpPr/>
        </xdr:nvSpPr>
        <xdr:spPr>
          <a:xfrm>
            <a:off x="6694475" y="21622792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1" name="Oval 530">
            <a:extLst>
              <a:ext uri="{FF2B5EF4-FFF2-40B4-BE49-F238E27FC236}">
                <a16:creationId xmlns:a16="http://schemas.microsoft.com/office/drawing/2014/main" id="{4927F629-2E39-4307-8251-E162D2412EDE}"/>
              </a:ext>
            </a:extLst>
          </xdr:cNvPr>
          <xdr:cNvSpPr/>
        </xdr:nvSpPr>
        <xdr:spPr>
          <a:xfrm>
            <a:off x="6741160" y="21580475"/>
            <a:ext cx="71684" cy="61814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85725</xdr:colOff>
      <xdr:row>153</xdr:row>
      <xdr:rowOff>133350</xdr:rowOff>
    </xdr:from>
    <xdr:to>
      <xdr:col>70</xdr:col>
      <xdr:colOff>85908</xdr:colOff>
      <xdr:row>160</xdr:row>
      <xdr:rowOff>9525</xdr:rowOff>
    </xdr:to>
    <xdr:grpSp>
      <xdr:nvGrpSpPr>
        <xdr:cNvPr id="857" name="Group 856">
          <a:extLst>
            <a:ext uri="{FF2B5EF4-FFF2-40B4-BE49-F238E27FC236}">
              <a16:creationId xmlns:a16="http://schemas.microsoft.com/office/drawing/2014/main" id="{F467C3D2-FE77-B09F-9232-E7D07D225A67}"/>
            </a:ext>
          </a:extLst>
        </xdr:cNvPr>
        <xdr:cNvGrpSpPr/>
      </xdr:nvGrpSpPr>
      <xdr:grpSpPr>
        <a:xfrm>
          <a:off x="2028825" y="20335875"/>
          <a:ext cx="9391833" cy="876300"/>
          <a:chOff x="2066925" y="19932650"/>
          <a:chExt cx="9575983" cy="854075"/>
        </a:xfrm>
      </xdr:grpSpPr>
      <xdr:sp macro="" textlink="">
        <xdr:nvSpPr>
          <xdr:cNvPr id="532" name="Freeform: Shape 531">
            <a:extLst>
              <a:ext uri="{FF2B5EF4-FFF2-40B4-BE49-F238E27FC236}">
                <a16:creationId xmlns:a16="http://schemas.microsoft.com/office/drawing/2014/main" id="{3E1B13D7-9988-6086-50B0-3431CDD81894}"/>
              </a:ext>
            </a:extLst>
          </xdr:cNvPr>
          <xdr:cNvSpPr/>
        </xdr:nvSpPr>
        <xdr:spPr>
          <a:xfrm>
            <a:off x="2146300" y="19939000"/>
            <a:ext cx="1655763" cy="842963"/>
          </a:xfrm>
          <a:custGeom>
            <a:avLst/>
            <a:gdLst>
              <a:gd name="connsiteX0" fmla="*/ 0 w 1624013"/>
              <a:gd name="connsiteY0" fmla="*/ 423863 h 862013"/>
              <a:gd name="connsiteX1" fmla="*/ 0 w 1624013"/>
              <a:gd name="connsiteY1" fmla="*/ 0 h 862013"/>
              <a:gd name="connsiteX2" fmla="*/ 1624013 w 1624013"/>
              <a:gd name="connsiteY2" fmla="*/ 862013 h 862013"/>
              <a:gd name="connsiteX3" fmla="*/ 1624013 w 1624013"/>
              <a:gd name="connsiteY3" fmla="*/ 428625 h 8620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624013" h="862013">
                <a:moveTo>
                  <a:pt x="0" y="423863"/>
                </a:moveTo>
                <a:lnTo>
                  <a:pt x="0" y="0"/>
                </a:lnTo>
                <a:lnTo>
                  <a:pt x="1624013" y="862013"/>
                </a:lnTo>
                <a:lnTo>
                  <a:pt x="1624013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3" name="Freeform: Shape 532">
            <a:extLst>
              <a:ext uri="{FF2B5EF4-FFF2-40B4-BE49-F238E27FC236}">
                <a16:creationId xmlns:a16="http://schemas.microsoft.com/office/drawing/2014/main" id="{FEB0BCFA-0BA7-0734-4FEC-966B3B8C17E4}"/>
              </a:ext>
            </a:extLst>
          </xdr:cNvPr>
          <xdr:cNvSpPr/>
        </xdr:nvSpPr>
        <xdr:spPr>
          <a:xfrm>
            <a:off x="3802063" y="19937413"/>
            <a:ext cx="1485900" cy="844550"/>
          </a:xfrm>
          <a:custGeom>
            <a:avLst/>
            <a:gdLst>
              <a:gd name="connsiteX0" fmla="*/ 0 w 1457325"/>
              <a:gd name="connsiteY0" fmla="*/ 428625 h 866775"/>
              <a:gd name="connsiteX1" fmla="*/ 0 w 1457325"/>
              <a:gd name="connsiteY1" fmla="*/ 0 h 866775"/>
              <a:gd name="connsiteX2" fmla="*/ 1457325 w 1457325"/>
              <a:gd name="connsiteY2" fmla="*/ 866775 h 866775"/>
              <a:gd name="connsiteX3" fmla="*/ 1457325 w 1457325"/>
              <a:gd name="connsiteY3" fmla="*/ 42862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66775">
                <a:moveTo>
                  <a:pt x="0" y="428625"/>
                </a:moveTo>
                <a:lnTo>
                  <a:pt x="0" y="0"/>
                </a:lnTo>
                <a:lnTo>
                  <a:pt x="1457325" y="866775"/>
                </a:lnTo>
                <a:lnTo>
                  <a:pt x="1457325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4" name="Freeform: Shape 533">
            <a:extLst>
              <a:ext uri="{FF2B5EF4-FFF2-40B4-BE49-F238E27FC236}">
                <a16:creationId xmlns:a16="http://schemas.microsoft.com/office/drawing/2014/main" id="{7B54B9FF-D108-4390-BD4A-E5857CD209D7}"/>
              </a:ext>
            </a:extLst>
          </xdr:cNvPr>
          <xdr:cNvSpPr/>
        </xdr:nvSpPr>
        <xdr:spPr>
          <a:xfrm>
            <a:off x="5287963" y="19939000"/>
            <a:ext cx="1485900" cy="847725"/>
          </a:xfrm>
          <a:custGeom>
            <a:avLst/>
            <a:gdLst>
              <a:gd name="connsiteX0" fmla="*/ 0 w 1457325"/>
              <a:gd name="connsiteY0" fmla="*/ 428625 h 866775"/>
              <a:gd name="connsiteX1" fmla="*/ 0 w 1457325"/>
              <a:gd name="connsiteY1" fmla="*/ 0 h 866775"/>
              <a:gd name="connsiteX2" fmla="*/ 1457325 w 1457325"/>
              <a:gd name="connsiteY2" fmla="*/ 866775 h 866775"/>
              <a:gd name="connsiteX3" fmla="*/ 1457325 w 1457325"/>
              <a:gd name="connsiteY3" fmla="*/ 42862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66775">
                <a:moveTo>
                  <a:pt x="0" y="428625"/>
                </a:moveTo>
                <a:lnTo>
                  <a:pt x="0" y="0"/>
                </a:lnTo>
                <a:lnTo>
                  <a:pt x="1457325" y="866775"/>
                </a:lnTo>
                <a:lnTo>
                  <a:pt x="1457325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5" name="Freeform: Shape 534">
            <a:extLst>
              <a:ext uri="{FF2B5EF4-FFF2-40B4-BE49-F238E27FC236}">
                <a16:creationId xmlns:a16="http://schemas.microsoft.com/office/drawing/2014/main" id="{288EDDB6-7796-4B31-989A-15B2E7F1A0C3}"/>
              </a:ext>
            </a:extLst>
          </xdr:cNvPr>
          <xdr:cNvSpPr/>
        </xdr:nvSpPr>
        <xdr:spPr>
          <a:xfrm>
            <a:off x="6773863" y="19939000"/>
            <a:ext cx="1485900" cy="847725"/>
          </a:xfrm>
          <a:custGeom>
            <a:avLst/>
            <a:gdLst>
              <a:gd name="connsiteX0" fmla="*/ 0 w 1457325"/>
              <a:gd name="connsiteY0" fmla="*/ 428625 h 866775"/>
              <a:gd name="connsiteX1" fmla="*/ 0 w 1457325"/>
              <a:gd name="connsiteY1" fmla="*/ 0 h 866775"/>
              <a:gd name="connsiteX2" fmla="*/ 1457325 w 1457325"/>
              <a:gd name="connsiteY2" fmla="*/ 866775 h 866775"/>
              <a:gd name="connsiteX3" fmla="*/ 1457325 w 1457325"/>
              <a:gd name="connsiteY3" fmla="*/ 42862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66775">
                <a:moveTo>
                  <a:pt x="0" y="428625"/>
                </a:moveTo>
                <a:lnTo>
                  <a:pt x="0" y="0"/>
                </a:lnTo>
                <a:lnTo>
                  <a:pt x="1457325" y="866775"/>
                </a:lnTo>
                <a:lnTo>
                  <a:pt x="1457325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6" name="Freeform: Shape 535">
            <a:extLst>
              <a:ext uri="{FF2B5EF4-FFF2-40B4-BE49-F238E27FC236}">
                <a16:creationId xmlns:a16="http://schemas.microsoft.com/office/drawing/2014/main" id="{1BA7E38F-7B48-4994-BD9B-9E28C0B79267}"/>
              </a:ext>
            </a:extLst>
          </xdr:cNvPr>
          <xdr:cNvSpPr/>
        </xdr:nvSpPr>
        <xdr:spPr>
          <a:xfrm>
            <a:off x="8255001" y="19939000"/>
            <a:ext cx="1485900" cy="847725"/>
          </a:xfrm>
          <a:custGeom>
            <a:avLst/>
            <a:gdLst>
              <a:gd name="connsiteX0" fmla="*/ 0 w 1457325"/>
              <a:gd name="connsiteY0" fmla="*/ 428625 h 866775"/>
              <a:gd name="connsiteX1" fmla="*/ 0 w 1457325"/>
              <a:gd name="connsiteY1" fmla="*/ 0 h 866775"/>
              <a:gd name="connsiteX2" fmla="*/ 1457325 w 1457325"/>
              <a:gd name="connsiteY2" fmla="*/ 866775 h 866775"/>
              <a:gd name="connsiteX3" fmla="*/ 1457325 w 1457325"/>
              <a:gd name="connsiteY3" fmla="*/ 42862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66775">
                <a:moveTo>
                  <a:pt x="0" y="428625"/>
                </a:moveTo>
                <a:lnTo>
                  <a:pt x="0" y="0"/>
                </a:lnTo>
                <a:lnTo>
                  <a:pt x="1457325" y="866775"/>
                </a:lnTo>
                <a:lnTo>
                  <a:pt x="1457325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37" name="Freeform: Shape 536">
            <a:extLst>
              <a:ext uri="{FF2B5EF4-FFF2-40B4-BE49-F238E27FC236}">
                <a16:creationId xmlns:a16="http://schemas.microsoft.com/office/drawing/2014/main" id="{D0318190-37E0-47EC-97A7-7D5EA9139108}"/>
              </a:ext>
            </a:extLst>
          </xdr:cNvPr>
          <xdr:cNvSpPr/>
        </xdr:nvSpPr>
        <xdr:spPr>
          <a:xfrm>
            <a:off x="9745663" y="19932650"/>
            <a:ext cx="1816100" cy="844550"/>
          </a:xfrm>
          <a:custGeom>
            <a:avLst/>
            <a:gdLst>
              <a:gd name="connsiteX0" fmla="*/ 0 w 1457325"/>
              <a:gd name="connsiteY0" fmla="*/ 428625 h 866775"/>
              <a:gd name="connsiteX1" fmla="*/ 0 w 1457325"/>
              <a:gd name="connsiteY1" fmla="*/ 0 h 866775"/>
              <a:gd name="connsiteX2" fmla="*/ 1457325 w 1457325"/>
              <a:gd name="connsiteY2" fmla="*/ 866775 h 866775"/>
              <a:gd name="connsiteX3" fmla="*/ 1457325 w 1457325"/>
              <a:gd name="connsiteY3" fmla="*/ 42862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457325" h="866775">
                <a:moveTo>
                  <a:pt x="0" y="428625"/>
                </a:moveTo>
                <a:lnTo>
                  <a:pt x="0" y="0"/>
                </a:lnTo>
                <a:lnTo>
                  <a:pt x="1457325" y="866775"/>
                </a:lnTo>
                <a:lnTo>
                  <a:pt x="1457325" y="428625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4" name="Isosceles Triangle 513">
            <a:extLst>
              <a:ext uri="{FF2B5EF4-FFF2-40B4-BE49-F238E27FC236}">
                <a16:creationId xmlns:a16="http://schemas.microsoft.com/office/drawing/2014/main" id="{3137AE63-54CE-4ADE-B223-1FFF0AE30488}"/>
              </a:ext>
            </a:extLst>
          </xdr:cNvPr>
          <xdr:cNvSpPr/>
        </xdr:nvSpPr>
        <xdr:spPr>
          <a:xfrm>
            <a:off x="2066925" y="20365492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5" name="Isosceles Triangle 514">
            <a:extLst>
              <a:ext uri="{FF2B5EF4-FFF2-40B4-BE49-F238E27FC236}">
                <a16:creationId xmlns:a16="http://schemas.microsoft.com/office/drawing/2014/main" id="{3BF9D3A6-4929-467C-8695-BF57C15081ED}"/>
              </a:ext>
            </a:extLst>
          </xdr:cNvPr>
          <xdr:cNvSpPr/>
        </xdr:nvSpPr>
        <xdr:spPr>
          <a:xfrm>
            <a:off x="3722621" y="20360617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399CBF78-F504-42D6-BB89-C10CC62940C6}"/>
              </a:ext>
            </a:extLst>
          </xdr:cNvPr>
          <xdr:cNvCxnSpPr/>
        </xdr:nvCxnSpPr>
        <xdr:spPr>
          <a:xfrm>
            <a:off x="2141660" y="20357292"/>
            <a:ext cx="9421840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7" name="Isosceles Triangle 516">
            <a:extLst>
              <a:ext uri="{FF2B5EF4-FFF2-40B4-BE49-F238E27FC236}">
                <a16:creationId xmlns:a16="http://schemas.microsoft.com/office/drawing/2014/main" id="{D1536461-395D-44A9-99E9-B393994334F7}"/>
              </a:ext>
            </a:extLst>
          </xdr:cNvPr>
          <xdr:cNvSpPr/>
        </xdr:nvSpPr>
        <xdr:spPr>
          <a:xfrm>
            <a:off x="5208547" y="20360618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8" name="Isosceles Triangle 517">
            <a:extLst>
              <a:ext uri="{FF2B5EF4-FFF2-40B4-BE49-F238E27FC236}">
                <a16:creationId xmlns:a16="http://schemas.microsoft.com/office/drawing/2014/main" id="{750E940B-0210-4F2B-93F9-58C4CE8825D4}"/>
              </a:ext>
            </a:extLst>
          </xdr:cNvPr>
          <xdr:cNvSpPr/>
        </xdr:nvSpPr>
        <xdr:spPr>
          <a:xfrm>
            <a:off x="8175746" y="20358919"/>
            <a:ext cx="165103" cy="11867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19" name="Isosceles Triangle 518">
            <a:extLst>
              <a:ext uri="{FF2B5EF4-FFF2-40B4-BE49-F238E27FC236}">
                <a16:creationId xmlns:a16="http://schemas.microsoft.com/office/drawing/2014/main" id="{E50B6EFC-1C10-4B6F-87D3-FB8BF4ED152B}"/>
              </a:ext>
            </a:extLst>
          </xdr:cNvPr>
          <xdr:cNvSpPr/>
        </xdr:nvSpPr>
        <xdr:spPr>
          <a:xfrm>
            <a:off x="9661671" y="20360618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0" name="Isosceles Triangle 519">
            <a:extLst>
              <a:ext uri="{FF2B5EF4-FFF2-40B4-BE49-F238E27FC236}">
                <a16:creationId xmlns:a16="http://schemas.microsoft.com/office/drawing/2014/main" id="{B3E70675-F79E-472C-AC67-973B7696FF37}"/>
              </a:ext>
            </a:extLst>
          </xdr:cNvPr>
          <xdr:cNvSpPr/>
        </xdr:nvSpPr>
        <xdr:spPr>
          <a:xfrm>
            <a:off x="11477805" y="20358919"/>
            <a:ext cx="165103" cy="118676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1" name="Isosceles Triangle 520">
            <a:extLst>
              <a:ext uri="{FF2B5EF4-FFF2-40B4-BE49-F238E27FC236}">
                <a16:creationId xmlns:a16="http://schemas.microsoft.com/office/drawing/2014/main" id="{7112A3DB-EF44-4456-B50D-8BE6B40F2BBE}"/>
              </a:ext>
            </a:extLst>
          </xdr:cNvPr>
          <xdr:cNvSpPr/>
        </xdr:nvSpPr>
        <xdr:spPr>
          <a:xfrm>
            <a:off x="6694475" y="20365492"/>
            <a:ext cx="165103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522" name="Oval 521">
            <a:extLst>
              <a:ext uri="{FF2B5EF4-FFF2-40B4-BE49-F238E27FC236}">
                <a16:creationId xmlns:a16="http://schemas.microsoft.com/office/drawing/2014/main" id="{C0516EB8-0D23-4D22-B939-12EE03BADB33}"/>
              </a:ext>
            </a:extLst>
          </xdr:cNvPr>
          <xdr:cNvSpPr/>
        </xdr:nvSpPr>
        <xdr:spPr>
          <a:xfrm>
            <a:off x="6741160" y="20323175"/>
            <a:ext cx="71684" cy="61814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549" name="Straight Connector 548">
            <a:extLst>
              <a:ext uri="{FF2B5EF4-FFF2-40B4-BE49-F238E27FC236}">
                <a16:creationId xmlns:a16="http://schemas.microsoft.com/office/drawing/2014/main" id="{01A9C111-0295-A4A0-66B7-C1F416246710}"/>
              </a:ext>
            </a:extLst>
          </xdr:cNvPr>
          <xdr:cNvCxnSpPr/>
        </xdr:nvCxnSpPr>
        <xdr:spPr>
          <a:xfrm>
            <a:off x="2146300" y="20531138"/>
            <a:ext cx="0" cy="187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1" name="Straight Connector 550">
            <a:extLst>
              <a:ext uri="{FF2B5EF4-FFF2-40B4-BE49-F238E27FC236}">
                <a16:creationId xmlns:a16="http://schemas.microsoft.com/office/drawing/2014/main" id="{46764232-5A26-4749-754D-E6F6A5B84096}"/>
              </a:ext>
            </a:extLst>
          </xdr:cNvPr>
          <xdr:cNvCxnSpPr/>
        </xdr:nvCxnSpPr>
        <xdr:spPr>
          <a:xfrm>
            <a:off x="2085975" y="20637500"/>
            <a:ext cx="96202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3" name="Straight Connector 552">
            <a:extLst>
              <a:ext uri="{FF2B5EF4-FFF2-40B4-BE49-F238E27FC236}">
                <a16:creationId xmlns:a16="http://schemas.microsoft.com/office/drawing/2014/main" id="{C76C0A22-FE02-F62B-52B9-0B50F6CB8176}"/>
              </a:ext>
            </a:extLst>
          </xdr:cNvPr>
          <xdr:cNvCxnSpPr/>
        </xdr:nvCxnSpPr>
        <xdr:spPr>
          <a:xfrm flipH="1">
            <a:off x="2100262" y="20597812"/>
            <a:ext cx="84138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4" name="Straight Connector 553">
            <a:extLst>
              <a:ext uri="{FF2B5EF4-FFF2-40B4-BE49-F238E27FC236}">
                <a16:creationId xmlns:a16="http://schemas.microsoft.com/office/drawing/2014/main" id="{009C11EB-5738-434D-8B26-A51BB3816C84}"/>
              </a:ext>
            </a:extLst>
          </xdr:cNvPr>
          <xdr:cNvCxnSpPr/>
        </xdr:nvCxnSpPr>
        <xdr:spPr>
          <a:xfrm>
            <a:off x="2971800" y="20531138"/>
            <a:ext cx="0" cy="187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5" name="Straight Connector 554">
            <a:extLst>
              <a:ext uri="{FF2B5EF4-FFF2-40B4-BE49-F238E27FC236}">
                <a16:creationId xmlns:a16="http://schemas.microsoft.com/office/drawing/2014/main" id="{3D4EF0ED-C295-4E2E-86A8-1866255AA266}"/>
              </a:ext>
            </a:extLst>
          </xdr:cNvPr>
          <xdr:cNvCxnSpPr/>
        </xdr:nvCxnSpPr>
        <xdr:spPr>
          <a:xfrm flipH="1">
            <a:off x="2925762" y="20597812"/>
            <a:ext cx="84138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7" name="Straight Connector 556">
            <a:extLst>
              <a:ext uri="{FF2B5EF4-FFF2-40B4-BE49-F238E27FC236}">
                <a16:creationId xmlns:a16="http://schemas.microsoft.com/office/drawing/2014/main" id="{6E7B0F6B-C2BE-409E-91F7-40C7698D3458}"/>
              </a:ext>
            </a:extLst>
          </xdr:cNvPr>
          <xdr:cNvCxnSpPr/>
        </xdr:nvCxnSpPr>
        <xdr:spPr>
          <a:xfrm>
            <a:off x="3741737" y="20640674"/>
            <a:ext cx="8731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" name="Straight Connector 557">
            <a:extLst>
              <a:ext uri="{FF2B5EF4-FFF2-40B4-BE49-F238E27FC236}">
                <a16:creationId xmlns:a16="http://schemas.microsoft.com/office/drawing/2014/main" id="{44900CC1-5C87-4671-9D49-98A91039C615}"/>
              </a:ext>
            </a:extLst>
          </xdr:cNvPr>
          <xdr:cNvCxnSpPr/>
        </xdr:nvCxnSpPr>
        <xdr:spPr>
          <a:xfrm flipH="1">
            <a:off x="3756024" y="20597811"/>
            <a:ext cx="84138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9" name="Straight Connector 558">
            <a:extLst>
              <a:ext uri="{FF2B5EF4-FFF2-40B4-BE49-F238E27FC236}">
                <a16:creationId xmlns:a16="http://schemas.microsoft.com/office/drawing/2014/main" id="{811649C0-7775-495A-B987-66A8EF50842D}"/>
              </a:ext>
            </a:extLst>
          </xdr:cNvPr>
          <xdr:cNvCxnSpPr/>
        </xdr:nvCxnSpPr>
        <xdr:spPr>
          <a:xfrm>
            <a:off x="4548183" y="20531137"/>
            <a:ext cx="0" cy="187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0" name="Straight Connector 559">
            <a:extLst>
              <a:ext uri="{FF2B5EF4-FFF2-40B4-BE49-F238E27FC236}">
                <a16:creationId xmlns:a16="http://schemas.microsoft.com/office/drawing/2014/main" id="{F7DB8B6F-6A6B-42F0-B945-10448F5CBC75}"/>
              </a:ext>
            </a:extLst>
          </xdr:cNvPr>
          <xdr:cNvCxnSpPr/>
        </xdr:nvCxnSpPr>
        <xdr:spPr>
          <a:xfrm flipH="1">
            <a:off x="4505320" y="20597811"/>
            <a:ext cx="80963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" name="Straight Connector 561">
            <a:extLst>
              <a:ext uri="{FF2B5EF4-FFF2-40B4-BE49-F238E27FC236}">
                <a16:creationId xmlns:a16="http://schemas.microsoft.com/office/drawing/2014/main" id="{90F7FF96-BE97-4520-8665-55663DF4EB82}"/>
              </a:ext>
            </a:extLst>
          </xdr:cNvPr>
          <xdr:cNvCxnSpPr/>
        </xdr:nvCxnSpPr>
        <xdr:spPr>
          <a:xfrm>
            <a:off x="5227637" y="20640674"/>
            <a:ext cx="8731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" name="Straight Connector 562">
            <a:extLst>
              <a:ext uri="{FF2B5EF4-FFF2-40B4-BE49-F238E27FC236}">
                <a16:creationId xmlns:a16="http://schemas.microsoft.com/office/drawing/2014/main" id="{880B17BB-A516-4B1C-96CC-452CA029992A}"/>
              </a:ext>
            </a:extLst>
          </xdr:cNvPr>
          <xdr:cNvCxnSpPr/>
        </xdr:nvCxnSpPr>
        <xdr:spPr>
          <a:xfrm flipH="1">
            <a:off x="5241924" y="20597811"/>
            <a:ext cx="84138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4" name="Straight Connector 563">
            <a:extLst>
              <a:ext uri="{FF2B5EF4-FFF2-40B4-BE49-F238E27FC236}">
                <a16:creationId xmlns:a16="http://schemas.microsoft.com/office/drawing/2014/main" id="{05616A57-68F3-4528-9FDF-CC61FAADCA7D}"/>
              </a:ext>
            </a:extLst>
          </xdr:cNvPr>
          <xdr:cNvCxnSpPr/>
        </xdr:nvCxnSpPr>
        <xdr:spPr>
          <a:xfrm>
            <a:off x="6034083" y="20531137"/>
            <a:ext cx="0" cy="187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5" name="Straight Connector 564">
            <a:extLst>
              <a:ext uri="{FF2B5EF4-FFF2-40B4-BE49-F238E27FC236}">
                <a16:creationId xmlns:a16="http://schemas.microsoft.com/office/drawing/2014/main" id="{49FAD2E4-3C30-4DD5-95CB-87248953C722}"/>
              </a:ext>
            </a:extLst>
          </xdr:cNvPr>
          <xdr:cNvCxnSpPr/>
        </xdr:nvCxnSpPr>
        <xdr:spPr>
          <a:xfrm flipH="1">
            <a:off x="5991220" y="20597811"/>
            <a:ext cx="80963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6" name="Straight Connector 565">
            <a:extLst>
              <a:ext uri="{FF2B5EF4-FFF2-40B4-BE49-F238E27FC236}">
                <a16:creationId xmlns:a16="http://schemas.microsoft.com/office/drawing/2014/main" id="{FBE000DD-4A28-4BD5-B7E9-FB2D96814DD4}"/>
              </a:ext>
            </a:extLst>
          </xdr:cNvPr>
          <xdr:cNvCxnSpPr/>
        </xdr:nvCxnSpPr>
        <xdr:spPr>
          <a:xfrm>
            <a:off x="6713537" y="20640674"/>
            <a:ext cx="8731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" name="Straight Connector 566">
            <a:extLst>
              <a:ext uri="{FF2B5EF4-FFF2-40B4-BE49-F238E27FC236}">
                <a16:creationId xmlns:a16="http://schemas.microsoft.com/office/drawing/2014/main" id="{CE732383-B588-458E-A1DB-242098F39F2E}"/>
              </a:ext>
            </a:extLst>
          </xdr:cNvPr>
          <xdr:cNvCxnSpPr/>
        </xdr:nvCxnSpPr>
        <xdr:spPr>
          <a:xfrm flipH="1">
            <a:off x="6727824" y="20597811"/>
            <a:ext cx="84138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8" name="Straight Connector 567">
            <a:extLst>
              <a:ext uri="{FF2B5EF4-FFF2-40B4-BE49-F238E27FC236}">
                <a16:creationId xmlns:a16="http://schemas.microsoft.com/office/drawing/2014/main" id="{50AC719C-D7A4-4097-BE95-142256776FCA}"/>
              </a:ext>
            </a:extLst>
          </xdr:cNvPr>
          <xdr:cNvCxnSpPr/>
        </xdr:nvCxnSpPr>
        <xdr:spPr>
          <a:xfrm>
            <a:off x="7519983" y="20531137"/>
            <a:ext cx="0" cy="187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9" name="Straight Connector 568">
            <a:extLst>
              <a:ext uri="{FF2B5EF4-FFF2-40B4-BE49-F238E27FC236}">
                <a16:creationId xmlns:a16="http://schemas.microsoft.com/office/drawing/2014/main" id="{CBA5A68F-EA0F-48A9-AB53-35ABDEA7B1AF}"/>
              </a:ext>
            </a:extLst>
          </xdr:cNvPr>
          <xdr:cNvCxnSpPr/>
        </xdr:nvCxnSpPr>
        <xdr:spPr>
          <a:xfrm flipH="1">
            <a:off x="7477120" y="20597811"/>
            <a:ext cx="80963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0" name="Straight Connector 569">
            <a:extLst>
              <a:ext uri="{FF2B5EF4-FFF2-40B4-BE49-F238E27FC236}">
                <a16:creationId xmlns:a16="http://schemas.microsoft.com/office/drawing/2014/main" id="{DCEFD88E-2ED3-429B-83CA-08B2AEE2C313}"/>
              </a:ext>
            </a:extLst>
          </xdr:cNvPr>
          <xdr:cNvCxnSpPr/>
        </xdr:nvCxnSpPr>
        <xdr:spPr>
          <a:xfrm>
            <a:off x="8199437" y="20640674"/>
            <a:ext cx="8731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1" name="Straight Connector 570">
            <a:extLst>
              <a:ext uri="{FF2B5EF4-FFF2-40B4-BE49-F238E27FC236}">
                <a16:creationId xmlns:a16="http://schemas.microsoft.com/office/drawing/2014/main" id="{B1E386C6-9C1E-4573-929F-BDDF281EEB09}"/>
              </a:ext>
            </a:extLst>
          </xdr:cNvPr>
          <xdr:cNvCxnSpPr/>
        </xdr:nvCxnSpPr>
        <xdr:spPr>
          <a:xfrm flipH="1">
            <a:off x="8213724" y="20597811"/>
            <a:ext cx="84138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" name="Straight Connector 571">
            <a:extLst>
              <a:ext uri="{FF2B5EF4-FFF2-40B4-BE49-F238E27FC236}">
                <a16:creationId xmlns:a16="http://schemas.microsoft.com/office/drawing/2014/main" id="{D712804F-6186-45A0-A027-28F81500F9CB}"/>
              </a:ext>
            </a:extLst>
          </xdr:cNvPr>
          <xdr:cNvCxnSpPr/>
        </xdr:nvCxnSpPr>
        <xdr:spPr>
          <a:xfrm>
            <a:off x="9005883" y="20531137"/>
            <a:ext cx="0" cy="187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3" name="Straight Connector 572">
            <a:extLst>
              <a:ext uri="{FF2B5EF4-FFF2-40B4-BE49-F238E27FC236}">
                <a16:creationId xmlns:a16="http://schemas.microsoft.com/office/drawing/2014/main" id="{2754C502-30BF-4950-80F3-1E95788E8E1E}"/>
              </a:ext>
            </a:extLst>
          </xdr:cNvPr>
          <xdr:cNvCxnSpPr/>
        </xdr:nvCxnSpPr>
        <xdr:spPr>
          <a:xfrm flipH="1">
            <a:off x="8963020" y="20597811"/>
            <a:ext cx="80963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4" name="Straight Connector 573">
            <a:extLst>
              <a:ext uri="{FF2B5EF4-FFF2-40B4-BE49-F238E27FC236}">
                <a16:creationId xmlns:a16="http://schemas.microsoft.com/office/drawing/2014/main" id="{E19AA3D7-1CE6-4DD3-ACB3-9ABCB8052EF9}"/>
              </a:ext>
            </a:extLst>
          </xdr:cNvPr>
          <xdr:cNvCxnSpPr/>
        </xdr:nvCxnSpPr>
        <xdr:spPr>
          <a:xfrm>
            <a:off x="9685337" y="20640674"/>
            <a:ext cx="10334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5" name="Straight Connector 574">
            <a:extLst>
              <a:ext uri="{FF2B5EF4-FFF2-40B4-BE49-F238E27FC236}">
                <a16:creationId xmlns:a16="http://schemas.microsoft.com/office/drawing/2014/main" id="{6008885E-396A-468F-A233-68B8DCD02609}"/>
              </a:ext>
            </a:extLst>
          </xdr:cNvPr>
          <xdr:cNvCxnSpPr/>
        </xdr:nvCxnSpPr>
        <xdr:spPr>
          <a:xfrm flipH="1">
            <a:off x="9699624" y="20597811"/>
            <a:ext cx="84138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6" name="Straight Connector 575">
            <a:extLst>
              <a:ext uri="{FF2B5EF4-FFF2-40B4-BE49-F238E27FC236}">
                <a16:creationId xmlns:a16="http://schemas.microsoft.com/office/drawing/2014/main" id="{7A34FE12-F36D-431E-94FD-8627C3BD75AC}"/>
              </a:ext>
            </a:extLst>
          </xdr:cNvPr>
          <xdr:cNvCxnSpPr/>
        </xdr:nvCxnSpPr>
        <xdr:spPr>
          <a:xfrm>
            <a:off x="10642599" y="20531137"/>
            <a:ext cx="0" cy="1873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Straight Connector 576">
            <a:extLst>
              <a:ext uri="{FF2B5EF4-FFF2-40B4-BE49-F238E27FC236}">
                <a16:creationId xmlns:a16="http://schemas.microsoft.com/office/drawing/2014/main" id="{E1BF57AB-B87D-465B-B5DB-AE10EAE13424}"/>
              </a:ext>
            </a:extLst>
          </xdr:cNvPr>
          <xdr:cNvCxnSpPr/>
        </xdr:nvCxnSpPr>
        <xdr:spPr>
          <a:xfrm flipH="1">
            <a:off x="10599736" y="20597811"/>
            <a:ext cx="80963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87850</xdr:colOff>
      <xdr:row>174</xdr:row>
      <xdr:rowOff>9523</xdr:rowOff>
    </xdr:from>
    <xdr:to>
      <xdr:col>50</xdr:col>
      <xdr:colOff>38100</xdr:colOff>
      <xdr:row>217</xdr:row>
      <xdr:rowOff>80963</xdr:rowOff>
    </xdr:to>
    <xdr:grpSp>
      <xdr:nvGrpSpPr>
        <xdr:cNvPr id="859" name="Group 858">
          <a:extLst>
            <a:ext uri="{FF2B5EF4-FFF2-40B4-BE49-F238E27FC236}">
              <a16:creationId xmlns:a16="http://schemas.microsoft.com/office/drawing/2014/main" id="{12B158B7-C1F2-B4D2-2CC8-AB1F7CFDDF14}"/>
            </a:ext>
          </a:extLst>
        </xdr:cNvPr>
        <xdr:cNvGrpSpPr/>
      </xdr:nvGrpSpPr>
      <xdr:grpSpPr>
        <a:xfrm>
          <a:off x="411700" y="23850598"/>
          <a:ext cx="7722650" cy="6215065"/>
          <a:chOff x="418050" y="23390223"/>
          <a:chExt cx="7875050" cy="6078540"/>
        </a:xfrm>
      </xdr:grpSpPr>
      <xdr:grpSp>
        <xdr:nvGrpSpPr>
          <xdr:cNvPr id="580" name="Group 579">
            <a:extLst>
              <a:ext uri="{FF2B5EF4-FFF2-40B4-BE49-F238E27FC236}">
                <a16:creationId xmlns:a16="http://schemas.microsoft.com/office/drawing/2014/main" id="{80155EBC-6BB8-42CC-03FD-BD6328F875D7}"/>
              </a:ext>
            </a:extLst>
          </xdr:cNvPr>
          <xdr:cNvGrpSpPr/>
        </xdr:nvGrpSpPr>
        <xdr:grpSpPr>
          <a:xfrm>
            <a:off x="418050" y="23507683"/>
            <a:ext cx="1469573" cy="5234771"/>
            <a:chOff x="2678650" y="4696403"/>
            <a:chExt cx="1440860" cy="5358430"/>
          </a:xfrm>
        </xdr:grpSpPr>
        <xdr:sp macro="" textlink="">
          <xdr:nvSpPr>
            <xdr:cNvPr id="643" name="Isosceles Triangle 642">
              <a:extLst>
                <a:ext uri="{FF2B5EF4-FFF2-40B4-BE49-F238E27FC236}">
                  <a16:creationId xmlns:a16="http://schemas.microsoft.com/office/drawing/2014/main" id="{9A1E4EEA-4EF4-F55E-AC98-8AEAD227F664}"/>
                </a:ext>
              </a:extLst>
            </xdr:cNvPr>
            <xdr:cNvSpPr/>
          </xdr:nvSpPr>
          <xdr:spPr>
            <a:xfrm rot="16200000">
              <a:off x="849984" y="6726434"/>
              <a:ext cx="5243511" cy="1287067"/>
            </a:xfrm>
            <a:prstGeom prst="triangl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cxnSp macro="">
          <xdr:nvCxnSpPr>
            <xdr:cNvPr id="644" name="Straight Connector 643">
              <a:extLst>
                <a:ext uri="{FF2B5EF4-FFF2-40B4-BE49-F238E27FC236}">
                  <a16:creationId xmlns:a16="http://schemas.microsoft.com/office/drawing/2014/main" id="{4E43BA8D-85F7-B030-2C02-28849BF2103A}"/>
                </a:ext>
              </a:extLst>
            </xdr:cNvPr>
            <xdr:cNvCxnSpPr/>
          </xdr:nvCxnSpPr>
          <xdr:spPr>
            <a:xfrm rot="16200000">
              <a:off x="3471739" y="6721374"/>
              <a:ext cx="0" cy="1287067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645" name="Straight Connector 644">
              <a:extLst>
                <a:ext uri="{FF2B5EF4-FFF2-40B4-BE49-F238E27FC236}">
                  <a16:creationId xmlns:a16="http://schemas.microsoft.com/office/drawing/2014/main" id="{2EE0D95C-25DC-8129-60D4-4465092BB52D}"/>
                </a:ext>
              </a:extLst>
            </xdr:cNvPr>
            <xdr:cNvCxnSpPr/>
          </xdr:nvCxnSpPr>
          <xdr:spPr>
            <a:xfrm>
              <a:off x="3214688" y="8144672"/>
              <a:ext cx="900585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646" name="Straight Connector 645">
              <a:extLst>
                <a:ext uri="{FF2B5EF4-FFF2-40B4-BE49-F238E27FC236}">
                  <a16:creationId xmlns:a16="http://schemas.microsoft.com/office/drawing/2014/main" id="{F508ABE6-DF59-BE51-5AFA-11306EA0234C}"/>
                </a:ext>
              </a:extLst>
            </xdr:cNvPr>
            <xdr:cNvCxnSpPr/>
          </xdr:nvCxnSpPr>
          <xdr:spPr>
            <a:xfrm>
              <a:off x="3624263" y="9000642"/>
              <a:ext cx="490484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647" name="Straight Connector 646">
              <a:extLst>
                <a:ext uri="{FF2B5EF4-FFF2-40B4-BE49-F238E27FC236}">
                  <a16:creationId xmlns:a16="http://schemas.microsoft.com/office/drawing/2014/main" id="{B49F970B-17F7-A796-DD06-26627093806B}"/>
                </a:ext>
              </a:extLst>
            </xdr:cNvPr>
            <xdr:cNvCxnSpPr/>
          </xdr:nvCxnSpPr>
          <xdr:spPr>
            <a:xfrm flipV="1">
              <a:off x="3633788" y="8143875"/>
              <a:ext cx="481012" cy="862013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648" name="Straight Connector 647">
              <a:extLst>
                <a:ext uri="{FF2B5EF4-FFF2-40B4-BE49-F238E27FC236}">
                  <a16:creationId xmlns:a16="http://schemas.microsoft.com/office/drawing/2014/main" id="{AA28D20F-D31C-6641-6182-ADA10B9ECCBE}"/>
                </a:ext>
              </a:extLst>
            </xdr:cNvPr>
            <xdr:cNvCxnSpPr>
              <a:endCxn id="643" idx="3"/>
            </xdr:cNvCxnSpPr>
          </xdr:nvCxnSpPr>
          <xdr:spPr>
            <a:xfrm flipV="1">
              <a:off x="3214688" y="7369967"/>
              <a:ext cx="900585" cy="7691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649" name="Straight Connector 648">
              <a:extLst>
                <a:ext uri="{FF2B5EF4-FFF2-40B4-BE49-F238E27FC236}">
                  <a16:creationId xmlns:a16="http://schemas.microsoft.com/office/drawing/2014/main" id="{EDA5538E-DDDB-9D73-5F2B-FACFEA7AE2AC}"/>
                </a:ext>
              </a:extLst>
            </xdr:cNvPr>
            <xdr:cNvCxnSpPr/>
          </xdr:nvCxnSpPr>
          <xdr:spPr>
            <a:xfrm rot="16200000">
              <a:off x="3674250" y="6125069"/>
              <a:ext cx="0" cy="882046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650" name="Straight Connector 649">
              <a:extLst>
                <a:ext uri="{FF2B5EF4-FFF2-40B4-BE49-F238E27FC236}">
                  <a16:creationId xmlns:a16="http://schemas.microsoft.com/office/drawing/2014/main" id="{9D275CC1-E16C-BF90-C95A-540A4683A3ED}"/>
                </a:ext>
              </a:extLst>
            </xdr:cNvPr>
            <xdr:cNvCxnSpPr/>
          </xdr:nvCxnSpPr>
          <xdr:spPr>
            <a:xfrm>
              <a:off x="3643313" y="5714884"/>
              <a:ext cx="476197" cy="0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651" name="Straight Connector 650">
              <a:extLst>
                <a:ext uri="{FF2B5EF4-FFF2-40B4-BE49-F238E27FC236}">
                  <a16:creationId xmlns:a16="http://schemas.microsoft.com/office/drawing/2014/main" id="{DFC23FC3-A305-71A0-B4BF-439B7F33F904}"/>
                </a:ext>
              </a:extLst>
            </xdr:cNvPr>
            <xdr:cNvCxnSpPr>
              <a:endCxn id="643" idx="3"/>
            </xdr:cNvCxnSpPr>
          </xdr:nvCxnSpPr>
          <xdr:spPr>
            <a:xfrm>
              <a:off x="3228975" y="6567488"/>
              <a:ext cx="886298" cy="802479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cxnSp macro="">
          <xdr:nvCxnSpPr>
            <xdr:cNvPr id="652" name="Straight Connector 651">
              <a:extLst>
                <a:ext uri="{FF2B5EF4-FFF2-40B4-BE49-F238E27FC236}">
                  <a16:creationId xmlns:a16="http://schemas.microsoft.com/office/drawing/2014/main" id="{F139F94E-E62F-D992-BB5C-4AB59D807627}"/>
                </a:ext>
              </a:extLst>
            </xdr:cNvPr>
            <xdr:cNvCxnSpPr/>
          </xdr:nvCxnSpPr>
          <xdr:spPr>
            <a:xfrm flipH="1" flipV="1">
              <a:off x="3648075" y="5719763"/>
              <a:ext cx="466725" cy="847725"/>
            </a:xfrm>
            <a:prstGeom prst="line">
              <a:avLst/>
            </a:pr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</xdr:cxnSp>
        <xdr:sp macro="" textlink="">
          <xdr:nvSpPr>
            <xdr:cNvPr id="653" name="Freeform: Shape 652">
              <a:extLst>
                <a:ext uri="{FF2B5EF4-FFF2-40B4-BE49-F238E27FC236}">
                  <a16:creationId xmlns:a16="http://schemas.microsoft.com/office/drawing/2014/main" id="{D21B8F80-B592-9F18-4669-EAE60E8BEC84}"/>
                </a:ext>
              </a:extLst>
            </xdr:cNvPr>
            <xdr:cNvSpPr/>
          </xdr:nvSpPr>
          <xdr:spPr>
            <a:xfrm rot="3755450">
              <a:off x="2717207" y="7393911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54" name="Freeform: Shape 653">
              <a:extLst>
                <a:ext uri="{FF2B5EF4-FFF2-40B4-BE49-F238E27FC236}">
                  <a16:creationId xmlns:a16="http://schemas.microsoft.com/office/drawing/2014/main" id="{EB073589-874D-25DD-F17B-E5BBECB58DE5}"/>
                </a:ext>
              </a:extLst>
            </xdr:cNvPr>
            <xdr:cNvSpPr/>
          </xdr:nvSpPr>
          <xdr:spPr>
            <a:xfrm rot="3755450">
              <a:off x="3945248" y="9940382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55" name="Freeform: Shape 654">
              <a:extLst>
                <a:ext uri="{FF2B5EF4-FFF2-40B4-BE49-F238E27FC236}">
                  <a16:creationId xmlns:a16="http://schemas.microsoft.com/office/drawing/2014/main" id="{48309BC0-355E-9636-CEA1-A6F3C84D66B1}"/>
                </a:ext>
              </a:extLst>
            </xdr:cNvPr>
            <xdr:cNvSpPr/>
          </xdr:nvSpPr>
          <xdr:spPr>
            <a:xfrm rot="3755450">
              <a:off x="3488887" y="9008514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56" name="Freeform: Shape 655">
              <a:extLst>
                <a:ext uri="{FF2B5EF4-FFF2-40B4-BE49-F238E27FC236}">
                  <a16:creationId xmlns:a16="http://schemas.microsoft.com/office/drawing/2014/main" id="{F5FDE969-D10E-256A-E1AB-091D7919B6A9}"/>
                </a:ext>
              </a:extLst>
            </xdr:cNvPr>
            <xdr:cNvSpPr/>
          </xdr:nvSpPr>
          <xdr:spPr>
            <a:xfrm rot="3755450">
              <a:off x="3085702" y="8157609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57" name="Freeform: Shape 656">
              <a:extLst>
                <a:ext uri="{FF2B5EF4-FFF2-40B4-BE49-F238E27FC236}">
                  <a16:creationId xmlns:a16="http://schemas.microsoft.com/office/drawing/2014/main" id="{16590EEE-0C9C-0A92-CEAF-8AE426DCD852}"/>
                </a:ext>
              </a:extLst>
            </xdr:cNvPr>
            <xdr:cNvSpPr/>
          </xdr:nvSpPr>
          <xdr:spPr>
            <a:xfrm rot="17851135">
              <a:off x="2731754" y="7192420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58" name="Freeform: Shape 657">
              <a:extLst>
                <a:ext uri="{FF2B5EF4-FFF2-40B4-BE49-F238E27FC236}">
                  <a16:creationId xmlns:a16="http://schemas.microsoft.com/office/drawing/2014/main" id="{59EBA11E-4647-3FFE-4081-FC546C811373}"/>
                </a:ext>
              </a:extLst>
            </xdr:cNvPr>
            <xdr:cNvSpPr/>
          </xdr:nvSpPr>
          <xdr:spPr>
            <a:xfrm rot="17851135">
              <a:off x="3108725" y="6410268"/>
              <a:ext cx="75894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59" name="Freeform: Shape 658">
              <a:extLst>
                <a:ext uri="{FF2B5EF4-FFF2-40B4-BE49-F238E27FC236}">
                  <a16:creationId xmlns:a16="http://schemas.microsoft.com/office/drawing/2014/main" id="{AB0B2095-F0B7-CA10-1797-E141F29E1886}"/>
                </a:ext>
              </a:extLst>
            </xdr:cNvPr>
            <xdr:cNvSpPr/>
          </xdr:nvSpPr>
          <xdr:spPr>
            <a:xfrm rot="17851135">
              <a:off x="3507151" y="5578673"/>
              <a:ext cx="75894" cy="162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  <xdr:sp macro="" textlink="">
          <xdr:nvSpPr>
            <xdr:cNvPr id="660" name="Freeform: Shape 659">
              <a:extLst>
                <a:ext uri="{FF2B5EF4-FFF2-40B4-BE49-F238E27FC236}">
                  <a16:creationId xmlns:a16="http://schemas.microsoft.com/office/drawing/2014/main" id="{AE54D527-C899-CB50-61F5-D6B4B99B78CB}"/>
                </a:ext>
              </a:extLst>
            </xdr:cNvPr>
            <xdr:cNvSpPr/>
          </xdr:nvSpPr>
          <xdr:spPr>
            <a:xfrm rot="17851135">
              <a:off x="3960618" y="4662311"/>
              <a:ext cx="84823" cy="153008"/>
            </a:xfrm>
            <a:custGeom>
              <a:avLst/>
              <a:gdLst>
                <a:gd name="connsiteX0" fmla="*/ 80963 w 80963"/>
                <a:gd name="connsiteY0" fmla="*/ 0 h 152400"/>
                <a:gd name="connsiteX1" fmla="*/ 0 w 80963"/>
                <a:gd name="connsiteY1" fmla="*/ 0 h 152400"/>
                <a:gd name="connsiteX2" fmla="*/ 0 w 80963"/>
                <a:gd name="connsiteY2" fmla="*/ 152400 h 152400"/>
                <a:gd name="connsiteX3" fmla="*/ 76200 w 80963"/>
                <a:gd name="connsiteY3" fmla="*/ 152400 h 152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0963" h="152400">
                  <a:moveTo>
                    <a:pt x="80963" y="0"/>
                  </a:moveTo>
                  <a:lnTo>
                    <a:pt x="0" y="0"/>
                  </a:lnTo>
                  <a:lnTo>
                    <a:pt x="0" y="152400"/>
                  </a:lnTo>
                  <a:lnTo>
                    <a:pt x="76200" y="152400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tr-TR" sz="1100"/>
            </a:p>
          </xdr:txBody>
        </xdr:sp>
      </xdr:grp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CCEAD793-8CDD-5772-E996-786B33DA23C8}"/>
              </a:ext>
            </a:extLst>
          </xdr:cNvPr>
          <xdr:cNvSpPr/>
        </xdr:nvSpPr>
        <xdr:spPr>
          <a:xfrm rot="16200000">
            <a:off x="2331699" y="23080681"/>
            <a:ext cx="5433791" cy="6052875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E0BD10BE-3585-1582-210A-E42AF6EE6B46}"/>
              </a:ext>
            </a:extLst>
          </xdr:cNvPr>
          <xdr:cNvSpPr/>
        </xdr:nvSpPr>
        <xdr:spPr>
          <a:xfrm rot="16200000">
            <a:off x="2579366" y="23385743"/>
            <a:ext cx="4888194" cy="544281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83" name="Straight Connector 582">
            <a:extLst>
              <a:ext uri="{FF2B5EF4-FFF2-40B4-BE49-F238E27FC236}">
                <a16:creationId xmlns:a16="http://schemas.microsoft.com/office/drawing/2014/main" id="{A932CEF9-9392-0F4E-BAB7-07156DD53DDA}"/>
              </a:ext>
            </a:extLst>
          </xdr:cNvPr>
          <xdr:cNvCxnSpPr/>
        </xdr:nvCxnSpPr>
        <xdr:spPr>
          <a:xfrm>
            <a:off x="2302054" y="27712780"/>
            <a:ext cx="5424133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4" name="Straight Connector 583">
            <a:extLst>
              <a:ext uri="{FF2B5EF4-FFF2-40B4-BE49-F238E27FC236}">
                <a16:creationId xmlns:a16="http://schemas.microsoft.com/office/drawing/2014/main" id="{CDE44E5C-015B-EC8B-60F3-E0B15679B002}"/>
              </a:ext>
            </a:extLst>
          </xdr:cNvPr>
          <xdr:cNvCxnSpPr/>
        </xdr:nvCxnSpPr>
        <xdr:spPr>
          <a:xfrm>
            <a:off x="2302054" y="26874422"/>
            <a:ext cx="5424133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5" name="Straight Connector 584">
            <a:extLst>
              <a:ext uri="{FF2B5EF4-FFF2-40B4-BE49-F238E27FC236}">
                <a16:creationId xmlns:a16="http://schemas.microsoft.com/office/drawing/2014/main" id="{FC91C202-D4AC-6CC2-5BA0-D2F3FE8747C0}"/>
              </a:ext>
            </a:extLst>
          </xdr:cNvPr>
          <xdr:cNvCxnSpPr/>
        </xdr:nvCxnSpPr>
        <xdr:spPr>
          <a:xfrm>
            <a:off x="2306466" y="26164333"/>
            <a:ext cx="5438402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6" name="Straight Connector 585">
            <a:extLst>
              <a:ext uri="{FF2B5EF4-FFF2-40B4-BE49-F238E27FC236}">
                <a16:creationId xmlns:a16="http://schemas.microsoft.com/office/drawing/2014/main" id="{BA3A2F50-8FAD-B27F-FF89-EA898EB7F602}"/>
              </a:ext>
            </a:extLst>
          </xdr:cNvPr>
          <xdr:cNvCxnSpPr/>
        </xdr:nvCxnSpPr>
        <xdr:spPr>
          <a:xfrm>
            <a:off x="2306467" y="25336973"/>
            <a:ext cx="5438401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7" name="Straight Connector 586">
            <a:extLst>
              <a:ext uri="{FF2B5EF4-FFF2-40B4-BE49-F238E27FC236}">
                <a16:creationId xmlns:a16="http://schemas.microsoft.com/office/drawing/2014/main" id="{E246BD88-BAAF-6533-3D1A-E6D76BE6E0D9}"/>
              </a:ext>
            </a:extLst>
          </xdr:cNvPr>
          <xdr:cNvCxnSpPr/>
        </xdr:nvCxnSpPr>
        <xdr:spPr>
          <a:xfrm>
            <a:off x="2302053" y="24501934"/>
            <a:ext cx="5414793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8" name="Straight Connector 587">
            <a:extLst>
              <a:ext uri="{FF2B5EF4-FFF2-40B4-BE49-F238E27FC236}">
                <a16:creationId xmlns:a16="http://schemas.microsoft.com/office/drawing/2014/main" id="{7E2B9143-540A-D921-2E17-3C7EA24F30B5}"/>
              </a:ext>
            </a:extLst>
          </xdr:cNvPr>
          <xdr:cNvCxnSpPr/>
        </xdr:nvCxnSpPr>
        <xdr:spPr>
          <a:xfrm flipV="1">
            <a:off x="4132621" y="23662986"/>
            <a:ext cx="0" cy="488819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89" name="Straight Connector 588">
            <a:extLst>
              <a:ext uri="{FF2B5EF4-FFF2-40B4-BE49-F238E27FC236}">
                <a16:creationId xmlns:a16="http://schemas.microsoft.com/office/drawing/2014/main" id="{FF0E1198-6A63-F01C-67FD-9EDD0B52099E}"/>
              </a:ext>
            </a:extLst>
          </xdr:cNvPr>
          <xdr:cNvCxnSpPr/>
        </xdr:nvCxnSpPr>
        <xdr:spPr>
          <a:xfrm flipV="1">
            <a:off x="5935830" y="23662986"/>
            <a:ext cx="0" cy="489475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0" name="Straight Connector 589">
            <a:extLst>
              <a:ext uri="{FF2B5EF4-FFF2-40B4-BE49-F238E27FC236}">
                <a16:creationId xmlns:a16="http://schemas.microsoft.com/office/drawing/2014/main" id="{2A589BA0-B2DA-84F9-5E27-9855FA626222}"/>
              </a:ext>
            </a:extLst>
          </xdr:cNvPr>
          <xdr:cNvCxnSpPr/>
        </xdr:nvCxnSpPr>
        <xdr:spPr>
          <a:xfrm flipV="1">
            <a:off x="2317530" y="27713204"/>
            <a:ext cx="1800250" cy="83635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1" name="Straight Connector 590">
            <a:extLst>
              <a:ext uri="{FF2B5EF4-FFF2-40B4-BE49-F238E27FC236}">
                <a16:creationId xmlns:a16="http://schemas.microsoft.com/office/drawing/2014/main" id="{229573C0-F53F-FBA7-80E0-209642890A65}"/>
              </a:ext>
            </a:extLst>
          </xdr:cNvPr>
          <xdr:cNvCxnSpPr/>
        </xdr:nvCxnSpPr>
        <xdr:spPr>
          <a:xfrm>
            <a:off x="2326871" y="27714899"/>
            <a:ext cx="1790909" cy="83628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2" name="Straight Connector 591">
            <a:extLst>
              <a:ext uri="{FF2B5EF4-FFF2-40B4-BE49-F238E27FC236}">
                <a16:creationId xmlns:a16="http://schemas.microsoft.com/office/drawing/2014/main" id="{2623B033-86C9-FEBF-E15F-E65A3308B33E}"/>
              </a:ext>
            </a:extLst>
          </xdr:cNvPr>
          <xdr:cNvCxnSpPr/>
        </xdr:nvCxnSpPr>
        <xdr:spPr>
          <a:xfrm flipV="1">
            <a:off x="2322200" y="26873606"/>
            <a:ext cx="1811210" cy="83797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3" name="Straight Connector 592">
            <a:extLst>
              <a:ext uri="{FF2B5EF4-FFF2-40B4-BE49-F238E27FC236}">
                <a16:creationId xmlns:a16="http://schemas.microsoft.com/office/drawing/2014/main" id="{091370D9-79A0-EAD5-79FC-3D203BB8C819}"/>
              </a:ext>
            </a:extLst>
          </xdr:cNvPr>
          <xdr:cNvCxnSpPr/>
        </xdr:nvCxnSpPr>
        <xdr:spPr>
          <a:xfrm>
            <a:off x="2317530" y="26876923"/>
            <a:ext cx="1800250" cy="83628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4" name="Straight Connector 593">
            <a:extLst>
              <a:ext uri="{FF2B5EF4-FFF2-40B4-BE49-F238E27FC236}">
                <a16:creationId xmlns:a16="http://schemas.microsoft.com/office/drawing/2014/main" id="{358EDBEE-2410-014B-A1EE-343530430EA4}"/>
              </a:ext>
            </a:extLst>
          </xdr:cNvPr>
          <xdr:cNvCxnSpPr/>
        </xdr:nvCxnSpPr>
        <xdr:spPr>
          <a:xfrm flipV="1">
            <a:off x="2317533" y="26150944"/>
            <a:ext cx="1820546" cy="724284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5" name="Straight Connector 594">
            <a:extLst>
              <a:ext uri="{FF2B5EF4-FFF2-40B4-BE49-F238E27FC236}">
                <a16:creationId xmlns:a16="http://schemas.microsoft.com/office/drawing/2014/main" id="{DE7967E6-494E-4C66-0AD4-966D415D0646}"/>
              </a:ext>
            </a:extLst>
          </xdr:cNvPr>
          <xdr:cNvCxnSpPr/>
        </xdr:nvCxnSpPr>
        <xdr:spPr>
          <a:xfrm>
            <a:off x="2317533" y="26170425"/>
            <a:ext cx="1800247" cy="70318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6" name="Straight Connector 595">
            <a:extLst>
              <a:ext uri="{FF2B5EF4-FFF2-40B4-BE49-F238E27FC236}">
                <a16:creationId xmlns:a16="http://schemas.microsoft.com/office/drawing/2014/main" id="{9262FA34-4B0D-BF9F-210D-76E957A8446E}"/>
              </a:ext>
            </a:extLst>
          </xdr:cNvPr>
          <xdr:cNvCxnSpPr/>
        </xdr:nvCxnSpPr>
        <xdr:spPr>
          <a:xfrm flipV="1">
            <a:off x="2312859" y="25337316"/>
            <a:ext cx="1800250" cy="73571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7" name="Straight Connector 596">
            <a:extLst>
              <a:ext uri="{FF2B5EF4-FFF2-40B4-BE49-F238E27FC236}">
                <a16:creationId xmlns:a16="http://schemas.microsoft.com/office/drawing/2014/main" id="{D7797356-BCFF-B093-802D-845771BF62B9}"/>
              </a:ext>
            </a:extLst>
          </xdr:cNvPr>
          <xdr:cNvCxnSpPr/>
        </xdr:nvCxnSpPr>
        <xdr:spPr>
          <a:xfrm>
            <a:off x="2317533" y="25340637"/>
            <a:ext cx="1811206" cy="72752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8" name="Straight Connector 597">
            <a:extLst>
              <a:ext uri="{FF2B5EF4-FFF2-40B4-BE49-F238E27FC236}">
                <a16:creationId xmlns:a16="http://schemas.microsoft.com/office/drawing/2014/main" id="{C10548F8-E9AF-FE89-3054-33A606D8D530}"/>
              </a:ext>
            </a:extLst>
          </xdr:cNvPr>
          <xdr:cNvCxnSpPr/>
        </xdr:nvCxnSpPr>
        <xdr:spPr>
          <a:xfrm flipV="1">
            <a:off x="2322200" y="24507527"/>
            <a:ext cx="1795580" cy="82979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599" name="Straight Connector 598">
            <a:extLst>
              <a:ext uri="{FF2B5EF4-FFF2-40B4-BE49-F238E27FC236}">
                <a16:creationId xmlns:a16="http://schemas.microsoft.com/office/drawing/2014/main" id="{16BF7E3B-9DD2-E48A-1580-287FCEBEEB4A}"/>
              </a:ext>
            </a:extLst>
          </xdr:cNvPr>
          <xdr:cNvCxnSpPr/>
        </xdr:nvCxnSpPr>
        <xdr:spPr>
          <a:xfrm>
            <a:off x="2322203" y="24502661"/>
            <a:ext cx="1806536" cy="83627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00" name="Straight Connector 599">
            <a:extLst>
              <a:ext uri="{FF2B5EF4-FFF2-40B4-BE49-F238E27FC236}">
                <a16:creationId xmlns:a16="http://schemas.microsoft.com/office/drawing/2014/main" id="{9B067B95-E541-2559-9DBA-21EFBA2927A3}"/>
              </a:ext>
            </a:extLst>
          </xdr:cNvPr>
          <xdr:cNvCxnSpPr/>
        </xdr:nvCxnSpPr>
        <xdr:spPr>
          <a:xfrm flipV="1">
            <a:off x="2312859" y="23662990"/>
            <a:ext cx="1804924" cy="8445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01" name="Straight Connector 600">
            <a:extLst>
              <a:ext uri="{FF2B5EF4-FFF2-40B4-BE49-F238E27FC236}">
                <a16:creationId xmlns:a16="http://schemas.microsoft.com/office/drawing/2014/main" id="{3A12817E-C0C2-DE43-81D1-39FD5789C2BA}"/>
              </a:ext>
            </a:extLst>
          </xdr:cNvPr>
          <xdr:cNvCxnSpPr/>
        </xdr:nvCxnSpPr>
        <xdr:spPr>
          <a:xfrm>
            <a:off x="2322200" y="23662986"/>
            <a:ext cx="1790909" cy="8396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02" name="Straight Connector 601">
            <a:extLst>
              <a:ext uri="{FF2B5EF4-FFF2-40B4-BE49-F238E27FC236}">
                <a16:creationId xmlns:a16="http://schemas.microsoft.com/office/drawing/2014/main" id="{C89E099B-A9FA-C6CE-DA2C-BC603BB4D676}"/>
              </a:ext>
            </a:extLst>
          </xdr:cNvPr>
          <xdr:cNvCxnSpPr/>
        </xdr:nvCxnSpPr>
        <xdr:spPr>
          <a:xfrm>
            <a:off x="2322200" y="26073041"/>
            <a:ext cx="5422668" cy="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03" name="Straight Connector 602">
            <a:extLst>
              <a:ext uri="{FF2B5EF4-FFF2-40B4-BE49-F238E27FC236}">
                <a16:creationId xmlns:a16="http://schemas.microsoft.com/office/drawing/2014/main" id="{76BA812A-D9E2-6BE2-4C4B-4F9236B0A1B4}"/>
              </a:ext>
            </a:extLst>
          </xdr:cNvPr>
          <xdr:cNvCxnSpPr/>
        </xdr:nvCxnSpPr>
        <xdr:spPr>
          <a:xfrm>
            <a:off x="2147779" y="28963676"/>
            <a:ext cx="0" cy="50508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4" name="Straight Connector 603">
            <a:extLst>
              <a:ext uri="{FF2B5EF4-FFF2-40B4-BE49-F238E27FC236}">
                <a16:creationId xmlns:a16="http://schemas.microsoft.com/office/drawing/2014/main" id="{32EE7ABD-971A-9FAD-0E4D-1D9B204F2379}"/>
              </a:ext>
            </a:extLst>
          </xdr:cNvPr>
          <xdr:cNvCxnSpPr/>
        </xdr:nvCxnSpPr>
        <xdr:spPr>
          <a:xfrm>
            <a:off x="2057425" y="29109831"/>
            <a:ext cx="5933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1" name="Straight Connector 610">
            <a:extLst>
              <a:ext uri="{FF2B5EF4-FFF2-40B4-BE49-F238E27FC236}">
                <a16:creationId xmlns:a16="http://schemas.microsoft.com/office/drawing/2014/main" id="{816EF044-C73C-DA9A-1045-2BF2B5E6582D}"/>
              </a:ext>
            </a:extLst>
          </xdr:cNvPr>
          <xdr:cNvCxnSpPr/>
        </xdr:nvCxnSpPr>
        <xdr:spPr>
          <a:xfrm flipV="1">
            <a:off x="5949289" y="27713204"/>
            <a:ext cx="1800250" cy="836353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2" name="Straight Connector 611">
            <a:extLst>
              <a:ext uri="{FF2B5EF4-FFF2-40B4-BE49-F238E27FC236}">
                <a16:creationId xmlns:a16="http://schemas.microsoft.com/office/drawing/2014/main" id="{66795216-CC76-3C5D-5630-1B7FBABC3E46}"/>
              </a:ext>
            </a:extLst>
          </xdr:cNvPr>
          <xdr:cNvCxnSpPr/>
        </xdr:nvCxnSpPr>
        <xdr:spPr>
          <a:xfrm>
            <a:off x="5958630" y="27714899"/>
            <a:ext cx="1790909" cy="83628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3" name="Straight Connector 612">
            <a:extLst>
              <a:ext uri="{FF2B5EF4-FFF2-40B4-BE49-F238E27FC236}">
                <a16:creationId xmlns:a16="http://schemas.microsoft.com/office/drawing/2014/main" id="{B6024BF0-2AEA-A653-93E1-7463A7D4E855}"/>
              </a:ext>
            </a:extLst>
          </xdr:cNvPr>
          <xdr:cNvCxnSpPr/>
        </xdr:nvCxnSpPr>
        <xdr:spPr>
          <a:xfrm flipV="1">
            <a:off x="5953959" y="26873606"/>
            <a:ext cx="1811210" cy="83797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4" name="Straight Connector 613">
            <a:extLst>
              <a:ext uri="{FF2B5EF4-FFF2-40B4-BE49-F238E27FC236}">
                <a16:creationId xmlns:a16="http://schemas.microsoft.com/office/drawing/2014/main" id="{D744BE1C-1F38-0380-AAF7-7690BCF60D21}"/>
              </a:ext>
            </a:extLst>
          </xdr:cNvPr>
          <xdr:cNvCxnSpPr/>
        </xdr:nvCxnSpPr>
        <xdr:spPr>
          <a:xfrm>
            <a:off x="5949289" y="26876923"/>
            <a:ext cx="1800250" cy="83628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5" name="Straight Connector 614">
            <a:extLst>
              <a:ext uri="{FF2B5EF4-FFF2-40B4-BE49-F238E27FC236}">
                <a16:creationId xmlns:a16="http://schemas.microsoft.com/office/drawing/2014/main" id="{CBF089D8-90E6-FFB8-D879-1A1D4466DD85}"/>
              </a:ext>
            </a:extLst>
          </xdr:cNvPr>
          <xdr:cNvCxnSpPr/>
        </xdr:nvCxnSpPr>
        <xdr:spPr>
          <a:xfrm flipV="1">
            <a:off x="5949292" y="26170422"/>
            <a:ext cx="1795576" cy="704806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6" name="Straight Connector 615">
            <a:extLst>
              <a:ext uri="{FF2B5EF4-FFF2-40B4-BE49-F238E27FC236}">
                <a16:creationId xmlns:a16="http://schemas.microsoft.com/office/drawing/2014/main" id="{3EB23CB6-7FFD-CDE7-2E19-9680ED0B4C66}"/>
              </a:ext>
            </a:extLst>
          </xdr:cNvPr>
          <xdr:cNvCxnSpPr/>
        </xdr:nvCxnSpPr>
        <xdr:spPr>
          <a:xfrm>
            <a:off x="5949292" y="26170425"/>
            <a:ext cx="1800247" cy="70318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7" name="Straight Connector 616">
            <a:extLst>
              <a:ext uri="{FF2B5EF4-FFF2-40B4-BE49-F238E27FC236}">
                <a16:creationId xmlns:a16="http://schemas.microsoft.com/office/drawing/2014/main" id="{2A2AEE33-EC4C-08A6-8971-E4C9B9E7F058}"/>
              </a:ext>
            </a:extLst>
          </xdr:cNvPr>
          <xdr:cNvCxnSpPr/>
        </xdr:nvCxnSpPr>
        <xdr:spPr>
          <a:xfrm flipV="1">
            <a:off x="5944618" y="25337316"/>
            <a:ext cx="1800250" cy="73571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8" name="Straight Connector 617">
            <a:extLst>
              <a:ext uri="{FF2B5EF4-FFF2-40B4-BE49-F238E27FC236}">
                <a16:creationId xmlns:a16="http://schemas.microsoft.com/office/drawing/2014/main" id="{F5D997DC-F39C-908A-E20E-6D01004F0119}"/>
              </a:ext>
            </a:extLst>
          </xdr:cNvPr>
          <xdr:cNvCxnSpPr/>
        </xdr:nvCxnSpPr>
        <xdr:spPr>
          <a:xfrm>
            <a:off x="5949292" y="25340637"/>
            <a:ext cx="1811206" cy="72752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19" name="Straight Connector 618">
            <a:extLst>
              <a:ext uri="{FF2B5EF4-FFF2-40B4-BE49-F238E27FC236}">
                <a16:creationId xmlns:a16="http://schemas.microsoft.com/office/drawing/2014/main" id="{5F2F6EDF-6641-2537-2033-BA5BA35BE045}"/>
              </a:ext>
            </a:extLst>
          </xdr:cNvPr>
          <xdr:cNvCxnSpPr/>
        </xdr:nvCxnSpPr>
        <xdr:spPr>
          <a:xfrm flipV="1">
            <a:off x="5953959" y="24507527"/>
            <a:ext cx="1795580" cy="829790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20" name="Straight Connector 619">
            <a:extLst>
              <a:ext uri="{FF2B5EF4-FFF2-40B4-BE49-F238E27FC236}">
                <a16:creationId xmlns:a16="http://schemas.microsoft.com/office/drawing/2014/main" id="{57F6EF44-CC09-CBAC-0CB5-747F39BF93FE}"/>
              </a:ext>
            </a:extLst>
          </xdr:cNvPr>
          <xdr:cNvCxnSpPr/>
        </xdr:nvCxnSpPr>
        <xdr:spPr>
          <a:xfrm>
            <a:off x="5953962" y="24502661"/>
            <a:ext cx="1806536" cy="836278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21" name="Straight Connector 620">
            <a:extLst>
              <a:ext uri="{FF2B5EF4-FFF2-40B4-BE49-F238E27FC236}">
                <a16:creationId xmlns:a16="http://schemas.microsoft.com/office/drawing/2014/main" id="{5687FA54-69CB-59C3-166D-78842C296F0C}"/>
              </a:ext>
            </a:extLst>
          </xdr:cNvPr>
          <xdr:cNvCxnSpPr/>
        </xdr:nvCxnSpPr>
        <xdr:spPr>
          <a:xfrm flipV="1">
            <a:off x="5944618" y="23662990"/>
            <a:ext cx="1804924" cy="844537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22" name="Straight Connector 621">
            <a:extLst>
              <a:ext uri="{FF2B5EF4-FFF2-40B4-BE49-F238E27FC236}">
                <a16:creationId xmlns:a16="http://schemas.microsoft.com/office/drawing/2014/main" id="{51C1AD64-1FDA-A6B8-86F4-4B83FA77A86E}"/>
              </a:ext>
            </a:extLst>
          </xdr:cNvPr>
          <xdr:cNvCxnSpPr/>
        </xdr:nvCxnSpPr>
        <xdr:spPr>
          <a:xfrm>
            <a:off x="5953959" y="23662986"/>
            <a:ext cx="1790909" cy="839671"/>
          </a:xfrm>
          <a:prstGeom prst="lin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cxnSp macro="">
        <xdr:nvCxnSpPr>
          <xdr:cNvPr id="623" name="Straight Connector 622">
            <a:extLst>
              <a:ext uri="{FF2B5EF4-FFF2-40B4-BE49-F238E27FC236}">
                <a16:creationId xmlns:a16="http://schemas.microsoft.com/office/drawing/2014/main" id="{1678E1F3-BB3B-55EA-542F-E80D3743B2C8}"/>
              </a:ext>
            </a:extLst>
          </xdr:cNvPr>
          <xdr:cNvCxnSpPr/>
        </xdr:nvCxnSpPr>
        <xdr:spPr>
          <a:xfrm flipH="1">
            <a:off x="2099457" y="290643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4" name="Straight Connector 623">
            <a:extLst>
              <a:ext uri="{FF2B5EF4-FFF2-40B4-BE49-F238E27FC236}">
                <a16:creationId xmlns:a16="http://schemas.microsoft.com/office/drawing/2014/main" id="{5521D92F-1EF4-54A1-1A65-E3EE9635B0DF}"/>
              </a:ext>
            </a:extLst>
          </xdr:cNvPr>
          <xdr:cNvCxnSpPr/>
        </xdr:nvCxnSpPr>
        <xdr:spPr>
          <a:xfrm>
            <a:off x="4128739" y="289636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5" name="Straight Connector 624">
            <a:extLst>
              <a:ext uri="{FF2B5EF4-FFF2-40B4-BE49-F238E27FC236}">
                <a16:creationId xmlns:a16="http://schemas.microsoft.com/office/drawing/2014/main" id="{B4B0F716-A3FB-A35D-DF14-1E606CC818BE}"/>
              </a:ext>
            </a:extLst>
          </xdr:cNvPr>
          <xdr:cNvCxnSpPr/>
        </xdr:nvCxnSpPr>
        <xdr:spPr>
          <a:xfrm flipH="1">
            <a:off x="4080417" y="290643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6" name="Straight Connector 625">
            <a:extLst>
              <a:ext uri="{FF2B5EF4-FFF2-40B4-BE49-F238E27FC236}">
                <a16:creationId xmlns:a16="http://schemas.microsoft.com/office/drawing/2014/main" id="{DF436DBE-518C-E74E-34AB-7FD3D6B77E96}"/>
              </a:ext>
            </a:extLst>
          </xdr:cNvPr>
          <xdr:cNvCxnSpPr/>
        </xdr:nvCxnSpPr>
        <xdr:spPr>
          <a:xfrm>
            <a:off x="5944618" y="28963676"/>
            <a:ext cx="0" cy="2257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7" name="Straight Connector 626">
            <a:extLst>
              <a:ext uri="{FF2B5EF4-FFF2-40B4-BE49-F238E27FC236}">
                <a16:creationId xmlns:a16="http://schemas.microsoft.com/office/drawing/2014/main" id="{7E28EC04-ED2F-9197-B53B-D218A71CF747}"/>
              </a:ext>
            </a:extLst>
          </xdr:cNvPr>
          <xdr:cNvCxnSpPr/>
        </xdr:nvCxnSpPr>
        <xdr:spPr>
          <a:xfrm flipH="1">
            <a:off x="5896296" y="290643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Straight Connector 627">
            <a:extLst>
              <a:ext uri="{FF2B5EF4-FFF2-40B4-BE49-F238E27FC236}">
                <a16:creationId xmlns:a16="http://schemas.microsoft.com/office/drawing/2014/main" id="{4DD93AB9-1035-C882-0B97-FF4002C0A0ED}"/>
              </a:ext>
            </a:extLst>
          </xdr:cNvPr>
          <xdr:cNvCxnSpPr/>
        </xdr:nvCxnSpPr>
        <xdr:spPr>
          <a:xfrm>
            <a:off x="7925577" y="28963676"/>
            <a:ext cx="0" cy="50021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9" name="Straight Connector 628">
            <a:extLst>
              <a:ext uri="{FF2B5EF4-FFF2-40B4-BE49-F238E27FC236}">
                <a16:creationId xmlns:a16="http://schemas.microsoft.com/office/drawing/2014/main" id="{ADB875DE-D036-740E-6905-A1E73629320E}"/>
              </a:ext>
            </a:extLst>
          </xdr:cNvPr>
          <xdr:cNvCxnSpPr/>
        </xdr:nvCxnSpPr>
        <xdr:spPr>
          <a:xfrm flipH="1">
            <a:off x="7877255" y="29064383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0" name="Straight Connector 629">
            <a:extLst>
              <a:ext uri="{FF2B5EF4-FFF2-40B4-BE49-F238E27FC236}">
                <a16:creationId xmlns:a16="http://schemas.microsoft.com/office/drawing/2014/main" id="{BE095026-1B87-32A2-6105-145D1A24510E}"/>
              </a:ext>
            </a:extLst>
          </xdr:cNvPr>
          <xdr:cNvCxnSpPr/>
        </xdr:nvCxnSpPr>
        <xdr:spPr>
          <a:xfrm>
            <a:off x="2057425" y="29389227"/>
            <a:ext cx="5933537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1" name="Straight Connector 630">
            <a:extLst>
              <a:ext uri="{FF2B5EF4-FFF2-40B4-BE49-F238E27FC236}">
                <a16:creationId xmlns:a16="http://schemas.microsoft.com/office/drawing/2014/main" id="{4E16DA13-1F47-C304-3AE6-C63BF0120F50}"/>
              </a:ext>
            </a:extLst>
          </xdr:cNvPr>
          <xdr:cNvCxnSpPr/>
        </xdr:nvCxnSpPr>
        <xdr:spPr>
          <a:xfrm flipH="1">
            <a:off x="2099457" y="29343707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Straight Connector 631">
            <a:extLst>
              <a:ext uri="{FF2B5EF4-FFF2-40B4-BE49-F238E27FC236}">
                <a16:creationId xmlns:a16="http://schemas.microsoft.com/office/drawing/2014/main" id="{E2A8E814-4A01-7F1E-070A-C661F6E28E85}"/>
              </a:ext>
            </a:extLst>
          </xdr:cNvPr>
          <xdr:cNvCxnSpPr/>
        </xdr:nvCxnSpPr>
        <xdr:spPr>
          <a:xfrm flipH="1">
            <a:off x="7872586" y="29348577"/>
            <a:ext cx="90355" cy="9096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3" name="Straight Connector 632">
            <a:extLst>
              <a:ext uri="{FF2B5EF4-FFF2-40B4-BE49-F238E27FC236}">
                <a16:creationId xmlns:a16="http://schemas.microsoft.com/office/drawing/2014/main" id="{728A29B1-E706-F12F-EC8C-029D71581100}"/>
              </a:ext>
            </a:extLst>
          </xdr:cNvPr>
          <xdr:cNvCxnSpPr/>
        </xdr:nvCxnSpPr>
        <xdr:spPr>
          <a:xfrm>
            <a:off x="496980" y="25663784"/>
            <a:ext cx="7758757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4" name="Straight Connector 633">
            <a:extLst>
              <a:ext uri="{FF2B5EF4-FFF2-40B4-BE49-F238E27FC236}">
                <a16:creationId xmlns:a16="http://schemas.microsoft.com/office/drawing/2014/main" id="{A0C3F68B-0604-F8F3-B25C-E231421B06D8}"/>
              </a:ext>
            </a:extLst>
          </xdr:cNvPr>
          <xdr:cNvCxnSpPr/>
        </xdr:nvCxnSpPr>
        <xdr:spPr>
          <a:xfrm>
            <a:off x="496980" y="25702739"/>
            <a:ext cx="7777439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5" name="Straight Connector 634">
            <a:extLst>
              <a:ext uri="{FF2B5EF4-FFF2-40B4-BE49-F238E27FC236}">
                <a16:creationId xmlns:a16="http://schemas.microsoft.com/office/drawing/2014/main" id="{789EAA37-3914-2B75-C3FC-CEFFB764A048}"/>
              </a:ext>
            </a:extLst>
          </xdr:cNvPr>
          <xdr:cNvCxnSpPr/>
        </xdr:nvCxnSpPr>
        <xdr:spPr>
          <a:xfrm>
            <a:off x="496980" y="26492021"/>
            <a:ext cx="7768098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6" name="Straight Connector 635">
            <a:extLst>
              <a:ext uri="{FF2B5EF4-FFF2-40B4-BE49-F238E27FC236}">
                <a16:creationId xmlns:a16="http://schemas.microsoft.com/office/drawing/2014/main" id="{B134C095-AD2F-0C6B-58AD-E6E439345ACC}"/>
              </a:ext>
            </a:extLst>
          </xdr:cNvPr>
          <xdr:cNvCxnSpPr/>
        </xdr:nvCxnSpPr>
        <xdr:spPr>
          <a:xfrm>
            <a:off x="496980" y="26530977"/>
            <a:ext cx="7796120" cy="0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71437</xdr:colOff>
      <xdr:row>218</xdr:row>
      <xdr:rowOff>123825</xdr:rowOff>
    </xdr:from>
    <xdr:to>
      <xdr:col>48</xdr:col>
      <xdr:colOff>85723</xdr:colOff>
      <xdr:row>226</xdr:row>
      <xdr:rowOff>90488</xdr:rowOff>
    </xdr:to>
    <xdr:grpSp>
      <xdr:nvGrpSpPr>
        <xdr:cNvPr id="860" name="Group 859">
          <a:extLst>
            <a:ext uri="{FF2B5EF4-FFF2-40B4-BE49-F238E27FC236}">
              <a16:creationId xmlns:a16="http://schemas.microsoft.com/office/drawing/2014/main" id="{6F9EE3BC-25BA-7692-44B0-129DA040F682}"/>
            </a:ext>
          </a:extLst>
        </xdr:cNvPr>
        <xdr:cNvGrpSpPr/>
      </xdr:nvGrpSpPr>
      <xdr:grpSpPr>
        <a:xfrm>
          <a:off x="2014537" y="30251400"/>
          <a:ext cx="5843586" cy="1109663"/>
          <a:chOff x="2052637" y="29651325"/>
          <a:chExt cx="5957886" cy="1084263"/>
        </a:xfrm>
      </xdr:grpSpPr>
      <xdr:sp macro="" textlink="">
        <xdr:nvSpPr>
          <xdr:cNvPr id="662" name="Isosceles Triangle 661">
            <a:extLst>
              <a:ext uri="{FF2B5EF4-FFF2-40B4-BE49-F238E27FC236}">
                <a16:creationId xmlns:a16="http://schemas.microsoft.com/office/drawing/2014/main" id="{5D9E84DB-37B3-BB6A-3D88-115CD7769955}"/>
              </a:ext>
            </a:extLst>
          </xdr:cNvPr>
          <xdr:cNvSpPr/>
        </xdr:nvSpPr>
        <xdr:spPr>
          <a:xfrm>
            <a:off x="2061980" y="29958615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63" name="Isosceles Triangle 662">
            <a:extLst>
              <a:ext uri="{FF2B5EF4-FFF2-40B4-BE49-F238E27FC236}">
                <a16:creationId xmlns:a16="http://schemas.microsoft.com/office/drawing/2014/main" id="{A8E989A7-144B-7CF5-181F-E289B965114E}"/>
              </a:ext>
            </a:extLst>
          </xdr:cNvPr>
          <xdr:cNvSpPr/>
        </xdr:nvSpPr>
        <xdr:spPr>
          <a:xfrm>
            <a:off x="4047943" y="29953740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64" name="Straight Connector 663">
            <a:extLst>
              <a:ext uri="{FF2B5EF4-FFF2-40B4-BE49-F238E27FC236}">
                <a16:creationId xmlns:a16="http://schemas.microsoft.com/office/drawing/2014/main" id="{C7E48CF7-C65A-FCCF-747A-362B14815FA0}"/>
              </a:ext>
            </a:extLst>
          </xdr:cNvPr>
          <xdr:cNvCxnSpPr/>
        </xdr:nvCxnSpPr>
        <xdr:spPr>
          <a:xfrm>
            <a:off x="2136717" y="29947240"/>
            <a:ext cx="579906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5" name="Isosceles Triangle 664">
            <a:extLst>
              <a:ext uri="{FF2B5EF4-FFF2-40B4-BE49-F238E27FC236}">
                <a16:creationId xmlns:a16="http://schemas.microsoft.com/office/drawing/2014/main" id="{B422A4E0-A5F9-C014-0136-0044F30E5A4E}"/>
              </a:ext>
            </a:extLst>
          </xdr:cNvPr>
          <xdr:cNvSpPr/>
        </xdr:nvSpPr>
        <xdr:spPr>
          <a:xfrm>
            <a:off x="5859455" y="29953741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666" name="Isosceles Triangle 665">
            <a:extLst>
              <a:ext uri="{FF2B5EF4-FFF2-40B4-BE49-F238E27FC236}">
                <a16:creationId xmlns:a16="http://schemas.microsoft.com/office/drawing/2014/main" id="{2941CD3D-B2B8-25D0-48E9-F998E3D54E3E}"/>
              </a:ext>
            </a:extLst>
          </xdr:cNvPr>
          <xdr:cNvSpPr/>
        </xdr:nvSpPr>
        <xdr:spPr>
          <a:xfrm>
            <a:off x="7845415" y="29948867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667" name="Straight Arrow Connector 666">
            <a:extLst>
              <a:ext uri="{FF2B5EF4-FFF2-40B4-BE49-F238E27FC236}">
                <a16:creationId xmlns:a16="http://schemas.microsoft.com/office/drawing/2014/main" id="{1C1AD4B4-AA7A-76C1-4B2A-31EB3AC2F344}"/>
              </a:ext>
            </a:extLst>
          </xdr:cNvPr>
          <xdr:cNvCxnSpPr/>
        </xdr:nvCxnSpPr>
        <xdr:spPr>
          <a:xfrm>
            <a:off x="2141388" y="29718011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Straight Arrow Connector 667">
            <a:extLst>
              <a:ext uri="{FF2B5EF4-FFF2-40B4-BE49-F238E27FC236}">
                <a16:creationId xmlns:a16="http://schemas.microsoft.com/office/drawing/2014/main" id="{E926905A-724D-7F24-8277-59988763F952}"/>
              </a:ext>
            </a:extLst>
          </xdr:cNvPr>
          <xdr:cNvCxnSpPr/>
        </xdr:nvCxnSpPr>
        <xdr:spPr>
          <a:xfrm>
            <a:off x="2306496" y="29722886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9" name="Straight Arrow Connector 668">
            <a:extLst>
              <a:ext uri="{FF2B5EF4-FFF2-40B4-BE49-F238E27FC236}">
                <a16:creationId xmlns:a16="http://schemas.microsoft.com/office/drawing/2014/main" id="{622C6C71-C5BE-F54D-84D5-6C6B5E10FFF3}"/>
              </a:ext>
            </a:extLst>
          </xdr:cNvPr>
          <xdr:cNvCxnSpPr/>
        </xdr:nvCxnSpPr>
        <xdr:spPr>
          <a:xfrm>
            <a:off x="2471602" y="29718010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0" name="Straight Arrow Connector 669">
            <a:extLst>
              <a:ext uri="{FF2B5EF4-FFF2-40B4-BE49-F238E27FC236}">
                <a16:creationId xmlns:a16="http://schemas.microsoft.com/office/drawing/2014/main" id="{9427A164-2991-9C8C-7119-D4AD42F8553D}"/>
              </a:ext>
            </a:extLst>
          </xdr:cNvPr>
          <xdr:cNvCxnSpPr/>
        </xdr:nvCxnSpPr>
        <xdr:spPr>
          <a:xfrm>
            <a:off x="2636710" y="29722885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1" name="Straight Arrow Connector 670">
            <a:extLst>
              <a:ext uri="{FF2B5EF4-FFF2-40B4-BE49-F238E27FC236}">
                <a16:creationId xmlns:a16="http://schemas.microsoft.com/office/drawing/2014/main" id="{E915EF40-1711-3060-D36B-D06EDC7130ED}"/>
              </a:ext>
            </a:extLst>
          </xdr:cNvPr>
          <xdr:cNvCxnSpPr/>
        </xdr:nvCxnSpPr>
        <xdr:spPr>
          <a:xfrm>
            <a:off x="2801818" y="29718009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Straight Arrow Connector 671">
            <a:extLst>
              <a:ext uri="{FF2B5EF4-FFF2-40B4-BE49-F238E27FC236}">
                <a16:creationId xmlns:a16="http://schemas.microsoft.com/office/drawing/2014/main" id="{1C2D2D08-BBC7-5059-79E4-D2C6FCA1CC7B}"/>
              </a:ext>
            </a:extLst>
          </xdr:cNvPr>
          <xdr:cNvCxnSpPr/>
        </xdr:nvCxnSpPr>
        <xdr:spPr>
          <a:xfrm>
            <a:off x="2966925" y="29722884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3" name="Straight Arrow Connector 672">
            <a:extLst>
              <a:ext uri="{FF2B5EF4-FFF2-40B4-BE49-F238E27FC236}">
                <a16:creationId xmlns:a16="http://schemas.microsoft.com/office/drawing/2014/main" id="{75E671B6-D13B-5FB2-9AA7-2A7011EE5E64}"/>
              </a:ext>
            </a:extLst>
          </xdr:cNvPr>
          <xdr:cNvCxnSpPr/>
        </xdr:nvCxnSpPr>
        <xdr:spPr>
          <a:xfrm>
            <a:off x="3132032" y="29718008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4" name="Straight Arrow Connector 673">
            <a:extLst>
              <a:ext uri="{FF2B5EF4-FFF2-40B4-BE49-F238E27FC236}">
                <a16:creationId xmlns:a16="http://schemas.microsoft.com/office/drawing/2014/main" id="{71AB704A-126F-8FD2-686D-90A56A868AA5}"/>
              </a:ext>
            </a:extLst>
          </xdr:cNvPr>
          <xdr:cNvCxnSpPr/>
        </xdr:nvCxnSpPr>
        <xdr:spPr>
          <a:xfrm>
            <a:off x="3297139" y="29722883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5" name="Straight Arrow Connector 674">
            <a:extLst>
              <a:ext uri="{FF2B5EF4-FFF2-40B4-BE49-F238E27FC236}">
                <a16:creationId xmlns:a16="http://schemas.microsoft.com/office/drawing/2014/main" id="{3F3A10CA-24C2-E601-E733-FA86E6D24920}"/>
              </a:ext>
            </a:extLst>
          </xdr:cNvPr>
          <xdr:cNvCxnSpPr/>
        </xdr:nvCxnSpPr>
        <xdr:spPr>
          <a:xfrm>
            <a:off x="3462249" y="29718011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6" name="Straight Arrow Connector 675">
            <a:extLst>
              <a:ext uri="{FF2B5EF4-FFF2-40B4-BE49-F238E27FC236}">
                <a16:creationId xmlns:a16="http://schemas.microsoft.com/office/drawing/2014/main" id="{73DF7E91-2D3E-A902-E0F7-C0EEC8438DF2}"/>
              </a:ext>
            </a:extLst>
          </xdr:cNvPr>
          <xdr:cNvCxnSpPr/>
        </xdr:nvCxnSpPr>
        <xdr:spPr>
          <a:xfrm>
            <a:off x="3627357" y="29722886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7" name="Straight Arrow Connector 676">
            <a:extLst>
              <a:ext uri="{FF2B5EF4-FFF2-40B4-BE49-F238E27FC236}">
                <a16:creationId xmlns:a16="http://schemas.microsoft.com/office/drawing/2014/main" id="{F56855EE-FC45-642E-079B-8BFE5BA366E3}"/>
              </a:ext>
            </a:extLst>
          </xdr:cNvPr>
          <xdr:cNvCxnSpPr/>
        </xdr:nvCxnSpPr>
        <xdr:spPr>
          <a:xfrm>
            <a:off x="3792463" y="29718010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" name="Straight Arrow Connector 677">
            <a:extLst>
              <a:ext uri="{FF2B5EF4-FFF2-40B4-BE49-F238E27FC236}">
                <a16:creationId xmlns:a16="http://schemas.microsoft.com/office/drawing/2014/main" id="{9481E9B4-55AD-3C59-574C-0F90922D8B31}"/>
              </a:ext>
            </a:extLst>
          </xdr:cNvPr>
          <xdr:cNvCxnSpPr/>
        </xdr:nvCxnSpPr>
        <xdr:spPr>
          <a:xfrm>
            <a:off x="3957571" y="29722885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9" name="Straight Arrow Connector 678">
            <a:extLst>
              <a:ext uri="{FF2B5EF4-FFF2-40B4-BE49-F238E27FC236}">
                <a16:creationId xmlns:a16="http://schemas.microsoft.com/office/drawing/2014/main" id="{29FFC5EB-8927-847E-AE43-DE89D6D6041D}"/>
              </a:ext>
            </a:extLst>
          </xdr:cNvPr>
          <xdr:cNvCxnSpPr/>
        </xdr:nvCxnSpPr>
        <xdr:spPr>
          <a:xfrm>
            <a:off x="4122678" y="29718009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0" name="Straight Arrow Connector 679">
            <a:extLst>
              <a:ext uri="{FF2B5EF4-FFF2-40B4-BE49-F238E27FC236}">
                <a16:creationId xmlns:a16="http://schemas.microsoft.com/office/drawing/2014/main" id="{11CC51D5-E392-7021-C812-70AAE160AA5B}"/>
              </a:ext>
            </a:extLst>
          </xdr:cNvPr>
          <xdr:cNvCxnSpPr/>
        </xdr:nvCxnSpPr>
        <xdr:spPr>
          <a:xfrm>
            <a:off x="4287786" y="29722884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1" name="Straight Arrow Connector 680">
            <a:extLst>
              <a:ext uri="{FF2B5EF4-FFF2-40B4-BE49-F238E27FC236}">
                <a16:creationId xmlns:a16="http://schemas.microsoft.com/office/drawing/2014/main" id="{F8859159-ADA2-11B0-8D4B-3007532D45C1}"/>
              </a:ext>
            </a:extLst>
          </xdr:cNvPr>
          <xdr:cNvCxnSpPr/>
        </xdr:nvCxnSpPr>
        <xdr:spPr>
          <a:xfrm>
            <a:off x="4452893" y="29718008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Straight Arrow Connector 681">
            <a:extLst>
              <a:ext uri="{FF2B5EF4-FFF2-40B4-BE49-F238E27FC236}">
                <a16:creationId xmlns:a16="http://schemas.microsoft.com/office/drawing/2014/main" id="{541E77F4-3041-17AE-CF33-DDF52955EC48}"/>
              </a:ext>
            </a:extLst>
          </xdr:cNvPr>
          <xdr:cNvCxnSpPr/>
        </xdr:nvCxnSpPr>
        <xdr:spPr>
          <a:xfrm>
            <a:off x="4618000" y="29722883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Straight Arrow Connector 682">
            <a:extLst>
              <a:ext uri="{FF2B5EF4-FFF2-40B4-BE49-F238E27FC236}">
                <a16:creationId xmlns:a16="http://schemas.microsoft.com/office/drawing/2014/main" id="{E3E30E52-B105-4DC8-A431-78434F7C473E}"/>
              </a:ext>
            </a:extLst>
          </xdr:cNvPr>
          <xdr:cNvCxnSpPr/>
        </xdr:nvCxnSpPr>
        <xdr:spPr>
          <a:xfrm>
            <a:off x="4783109" y="29722885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" name="Straight Arrow Connector 683">
            <a:extLst>
              <a:ext uri="{FF2B5EF4-FFF2-40B4-BE49-F238E27FC236}">
                <a16:creationId xmlns:a16="http://schemas.microsoft.com/office/drawing/2014/main" id="{26CE3E34-0154-1EB7-2BC3-5AF7522FBDDE}"/>
              </a:ext>
            </a:extLst>
          </xdr:cNvPr>
          <xdr:cNvCxnSpPr/>
        </xdr:nvCxnSpPr>
        <xdr:spPr>
          <a:xfrm>
            <a:off x="4948216" y="29727759"/>
            <a:ext cx="0" cy="21940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Arrow Connector 684">
            <a:extLst>
              <a:ext uri="{FF2B5EF4-FFF2-40B4-BE49-F238E27FC236}">
                <a16:creationId xmlns:a16="http://schemas.microsoft.com/office/drawing/2014/main" id="{723AA7DA-D763-DE6F-C39F-BCE1868E5A55}"/>
              </a:ext>
            </a:extLst>
          </xdr:cNvPr>
          <xdr:cNvCxnSpPr/>
        </xdr:nvCxnSpPr>
        <xdr:spPr>
          <a:xfrm>
            <a:off x="5113323" y="29722884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6" name="Straight Arrow Connector 685">
            <a:extLst>
              <a:ext uri="{FF2B5EF4-FFF2-40B4-BE49-F238E27FC236}">
                <a16:creationId xmlns:a16="http://schemas.microsoft.com/office/drawing/2014/main" id="{38CE3B8A-1D33-0AED-8384-0FFF1A100675}"/>
              </a:ext>
            </a:extLst>
          </xdr:cNvPr>
          <xdr:cNvCxnSpPr/>
        </xdr:nvCxnSpPr>
        <xdr:spPr>
          <a:xfrm>
            <a:off x="5278431" y="29727758"/>
            <a:ext cx="0" cy="21948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7" name="Straight Arrow Connector 686">
            <a:extLst>
              <a:ext uri="{FF2B5EF4-FFF2-40B4-BE49-F238E27FC236}">
                <a16:creationId xmlns:a16="http://schemas.microsoft.com/office/drawing/2014/main" id="{5CF0F286-32D4-26EF-8F33-C7CB9EB69CBE}"/>
              </a:ext>
            </a:extLst>
          </xdr:cNvPr>
          <xdr:cNvCxnSpPr/>
        </xdr:nvCxnSpPr>
        <xdr:spPr>
          <a:xfrm>
            <a:off x="5443538" y="29722883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Straight Arrow Connector 687">
            <a:extLst>
              <a:ext uri="{FF2B5EF4-FFF2-40B4-BE49-F238E27FC236}">
                <a16:creationId xmlns:a16="http://schemas.microsoft.com/office/drawing/2014/main" id="{9280D76C-BDA3-2A9C-99EF-8C18875CDA85}"/>
              </a:ext>
            </a:extLst>
          </xdr:cNvPr>
          <xdr:cNvCxnSpPr/>
        </xdr:nvCxnSpPr>
        <xdr:spPr>
          <a:xfrm>
            <a:off x="5608646" y="29727757"/>
            <a:ext cx="0" cy="21948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9" name="Straight Arrow Connector 688">
            <a:extLst>
              <a:ext uri="{FF2B5EF4-FFF2-40B4-BE49-F238E27FC236}">
                <a16:creationId xmlns:a16="http://schemas.microsoft.com/office/drawing/2014/main" id="{E1451B4E-02D7-3DAC-2486-DA43B3381000}"/>
              </a:ext>
            </a:extLst>
          </xdr:cNvPr>
          <xdr:cNvCxnSpPr/>
        </xdr:nvCxnSpPr>
        <xdr:spPr>
          <a:xfrm>
            <a:off x="5773753" y="29722882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0" name="Straight Arrow Connector 689">
            <a:extLst>
              <a:ext uri="{FF2B5EF4-FFF2-40B4-BE49-F238E27FC236}">
                <a16:creationId xmlns:a16="http://schemas.microsoft.com/office/drawing/2014/main" id="{49AB2BDC-D2ED-AE1A-E936-B0F733A0C8DA}"/>
              </a:ext>
            </a:extLst>
          </xdr:cNvPr>
          <xdr:cNvCxnSpPr/>
        </xdr:nvCxnSpPr>
        <xdr:spPr>
          <a:xfrm>
            <a:off x="5938860" y="29727756"/>
            <a:ext cx="0" cy="21948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1" name="Straight Arrow Connector 690">
            <a:extLst>
              <a:ext uri="{FF2B5EF4-FFF2-40B4-BE49-F238E27FC236}">
                <a16:creationId xmlns:a16="http://schemas.microsoft.com/office/drawing/2014/main" id="{374957E6-143F-63E1-4A14-2C3BB2AD4DD9}"/>
              </a:ext>
            </a:extLst>
          </xdr:cNvPr>
          <xdr:cNvCxnSpPr/>
        </xdr:nvCxnSpPr>
        <xdr:spPr>
          <a:xfrm>
            <a:off x="6103970" y="29722885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Straight Arrow Connector 691">
            <a:extLst>
              <a:ext uri="{FF2B5EF4-FFF2-40B4-BE49-F238E27FC236}">
                <a16:creationId xmlns:a16="http://schemas.microsoft.com/office/drawing/2014/main" id="{55589D0A-BBB8-8571-A79E-87528C0EDAD6}"/>
              </a:ext>
            </a:extLst>
          </xdr:cNvPr>
          <xdr:cNvCxnSpPr/>
        </xdr:nvCxnSpPr>
        <xdr:spPr>
          <a:xfrm>
            <a:off x="6269077" y="29727759"/>
            <a:ext cx="0" cy="21940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3" name="Straight Arrow Connector 692">
            <a:extLst>
              <a:ext uri="{FF2B5EF4-FFF2-40B4-BE49-F238E27FC236}">
                <a16:creationId xmlns:a16="http://schemas.microsoft.com/office/drawing/2014/main" id="{06567AAF-F22E-AC5E-0A8A-E1D10CBCE3E6}"/>
              </a:ext>
            </a:extLst>
          </xdr:cNvPr>
          <xdr:cNvCxnSpPr/>
        </xdr:nvCxnSpPr>
        <xdr:spPr>
          <a:xfrm>
            <a:off x="6434184" y="29722884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4" name="Straight Arrow Connector 693">
            <a:extLst>
              <a:ext uri="{FF2B5EF4-FFF2-40B4-BE49-F238E27FC236}">
                <a16:creationId xmlns:a16="http://schemas.microsoft.com/office/drawing/2014/main" id="{90230070-73D3-0AAE-9FD5-BAFFB8874991}"/>
              </a:ext>
            </a:extLst>
          </xdr:cNvPr>
          <xdr:cNvCxnSpPr/>
        </xdr:nvCxnSpPr>
        <xdr:spPr>
          <a:xfrm>
            <a:off x="6599292" y="29727758"/>
            <a:ext cx="0" cy="21948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5" name="Straight Arrow Connector 694">
            <a:extLst>
              <a:ext uri="{FF2B5EF4-FFF2-40B4-BE49-F238E27FC236}">
                <a16:creationId xmlns:a16="http://schemas.microsoft.com/office/drawing/2014/main" id="{1FD7B57D-2ED5-1754-FAB0-4344C192DC1A}"/>
              </a:ext>
            </a:extLst>
          </xdr:cNvPr>
          <xdr:cNvCxnSpPr/>
        </xdr:nvCxnSpPr>
        <xdr:spPr>
          <a:xfrm>
            <a:off x="6764399" y="29722883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6" name="Straight Arrow Connector 695">
            <a:extLst>
              <a:ext uri="{FF2B5EF4-FFF2-40B4-BE49-F238E27FC236}">
                <a16:creationId xmlns:a16="http://schemas.microsoft.com/office/drawing/2014/main" id="{F4E1D68B-6D38-636C-A698-3C2C5AD277E9}"/>
              </a:ext>
            </a:extLst>
          </xdr:cNvPr>
          <xdr:cNvCxnSpPr/>
        </xdr:nvCxnSpPr>
        <xdr:spPr>
          <a:xfrm>
            <a:off x="6929507" y="29727757"/>
            <a:ext cx="0" cy="21948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7" name="Straight Arrow Connector 696">
            <a:extLst>
              <a:ext uri="{FF2B5EF4-FFF2-40B4-BE49-F238E27FC236}">
                <a16:creationId xmlns:a16="http://schemas.microsoft.com/office/drawing/2014/main" id="{39866D87-6038-1289-0A5D-FF4D84EDAEF9}"/>
              </a:ext>
            </a:extLst>
          </xdr:cNvPr>
          <xdr:cNvCxnSpPr/>
        </xdr:nvCxnSpPr>
        <xdr:spPr>
          <a:xfrm>
            <a:off x="7094613" y="29722882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Straight Arrow Connector 697">
            <a:extLst>
              <a:ext uri="{FF2B5EF4-FFF2-40B4-BE49-F238E27FC236}">
                <a16:creationId xmlns:a16="http://schemas.microsoft.com/office/drawing/2014/main" id="{75AE915F-71F0-DC92-4FC1-1748A98F8FF1}"/>
              </a:ext>
            </a:extLst>
          </xdr:cNvPr>
          <xdr:cNvCxnSpPr/>
        </xdr:nvCxnSpPr>
        <xdr:spPr>
          <a:xfrm>
            <a:off x="7259721" y="29722882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9" name="Straight Arrow Connector 698">
            <a:extLst>
              <a:ext uri="{FF2B5EF4-FFF2-40B4-BE49-F238E27FC236}">
                <a16:creationId xmlns:a16="http://schemas.microsoft.com/office/drawing/2014/main" id="{7C5BA5B1-D758-3B36-756F-816898A2015A}"/>
              </a:ext>
            </a:extLst>
          </xdr:cNvPr>
          <xdr:cNvCxnSpPr/>
        </xdr:nvCxnSpPr>
        <xdr:spPr>
          <a:xfrm>
            <a:off x="7424831" y="29722885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0" name="Straight Arrow Connector 699">
            <a:extLst>
              <a:ext uri="{FF2B5EF4-FFF2-40B4-BE49-F238E27FC236}">
                <a16:creationId xmlns:a16="http://schemas.microsoft.com/office/drawing/2014/main" id="{3FD745FF-B3A5-3A37-FF29-8885C40217B7}"/>
              </a:ext>
            </a:extLst>
          </xdr:cNvPr>
          <xdr:cNvCxnSpPr/>
        </xdr:nvCxnSpPr>
        <xdr:spPr>
          <a:xfrm>
            <a:off x="7589938" y="29727759"/>
            <a:ext cx="0" cy="219408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1" name="Straight Arrow Connector 700">
            <a:extLst>
              <a:ext uri="{FF2B5EF4-FFF2-40B4-BE49-F238E27FC236}">
                <a16:creationId xmlns:a16="http://schemas.microsoft.com/office/drawing/2014/main" id="{1D5140B6-C02D-A6E3-F78A-2799BFD6EA85}"/>
              </a:ext>
            </a:extLst>
          </xdr:cNvPr>
          <xdr:cNvCxnSpPr/>
        </xdr:nvCxnSpPr>
        <xdr:spPr>
          <a:xfrm>
            <a:off x="7755045" y="29722884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Straight Connector 701">
            <a:extLst>
              <a:ext uri="{FF2B5EF4-FFF2-40B4-BE49-F238E27FC236}">
                <a16:creationId xmlns:a16="http://schemas.microsoft.com/office/drawing/2014/main" id="{CBE9AB6A-3C8B-5742-1EE8-57F7C3110574}"/>
              </a:ext>
            </a:extLst>
          </xdr:cNvPr>
          <xdr:cNvCxnSpPr/>
        </xdr:nvCxnSpPr>
        <xdr:spPr>
          <a:xfrm>
            <a:off x="2152350" y="29718011"/>
            <a:ext cx="577409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3" name="Straight Connector 702">
            <a:extLst>
              <a:ext uri="{FF2B5EF4-FFF2-40B4-BE49-F238E27FC236}">
                <a16:creationId xmlns:a16="http://schemas.microsoft.com/office/drawing/2014/main" id="{86922FB2-8652-9046-49C3-6C47108BD6E6}"/>
              </a:ext>
            </a:extLst>
          </xdr:cNvPr>
          <xdr:cNvCxnSpPr/>
        </xdr:nvCxnSpPr>
        <xdr:spPr>
          <a:xfrm>
            <a:off x="2147678" y="30220264"/>
            <a:ext cx="0" cy="51532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4" name="Straight Connector 703">
            <a:extLst>
              <a:ext uri="{FF2B5EF4-FFF2-40B4-BE49-F238E27FC236}">
                <a16:creationId xmlns:a16="http://schemas.microsoft.com/office/drawing/2014/main" id="{E5E2BB34-DA80-1FF3-3C7E-B027A3705FB1}"/>
              </a:ext>
            </a:extLst>
          </xdr:cNvPr>
          <xdr:cNvCxnSpPr/>
        </xdr:nvCxnSpPr>
        <xdr:spPr>
          <a:xfrm>
            <a:off x="2057309" y="30366560"/>
            <a:ext cx="592519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5" name="Straight Connector 704">
            <a:extLst>
              <a:ext uri="{FF2B5EF4-FFF2-40B4-BE49-F238E27FC236}">
                <a16:creationId xmlns:a16="http://schemas.microsoft.com/office/drawing/2014/main" id="{DEDF9344-113A-041A-8AFB-28E03B70B77C}"/>
              </a:ext>
            </a:extLst>
          </xdr:cNvPr>
          <xdr:cNvCxnSpPr/>
        </xdr:nvCxnSpPr>
        <xdr:spPr>
          <a:xfrm flipH="1">
            <a:off x="2099348" y="30321069"/>
            <a:ext cx="90369" cy="910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6" name="Straight Connector 705">
            <a:extLst>
              <a:ext uri="{FF2B5EF4-FFF2-40B4-BE49-F238E27FC236}">
                <a16:creationId xmlns:a16="http://schemas.microsoft.com/office/drawing/2014/main" id="{CCBC6DF0-4586-C620-2485-B2FA29B5DEC7}"/>
              </a:ext>
            </a:extLst>
          </xdr:cNvPr>
          <xdr:cNvCxnSpPr/>
        </xdr:nvCxnSpPr>
        <xdr:spPr>
          <a:xfrm>
            <a:off x="4128970" y="30220264"/>
            <a:ext cx="0" cy="2259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7" name="Straight Connector 706">
            <a:extLst>
              <a:ext uri="{FF2B5EF4-FFF2-40B4-BE49-F238E27FC236}">
                <a16:creationId xmlns:a16="http://schemas.microsoft.com/office/drawing/2014/main" id="{75B2FC80-0E4E-1391-8EBE-6977E2F30C50}"/>
              </a:ext>
            </a:extLst>
          </xdr:cNvPr>
          <xdr:cNvCxnSpPr/>
        </xdr:nvCxnSpPr>
        <xdr:spPr>
          <a:xfrm flipH="1">
            <a:off x="4080641" y="30321069"/>
            <a:ext cx="90369" cy="910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Straight Connector 707">
            <a:extLst>
              <a:ext uri="{FF2B5EF4-FFF2-40B4-BE49-F238E27FC236}">
                <a16:creationId xmlns:a16="http://schemas.microsoft.com/office/drawing/2014/main" id="{4D651151-5075-1D59-AB31-2C87CD1ABF0F}"/>
              </a:ext>
            </a:extLst>
          </xdr:cNvPr>
          <xdr:cNvCxnSpPr/>
        </xdr:nvCxnSpPr>
        <xdr:spPr>
          <a:xfrm>
            <a:off x="5938860" y="30220263"/>
            <a:ext cx="0" cy="2259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9" name="Straight Connector 708">
            <a:extLst>
              <a:ext uri="{FF2B5EF4-FFF2-40B4-BE49-F238E27FC236}">
                <a16:creationId xmlns:a16="http://schemas.microsoft.com/office/drawing/2014/main" id="{B625A5EC-C253-7C12-6412-89A03D68266B}"/>
              </a:ext>
            </a:extLst>
          </xdr:cNvPr>
          <xdr:cNvCxnSpPr/>
        </xdr:nvCxnSpPr>
        <xdr:spPr>
          <a:xfrm flipH="1">
            <a:off x="5896820" y="30321068"/>
            <a:ext cx="90369" cy="910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0" name="Straight Connector 709">
            <a:extLst>
              <a:ext uri="{FF2B5EF4-FFF2-40B4-BE49-F238E27FC236}">
                <a16:creationId xmlns:a16="http://schemas.microsoft.com/office/drawing/2014/main" id="{C9783337-22A9-AB9E-4B0F-2BB916B580A2}"/>
              </a:ext>
            </a:extLst>
          </xdr:cNvPr>
          <xdr:cNvCxnSpPr/>
        </xdr:nvCxnSpPr>
        <xdr:spPr>
          <a:xfrm>
            <a:off x="7926446" y="30225136"/>
            <a:ext cx="0" cy="48608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1" name="Straight Connector 710">
            <a:extLst>
              <a:ext uri="{FF2B5EF4-FFF2-40B4-BE49-F238E27FC236}">
                <a16:creationId xmlns:a16="http://schemas.microsoft.com/office/drawing/2014/main" id="{26BDAEE4-E346-26EA-99E1-7F974951696F}"/>
              </a:ext>
            </a:extLst>
          </xdr:cNvPr>
          <xdr:cNvCxnSpPr/>
        </xdr:nvCxnSpPr>
        <xdr:spPr>
          <a:xfrm flipH="1">
            <a:off x="7878116" y="30325941"/>
            <a:ext cx="90369" cy="910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Straight Connector 711">
            <a:extLst>
              <a:ext uri="{FF2B5EF4-FFF2-40B4-BE49-F238E27FC236}">
                <a16:creationId xmlns:a16="http://schemas.microsoft.com/office/drawing/2014/main" id="{24CF440F-D708-B644-428C-A35B9A1507E5}"/>
              </a:ext>
            </a:extLst>
          </xdr:cNvPr>
          <xdr:cNvCxnSpPr/>
        </xdr:nvCxnSpPr>
        <xdr:spPr>
          <a:xfrm>
            <a:off x="2052637" y="30646155"/>
            <a:ext cx="5929861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3" name="Straight Connector 712">
            <a:extLst>
              <a:ext uri="{FF2B5EF4-FFF2-40B4-BE49-F238E27FC236}">
                <a16:creationId xmlns:a16="http://schemas.microsoft.com/office/drawing/2014/main" id="{3AB3BCF2-A3C9-0CBA-5CD3-04B1D316E58C}"/>
              </a:ext>
            </a:extLst>
          </xdr:cNvPr>
          <xdr:cNvCxnSpPr/>
        </xdr:nvCxnSpPr>
        <xdr:spPr>
          <a:xfrm flipH="1">
            <a:off x="2094677" y="30600664"/>
            <a:ext cx="90369" cy="910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4" name="Straight Connector 713">
            <a:extLst>
              <a:ext uri="{FF2B5EF4-FFF2-40B4-BE49-F238E27FC236}">
                <a16:creationId xmlns:a16="http://schemas.microsoft.com/office/drawing/2014/main" id="{6DB7972E-8519-391F-889F-E73B6A67AE9C}"/>
              </a:ext>
            </a:extLst>
          </xdr:cNvPr>
          <xdr:cNvCxnSpPr/>
        </xdr:nvCxnSpPr>
        <xdr:spPr>
          <a:xfrm flipH="1">
            <a:off x="7873448" y="30605540"/>
            <a:ext cx="90369" cy="9105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5" name="Straight Connector 714">
            <a:extLst>
              <a:ext uri="{FF2B5EF4-FFF2-40B4-BE49-F238E27FC236}">
                <a16:creationId xmlns:a16="http://schemas.microsoft.com/office/drawing/2014/main" id="{E24518F9-499A-D38F-5D16-B798CB810B8C}"/>
              </a:ext>
            </a:extLst>
          </xdr:cNvPr>
          <xdr:cNvCxnSpPr/>
        </xdr:nvCxnSpPr>
        <xdr:spPr>
          <a:xfrm flipH="1" flipV="1">
            <a:off x="4826769" y="29651325"/>
            <a:ext cx="137081" cy="156045"/>
          </a:xfrm>
          <a:prstGeom prst="line">
            <a:avLst/>
          </a:prstGeom>
          <a:ln w="15875">
            <a:solidFill>
              <a:schemeClr val="bg1">
                <a:lumMod val="6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6" name="Straight Arrow Connector 715">
            <a:extLst>
              <a:ext uri="{FF2B5EF4-FFF2-40B4-BE49-F238E27FC236}">
                <a16:creationId xmlns:a16="http://schemas.microsoft.com/office/drawing/2014/main" id="{440DE10D-C2BF-5B96-F6D0-40FCA1E4401A}"/>
              </a:ext>
            </a:extLst>
          </xdr:cNvPr>
          <xdr:cNvCxnSpPr/>
        </xdr:nvCxnSpPr>
        <xdr:spPr>
          <a:xfrm>
            <a:off x="7920154" y="29722884"/>
            <a:ext cx="0" cy="2226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76200</xdr:colOff>
      <xdr:row>248</xdr:row>
      <xdr:rowOff>138112</xdr:rowOff>
    </xdr:from>
    <xdr:to>
      <xdr:col>48</xdr:col>
      <xdr:colOff>81143</xdr:colOff>
      <xdr:row>254</xdr:row>
      <xdr:rowOff>15683</xdr:rowOff>
    </xdr:to>
    <xdr:grpSp>
      <xdr:nvGrpSpPr>
        <xdr:cNvPr id="862" name="Group 861">
          <a:extLst>
            <a:ext uri="{FF2B5EF4-FFF2-40B4-BE49-F238E27FC236}">
              <a16:creationId xmlns:a16="http://schemas.microsoft.com/office/drawing/2014/main" id="{9FFFC54F-FF4A-E130-ABEA-CB824CDA4CE4}"/>
            </a:ext>
          </a:extLst>
        </xdr:cNvPr>
        <xdr:cNvGrpSpPr/>
      </xdr:nvGrpSpPr>
      <xdr:grpSpPr>
        <a:xfrm>
          <a:off x="2019300" y="33123187"/>
          <a:ext cx="5834243" cy="734821"/>
          <a:chOff x="2057400" y="32459612"/>
          <a:chExt cx="5948543" cy="715771"/>
        </a:xfrm>
      </xdr:grpSpPr>
      <xdr:sp macro="" textlink="">
        <xdr:nvSpPr>
          <xdr:cNvPr id="724" name="Isosceles Triangle 723">
            <a:extLst>
              <a:ext uri="{FF2B5EF4-FFF2-40B4-BE49-F238E27FC236}">
                <a16:creationId xmlns:a16="http://schemas.microsoft.com/office/drawing/2014/main" id="{32BE5943-23B4-4E5D-8D91-7A19F2D1900F}"/>
              </a:ext>
            </a:extLst>
          </xdr:cNvPr>
          <xdr:cNvSpPr/>
        </xdr:nvSpPr>
        <xdr:spPr>
          <a:xfrm>
            <a:off x="2057400" y="32891675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25" name="Isosceles Triangle 724">
            <a:extLst>
              <a:ext uri="{FF2B5EF4-FFF2-40B4-BE49-F238E27FC236}">
                <a16:creationId xmlns:a16="http://schemas.microsoft.com/office/drawing/2014/main" id="{A5593DF5-7CBC-4936-9627-801ABAD29CE0}"/>
              </a:ext>
            </a:extLst>
          </xdr:cNvPr>
          <xdr:cNvSpPr/>
        </xdr:nvSpPr>
        <xdr:spPr>
          <a:xfrm>
            <a:off x="4043363" y="32886800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26" name="Straight Connector 725">
            <a:extLst>
              <a:ext uri="{FF2B5EF4-FFF2-40B4-BE49-F238E27FC236}">
                <a16:creationId xmlns:a16="http://schemas.microsoft.com/office/drawing/2014/main" id="{0348240B-39E5-43E7-82FF-3F1FA8013158}"/>
              </a:ext>
            </a:extLst>
          </xdr:cNvPr>
          <xdr:cNvCxnSpPr/>
        </xdr:nvCxnSpPr>
        <xdr:spPr>
          <a:xfrm>
            <a:off x="2132137" y="32880300"/>
            <a:ext cx="579906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7" name="Isosceles Triangle 726">
            <a:extLst>
              <a:ext uri="{FF2B5EF4-FFF2-40B4-BE49-F238E27FC236}">
                <a16:creationId xmlns:a16="http://schemas.microsoft.com/office/drawing/2014/main" id="{BC0A3A9D-1563-4D25-BDE2-30843578D84B}"/>
              </a:ext>
            </a:extLst>
          </xdr:cNvPr>
          <xdr:cNvSpPr/>
        </xdr:nvSpPr>
        <xdr:spPr>
          <a:xfrm>
            <a:off x="5854875" y="32886801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28" name="Isosceles Triangle 727">
            <a:extLst>
              <a:ext uri="{FF2B5EF4-FFF2-40B4-BE49-F238E27FC236}">
                <a16:creationId xmlns:a16="http://schemas.microsoft.com/office/drawing/2014/main" id="{554929CF-1ABC-4DC7-92B1-57557A9817DC}"/>
              </a:ext>
            </a:extLst>
          </xdr:cNvPr>
          <xdr:cNvSpPr/>
        </xdr:nvSpPr>
        <xdr:spPr>
          <a:xfrm>
            <a:off x="7840835" y="32881927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1" name="Freeform: Shape 730">
            <a:extLst>
              <a:ext uri="{FF2B5EF4-FFF2-40B4-BE49-F238E27FC236}">
                <a16:creationId xmlns:a16="http://schemas.microsoft.com/office/drawing/2014/main" id="{A93AB9C5-04E0-4E07-A7F6-21825602D0F7}"/>
              </a:ext>
            </a:extLst>
          </xdr:cNvPr>
          <xdr:cNvSpPr/>
        </xdr:nvSpPr>
        <xdr:spPr>
          <a:xfrm>
            <a:off x="4132263" y="32461200"/>
            <a:ext cx="1816100" cy="708025"/>
          </a:xfrm>
          <a:custGeom>
            <a:avLst/>
            <a:gdLst>
              <a:gd name="connsiteX0" fmla="*/ 0 w 1781175"/>
              <a:gd name="connsiteY0" fmla="*/ 0 h 852488"/>
              <a:gd name="connsiteX1" fmla="*/ 895350 w 1781175"/>
              <a:gd name="connsiteY1" fmla="*/ 852488 h 852488"/>
              <a:gd name="connsiteX2" fmla="*/ 1781175 w 1781175"/>
              <a:gd name="connsiteY2" fmla="*/ 0 h 8524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781175" h="852488">
                <a:moveTo>
                  <a:pt x="0" y="0"/>
                </a:moveTo>
                <a:cubicBezTo>
                  <a:pt x="299244" y="426244"/>
                  <a:pt x="598488" y="852488"/>
                  <a:pt x="895350" y="852488"/>
                </a:cubicBezTo>
                <a:cubicBezTo>
                  <a:pt x="1192212" y="852488"/>
                  <a:pt x="1486693" y="426244"/>
                  <a:pt x="1781175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33" name="Straight Connector 732">
            <a:extLst>
              <a:ext uri="{FF2B5EF4-FFF2-40B4-BE49-F238E27FC236}">
                <a16:creationId xmlns:a16="http://schemas.microsoft.com/office/drawing/2014/main" id="{4A3C280F-B39C-4DC1-988C-585C46241569}"/>
              </a:ext>
            </a:extLst>
          </xdr:cNvPr>
          <xdr:cNvCxnSpPr/>
        </xdr:nvCxnSpPr>
        <xdr:spPr>
          <a:xfrm flipV="1">
            <a:off x="4127500" y="32459612"/>
            <a:ext cx="0" cy="404813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4" name="Straight Connector 733">
            <a:extLst>
              <a:ext uri="{FF2B5EF4-FFF2-40B4-BE49-F238E27FC236}">
                <a16:creationId xmlns:a16="http://schemas.microsoft.com/office/drawing/2014/main" id="{31705282-199D-4B12-80A7-4883F0CE9D5D}"/>
              </a:ext>
            </a:extLst>
          </xdr:cNvPr>
          <xdr:cNvCxnSpPr/>
        </xdr:nvCxnSpPr>
        <xdr:spPr>
          <a:xfrm flipV="1">
            <a:off x="5943600" y="32461200"/>
            <a:ext cx="0" cy="407988"/>
          </a:xfrm>
          <a:prstGeom prst="line">
            <a:avLst/>
          </a:prstGeom>
          <a:ln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35" name="Freeform: Shape 734">
            <a:extLst>
              <a:ext uri="{FF2B5EF4-FFF2-40B4-BE49-F238E27FC236}">
                <a16:creationId xmlns:a16="http://schemas.microsoft.com/office/drawing/2014/main" id="{F4BAA53D-31D5-0091-62F8-2D86BB2E7FF9}"/>
              </a:ext>
            </a:extLst>
          </xdr:cNvPr>
          <xdr:cNvSpPr/>
        </xdr:nvSpPr>
        <xdr:spPr>
          <a:xfrm>
            <a:off x="2146300" y="32465963"/>
            <a:ext cx="1981200" cy="704531"/>
          </a:xfrm>
          <a:custGeom>
            <a:avLst/>
            <a:gdLst>
              <a:gd name="connsiteX0" fmla="*/ 0 w 1943100"/>
              <a:gd name="connsiteY0" fmla="*/ 419100 h 720406"/>
              <a:gd name="connsiteX1" fmla="*/ 966788 w 1943100"/>
              <a:gd name="connsiteY1" fmla="*/ 704850 h 720406"/>
              <a:gd name="connsiteX2" fmla="*/ 1943100 w 1943100"/>
              <a:gd name="connsiteY2" fmla="*/ 0 h 7204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43100" h="720406">
                <a:moveTo>
                  <a:pt x="0" y="419100"/>
                </a:moveTo>
                <a:cubicBezTo>
                  <a:pt x="321469" y="596900"/>
                  <a:pt x="642938" y="774700"/>
                  <a:pt x="966788" y="704850"/>
                </a:cubicBezTo>
                <a:cubicBezTo>
                  <a:pt x="1290638" y="635000"/>
                  <a:pt x="1943100" y="0"/>
                  <a:pt x="1943100" y="0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36" name="Freeform: Shape 735">
            <a:extLst>
              <a:ext uri="{FF2B5EF4-FFF2-40B4-BE49-F238E27FC236}">
                <a16:creationId xmlns:a16="http://schemas.microsoft.com/office/drawing/2014/main" id="{7CFFC7DB-949D-9471-9438-F3FDCAC65001}"/>
              </a:ext>
            </a:extLst>
          </xdr:cNvPr>
          <xdr:cNvSpPr/>
        </xdr:nvSpPr>
        <xdr:spPr>
          <a:xfrm>
            <a:off x="5948363" y="32461200"/>
            <a:ext cx="1976437" cy="714183"/>
          </a:xfrm>
          <a:custGeom>
            <a:avLst/>
            <a:gdLst>
              <a:gd name="connsiteX0" fmla="*/ 0 w 1938337"/>
              <a:gd name="connsiteY0" fmla="*/ 0 h 730058"/>
              <a:gd name="connsiteX1" fmla="*/ 971550 w 1938337"/>
              <a:gd name="connsiteY1" fmla="*/ 714375 h 730058"/>
              <a:gd name="connsiteX2" fmla="*/ 1938337 w 1938337"/>
              <a:gd name="connsiteY2" fmla="*/ 423863 h 7300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938337" h="730058">
                <a:moveTo>
                  <a:pt x="0" y="0"/>
                </a:moveTo>
                <a:cubicBezTo>
                  <a:pt x="324247" y="321865"/>
                  <a:pt x="648494" y="643731"/>
                  <a:pt x="971550" y="714375"/>
                </a:cubicBezTo>
                <a:cubicBezTo>
                  <a:pt x="1294606" y="785019"/>
                  <a:pt x="1616471" y="604441"/>
                  <a:pt x="1938337" y="423863"/>
                </a:cubicBez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</xdr:grpSp>
    <xdr:clientData/>
  </xdr:twoCellAnchor>
  <xdr:twoCellAnchor>
    <xdr:from>
      <xdr:col>12</xdr:col>
      <xdr:colOff>76200</xdr:colOff>
      <xdr:row>238</xdr:row>
      <xdr:rowOff>138113</xdr:rowOff>
    </xdr:from>
    <xdr:to>
      <xdr:col>48</xdr:col>
      <xdr:colOff>81143</xdr:colOff>
      <xdr:row>245</xdr:row>
      <xdr:rowOff>4763</xdr:rowOff>
    </xdr:to>
    <xdr:grpSp>
      <xdr:nvGrpSpPr>
        <xdr:cNvPr id="861" name="Group 860">
          <a:extLst>
            <a:ext uri="{FF2B5EF4-FFF2-40B4-BE49-F238E27FC236}">
              <a16:creationId xmlns:a16="http://schemas.microsoft.com/office/drawing/2014/main" id="{3AC37A51-41CF-430C-7882-DBA599FD2249}"/>
            </a:ext>
          </a:extLst>
        </xdr:cNvPr>
        <xdr:cNvGrpSpPr/>
      </xdr:nvGrpSpPr>
      <xdr:grpSpPr>
        <a:xfrm>
          <a:off x="2019300" y="31694438"/>
          <a:ext cx="5834243" cy="866775"/>
          <a:chOff x="2057400" y="31062613"/>
          <a:chExt cx="5948543" cy="844550"/>
        </a:xfrm>
      </xdr:grpSpPr>
      <xdr:sp macro="" textlink="">
        <xdr:nvSpPr>
          <xdr:cNvPr id="719" name="Isosceles Triangle 718">
            <a:extLst>
              <a:ext uri="{FF2B5EF4-FFF2-40B4-BE49-F238E27FC236}">
                <a16:creationId xmlns:a16="http://schemas.microsoft.com/office/drawing/2014/main" id="{31901C17-C591-4E41-9A3F-02E36D7680A5}"/>
              </a:ext>
            </a:extLst>
          </xdr:cNvPr>
          <xdr:cNvSpPr/>
        </xdr:nvSpPr>
        <xdr:spPr>
          <a:xfrm>
            <a:off x="2057400" y="31494675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20" name="Isosceles Triangle 719">
            <a:extLst>
              <a:ext uri="{FF2B5EF4-FFF2-40B4-BE49-F238E27FC236}">
                <a16:creationId xmlns:a16="http://schemas.microsoft.com/office/drawing/2014/main" id="{D23EC82A-8106-4FEE-A3FF-44491529A529}"/>
              </a:ext>
            </a:extLst>
          </xdr:cNvPr>
          <xdr:cNvSpPr/>
        </xdr:nvSpPr>
        <xdr:spPr>
          <a:xfrm>
            <a:off x="4043363" y="31489800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21" name="Straight Connector 720">
            <a:extLst>
              <a:ext uri="{FF2B5EF4-FFF2-40B4-BE49-F238E27FC236}">
                <a16:creationId xmlns:a16="http://schemas.microsoft.com/office/drawing/2014/main" id="{032C68B4-6025-4BFF-849B-A5FEE16FD4A5}"/>
              </a:ext>
            </a:extLst>
          </xdr:cNvPr>
          <xdr:cNvCxnSpPr/>
        </xdr:nvCxnSpPr>
        <xdr:spPr>
          <a:xfrm>
            <a:off x="2132137" y="31483300"/>
            <a:ext cx="5799069" cy="0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22" name="Isosceles Triangle 721">
            <a:extLst>
              <a:ext uri="{FF2B5EF4-FFF2-40B4-BE49-F238E27FC236}">
                <a16:creationId xmlns:a16="http://schemas.microsoft.com/office/drawing/2014/main" id="{0E02EC7E-AF7C-427E-A697-BD6D034CF678}"/>
              </a:ext>
            </a:extLst>
          </xdr:cNvPr>
          <xdr:cNvSpPr/>
        </xdr:nvSpPr>
        <xdr:spPr>
          <a:xfrm>
            <a:off x="5854875" y="31489801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23" name="Isosceles Triangle 722">
            <a:extLst>
              <a:ext uri="{FF2B5EF4-FFF2-40B4-BE49-F238E27FC236}">
                <a16:creationId xmlns:a16="http://schemas.microsoft.com/office/drawing/2014/main" id="{D14C1385-B9AE-42EB-9AFD-54F1563D34D6}"/>
              </a:ext>
            </a:extLst>
          </xdr:cNvPr>
          <xdr:cNvSpPr/>
        </xdr:nvSpPr>
        <xdr:spPr>
          <a:xfrm>
            <a:off x="7840835" y="31484927"/>
            <a:ext cx="165108" cy="121851"/>
          </a:xfrm>
          <a:prstGeom prst="triangle">
            <a:avLst/>
          </a:prstGeom>
          <a:solidFill>
            <a:schemeClr val="bg1">
              <a:lumMod val="8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729" name="Freeform: Shape 728">
            <a:extLst>
              <a:ext uri="{FF2B5EF4-FFF2-40B4-BE49-F238E27FC236}">
                <a16:creationId xmlns:a16="http://schemas.microsoft.com/office/drawing/2014/main" id="{200BCBB0-E26F-143B-4FE0-1191FA2FD2A0}"/>
              </a:ext>
            </a:extLst>
          </xdr:cNvPr>
          <xdr:cNvSpPr/>
        </xdr:nvSpPr>
        <xdr:spPr>
          <a:xfrm>
            <a:off x="2138363" y="31062613"/>
            <a:ext cx="5786437" cy="844550"/>
          </a:xfrm>
          <a:custGeom>
            <a:avLst/>
            <a:gdLst>
              <a:gd name="connsiteX0" fmla="*/ 0 w 5672137"/>
              <a:gd name="connsiteY0" fmla="*/ 433387 h 866775"/>
              <a:gd name="connsiteX1" fmla="*/ 0 w 5672137"/>
              <a:gd name="connsiteY1" fmla="*/ 0 h 866775"/>
              <a:gd name="connsiteX2" fmla="*/ 1952625 w 5672137"/>
              <a:gd name="connsiteY2" fmla="*/ 862012 h 866775"/>
              <a:gd name="connsiteX3" fmla="*/ 1952625 w 5672137"/>
              <a:gd name="connsiteY3" fmla="*/ 9525 h 866775"/>
              <a:gd name="connsiteX4" fmla="*/ 3733800 w 5672137"/>
              <a:gd name="connsiteY4" fmla="*/ 866775 h 866775"/>
              <a:gd name="connsiteX5" fmla="*/ 3733800 w 5672137"/>
              <a:gd name="connsiteY5" fmla="*/ 14287 h 866775"/>
              <a:gd name="connsiteX6" fmla="*/ 5672137 w 5672137"/>
              <a:gd name="connsiteY6" fmla="*/ 866775 h 866775"/>
              <a:gd name="connsiteX7" fmla="*/ 5672137 w 5672137"/>
              <a:gd name="connsiteY7" fmla="*/ 433387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5672137" h="866775">
                <a:moveTo>
                  <a:pt x="0" y="433387"/>
                </a:moveTo>
                <a:lnTo>
                  <a:pt x="0" y="0"/>
                </a:lnTo>
                <a:lnTo>
                  <a:pt x="1952625" y="862012"/>
                </a:lnTo>
                <a:lnTo>
                  <a:pt x="1952625" y="9525"/>
                </a:lnTo>
                <a:lnTo>
                  <a:pt x="3733800" y="866775"/>
                </a:lnTo>
                <a:lnTo>
                  <a:pt x="3733800" y="14287"/>
                </a:lnTo>
                <a:lnTo>
                  <a:pt x="5672137" y="866775"/>
                </a:lnTo>
                <a:lnTo>
                  <a:pt x="5672137" y="433387"/>
                </a:lnTo>
              </a:path>
            </a:pathLst>
          </a:cu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38" name="Straight Connector 737">
            <a:extLst>
              <a:ext uri="{FF2B5EF4-FFF2-40B4-BE49-F238E27FC236}">
                <a16:creationId xmlns:a16="http://schemas.microsoft.com/office/drawing/2014/main" id="{2B195C36-8BBE-D4BC-1E02-C6E79DCB8A75}"/>
              </a:ext>
            </a:extLst>
          </xdr:cNvPr>
          <xdr:cNvCxnSpPr/>
        </xdr:nvCxnSpPr>
        <xdr:spPr>
          <a:xfrm>
            <a:off x="2146300" y="31665863"/>
            <a:ext cx="0" cy="163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0" name="Straight Connector 739">
            <a:extLst>
              <a:ext uri="{FF2B5EF4-FFF2-40B4-BE49-F238E27FC236}">
                <a16:creationId xmlns:a16="http://schemas.microsoft.com/office/drawing/2014/main" id="{070BB22C-7FC4-DC0A-FF68-B74E32118B91}"/>
              </a:ext>
            </a:extLst>
          </xdr:cNvPr>
          <xdr:cNvCxnSpPr/>
        </xdr:nvCxnSpPr>
        <xdr:spPr>
          <a:xfrm>
            <a:off x="2076449" y="31762701"/>
            <a:ext cx="1141414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Straight Connector 741">
            <a:extLst>
              <a:ext uri="{FF2B5EF4-FFF2-40B4-BE49-F238E27FC236}">
                <a16:creationId xmlns:a16="http://schemas.microsoft.com/office/drawing/2014/main" id="{6EC28056-7B90-337E-3C3E-87A3DFBFBC19}"/>
              </a:ext>
            </a:extLst>
          </xdr:cNvPr>
          <xdr:cNvCxnSpPr/>
        </xdr:nvCxnSpPr>
        <xdr:spPr>
          <a:xfrm flipH="1">
            <a:off x="2105025" y="31723012"/>
            <a:ext cx="79375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3" name="Straight Connector 742">
            <a:extLst>
              <a:ext uri="{FF2B5EF4-FFF2-40B4-BE49-F238E27FC236}">
                <a16:creationId xmlns:a16="http://schemas.microsoft.com/office/drawing/2014/main" id="{BD44C48C-764C-426A-BCF3-FB820BF553FF}"/>
              </a:ext>
            </a:extLst>
          </xdr:cNvPr>
          <xdr:cNvCxnSpPr/>
        </xdr:nvCxnSpPr>
        <xdr:spPr>
          <a:xfrm>
            <a:off x="3136900" y="31665863"/>
            <a:ext cx="0" cy="163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4" name="Straight Connector 743">
            <a:extLst>
              <a:ext uri="{FF2B5EF4-FFF2-40B4-BE49-F238E27FC236}">
                <a16:creationId xmlns:a16="http://schemas.microsoft.com/office/drawing/2014/main" id="{510F43F7-BE77-46C6-9CD3-35138BA950DF}"/>
              </a:ext>
            </a:extLst>
          </xdr:cNvPr>
          <xdr:cNvCxnSpPr/>
        </xdr:nvCxnSpPr>
        <xdr:spPr>
          <a:xfrm flipH="1">
            <a:off x="3095625" y="31723012"/>
            <a:ext cx="79375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6" name="Straight Connector 745">
            <a:extLst>
              <a:ext uri="{FF2B5EF4-FFF2-40B4-BE49-F238E27FC236}">
                <a16:creationId xmlns:a16="http://schemas.microsoft.com/office/drawing/2014/main" id="{93D4D18F-4CD4-407A-AA83-10D09556FDB8}"/>
              </a:ext>
            </a:extLst>
          </xdr:cNvPr>
          <xdr:cNvCxnSpPr/>
        </xdr:nvCxnSpPr>
        <xdr:spPr>
          <a:xfrm>
            <a:off x="4127500" y="31665863"/>
            <a:ext cx="0" cy="163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7" name="Straight Connector 746">
            <a:extLst>
              <a:ext uri="{FF2B5EF4-FFF2-40B4-BE49-F238E27FC236}">
                <a16:creationId xmlns:a16="http://schemas.microsoft.com/office/drawing/2014/main" id="{FCC45EF7-A2D0-4AE0-A153-ACB537ADB5E6}"/>
              </a:ext>
            </a:extLst>
          </xdr:cNvPr>
          <xdr:cNvCxnSpPr/>
        </xdr:nvCxnSpPr>
        <xdr:spPr>
          <a:xfrm>
            <a:off x="4057649" y="31762701"/>
            <a:ext cx="1038226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" name="Straight Connector 747">
            <a:extLst>
              <a:ext uri="{FF2B5EF4-FFF2-40B4-BE49-F238E27FC236}">
                <a16:creationId xmlns:a16="http://schemas.microsoft.com/office/drawing/2014/main" id="{2118CAF8-19AC-4686-A30D-82C3154276F0}"/>
              </a:ext>
            </a:extLst>
          </xdr:cNvPr>
          <xdr:cNvCxnSpPr/>
        </xdr:nvCxnSpPr>
        <xdr:spPr>
          <a:xfrm flipH="1">
            <a:off x="4086225" y="31723012"/>
            <a:ext cx="79375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9" name="Straight Connector 748">
            <a:extLst>
              <a:ext uri="{FF2B5EF4-FFF2-40B4-BE49-F238E27FC236}">
                <a16:creationId xmlns:a16="http://schemas.microsoft.com/office/drawing/2014/main" id="{D6895C07-D53D-46E5-A57B-5F97D1A66849}"/>
              </a:ext>
            </a:extLst>
          </xdr:cNvPr>
          <xdr:cNvCxnSpPr/>
        </xdr:nvCxnSpPr>
        <xdr:spPr>
          <a:xfrm>
            <a:off x="5029196" y="31665863"/>
            <a:ext cx="0" cy="163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0" name="Straight Connector 749">
            <a:extLst>
              <a:ext uri="{FF2B5EF4-FFF2-40B4-BE49-F238E27FC236}">
                <a16:creationId xmlns:a16="http://schemas.microsoft.com/office/drawing/2014/main" id="{3A273593-FC60-494F-8B60-9D255B97325E}"/>
              </a:ext>
            </a:extLst>
          </xdr:cNvPr>
          <xdr:cNvCxnSpPr/>
        </xdr:nvCxnSpPr>
        <xdr:spPr>
          <a:xfrm flipH="1">
            <a:off x="4991096" y="31723012"/>
            <a:ext cx="76200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Straight Connector 751">
            <a:extLst>
              <a:ext uri="{FF2B5EF4-FFF2-40B4-BE49-F238E27FC236}">
                <a16:creationId xmlns:a16="http://schemas.microsoft.com/office/drawing/2014/main" id="{1FBC8A3F-7D50-4975-A1E0-C0D0B7C3775E}"/>
              </a:ext>
            </a:extLst>
          </xdr:cNvPr>
          <xdr:cNvCxnSpPr/>
        </xdr:nvCxnSpPr>
        <xdr:spPr>
          <a:xfrm>
            <a:off x="5943600" y="31665863"/>
            <a:ext cx="0" cy="163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3" name="Straight Connector 752">
            <a:extLst>
              <a:ext uri="{FF2B5EF4-FFF2-40B4-BE49-F238E27FC236}">
                <a16:creationId xmlns:a16="http://schemas.microsoft.com/office/drawing/2014/main" id="{D9D2EF15-DA2B-4CD9-90C2-96B1A304A0BF}"/>
              </a:ext>
            </a:extLst>
          </xdr:cNvPr>
          <xdr:cNvCxnSpPr/>
        </xdr:nvCxnSpPr>
        <xdr:spPr>
          <a:xfrm>
            <a:off x="5873749" y="31762701"/>
            <a:ext cx="113188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4" name="Straight Connector 753">
            <a:extLst>
              <a:ext uri="{FF2B5EF4-FFF2-40B4-BE49-F238E27FC236}">
                <a16:creationId xmlns:a16="http://schemas.microsoft.com/office/drawing/2014/main" id="{9DD795D9-2852-4EB0-8C92-05FD36C724DE}"/>
              </a:ext>
            </a:extLst>
          </xdr:cNvPr>
          <xdr:cNvCxnSpPr/>
        </xdr:nvCxnSpPr>
        <xdr:spPr>
          <a:xfrm flipH="1">
            <a:off x="5902325" y="31723012"/>
            <a:ext cx="79375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5" name="Straight Connector 754">
            <a:extLst>
              <a:ext uri="{FF2B5EF4-FFF2-40B4-BE49-F238E27FC236}">
                <a16:creationId xmlns:a16="http://schemas.microsoft.com/office/drawing/2014/main" id="{CD29AF04-BB40-4E9C-8AA8-A9C2329338C9}"/>
              </a:ext>
            </a:extLst>
          </xdr:cNvPr>
          <xdr:cNvCxnSpPr/>
        </xdr:nvCxnSpPr>
        <xdr:spPr>
          <a:xfrm>
            <a:off x="6934200" y="31665863"/>
            <a:ext cx="0" cy="1635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6" name="Straight Connector 755">
            <a:extLst>
              <a:ext uri="{FF2B5EF4-FFF2-40B4-BE49-F238E27FC236}">
                <a16:creationId xmlns:a16="http://schemas.microsoft.com/office/drawing/2014/main" id="{C3D578F5-3BC7-4C7C-94B7-BBAF16D45343}"/>
              </a:ext>
            </a:extLst>
          </xdr:cNvPr>
          <xdr:cNvCxnSpPr/>
        </xdr:nvCxnSpPr>
        <xdr:spPr>
          <a:xfrm flipH="1">
            <a:off x="6892925" y="31723012"/>
            <a:ext cx="79375" cy="825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76200</xdr:colOff>
      <xdr:row>53</xdr:row>
      <xdr:rowOff>57150</xdr:rowOff>
    </xdr:from>
    <xdr:to>
      <xdr:col>32</xdr:col>
      <xdr:colOff>157163</xdr:colOff>
      <xdr:row>72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F5D8F047-E55E-42BE-8CEE-09408E5EA87D}"/>
            </a:ext>
          </a:extLst>
        </xdr:cNvPr>
        <xdr:cNvCxnSpPr>
          <a:stCxn id="357" idx="0"/>
        </xdr:cNvCxnSpPr>
      </xdr:nvCxnSpPr>
      <xdr:spPr>
        <a:xfrm flipH="1" flipV="1">
          <a:off x="1209675" y="8162925"/>
          <a:ext cx="4129088" cy="122872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74</xdr:row>
      <xdr:rowOff>95250</xdr:rowOff>
    </xdr:from>
    <xdr:to>
      <xdr:col>20</xdr:col>
      <xdr:colOff>123825</xdr:colOff>
      <xdr:row>81</xdr:row>
      <xdr:rowOff>104775</xdr:rowOff>
    </xdr:to>
    <xdr:cxnSp macro="">
      <xdr:nvCxnSpPr>
        <xdr:cNvPr id="761" name="Straight Connector 760">
          <a:extLst>
            <a:ext uri="{FF2B5EF4-FFF2-40B4-BE49-F238E27FC236}">
              <a16:creationId xmlns:a16="http://schemas.microsoft.com/office/drawing/2014/main" id="{5AE6BF6D-9315-459E-A339-12ECB9BF2E8A}"/>
            </a:ext>
          </a:extLst>
        </xdr:cNvPr>
        <xdr:cNvCxnSpPr/>
      </xdr:nvCxnSpPr>
      <xdr:spPr>
        <a:xfrm flipH="1" flipV="1">
          <a:off x="1228725" y="9772650"/>
          <a:ext cx="2133600" cy="100965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136</xdr:row>
      <xdr:rowOff>95250</xdr:rowOff>
    </xdr:from>
    <xdr:to>
      <xdr:col>40</xdr:col>
      <xdr:colOff>85725</xdr:colOff>
      <xdr:row>156</xdr:row>
      <xdr:rowOff>76200</xdr:rowOff>
    </xdr:to>
    <xdr:cxnSp macro="">
      <xdr:nvCxnSpPr>
        <xdr:cNvPr id="786" name="Straight Connector 785">
          <a:extLst>
            <a:ext uri="{FF2B5EF4-FFF2-40B4-BE49-F238E27FC236}">
              <a16:creationId xmlns:a16="http://schemas.microsoft.com/office/drawing/2014/main" id="{2332DF94-B6F8-4654-950B-7AC14CF888D2}"/>
            </a:ext>
          </a:extLst>
        </xdr:cNvPr>
        <xdr:cNvCxnSpPr/>
      </xdr:nvCxnSpPr>
      <xdr:spPr>
        <a:xfrm flipH="1" flipV="1">
          <a:off x="1181100" y="19297650"/>
          <a:ext cx="5381625" cy="140970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160</xdr:row>
      <xdr:rowOff>0</xdr:rowOff>
    </xdr:from>
    <xdr:to>
      <xdr:col>22</xdr:col>
      <xdr:colOff>114300</xdr:colOff>
      <xdr:row>165</xdr:row>
      <xdr:rowOff>114300</xdr:rowOff>
    </xdr:to>
    <xdr:cxnSp macro="">
      <xdr:nvCxnSpPr>
        <xdr:cNvPr id="804" name="Straight Connector 803">
          <a:extLst>
            <a:ext uri="{FF2B5EF4-FFF2-40B4-BE49-F238E27FC236}">
              <a16:creationId xmlns:a16="http://schemas.microsoft.com/office/drawing/2014/main" id="{D17248AC-6214-4DBB-B6B7-6C4156797D7A}"/>
            </a:ext>
          </a:extLst>
        </xdr:cNvPr>
        <xdr:cNvCxnSpPr/>
      </xdr:nvCxnSpPr>
      <xdr:spPr>
        <a:xfrm flipH="1" flipV="1">
          <a:off x="1162050" y="21202650"/>
          <a:ext cx="2514600" cy="828675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243</xdr:row>
      <xdr:rowOff>114300</xdr:rowOff>
    </xdr:from>
    <xdr:to>
      <xdr:col>24</xdr:col>
      <xdr:colOff>123825</xdr:colOff>
      <xdr:row>251</xdr:row>
      <xdr:rowOff>133350</xdr:rowOff>
    </xdr:to>
    <xdr:cxnSp macro="">
      <xdr:nvCxnSpPr>
        <xdr:cNvPr id="849" name="Straight Connector 848">
          <a:extLst>
            <a:ext uri="{FF2B5EF4-FFF2-40B4-BE49-F238E27FC236}">
              <a16:creationId xmlns:a16="http://schemas.microsoft.com/office/drawing/2014/main" id="{CAF586B7-0E39-4DB5-B176-90371B192744}"/>
            </a:ext>
          </a:extLst>
        </xdr:cNvPr>
        <xdr:cNvCxnSpPr/>
      </xdr:nvCxnSpPr>
      <xdr:spPr>
        <a:xfrm flipH="1" flipV="1">
          <a:off x="1333500" y="32385000"/>
          <a:ext cx="2676525" cy="1162050"/>
        </a:xfrm>
        <a:prstGeom prst="line">
          <a:avLst/>
        </a:prstGeom>
        <a:ln w="12700"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E7FD6-9D6C-46CE-B821-37D815871F16}">
  <sheetPr codeName="Sheet1">
    <tabColor rgb="FFFF0000"/>
  </sheetPr>
  <dimension ref="B1:CG937"/>
  <sheetViews>
    <sheetView showGridLines="0" tabSelected="1" zoomScaleNormal="100" workbookViewId="0">
      <selection activeCell="CD2" sqref="CD2"/>
    </sheetView>
  </sheetViews>
  <sheetFormatPr defaultRowHeight="11.25" x14ac:dyDescent="0.2"/>
  <cols>
    <col min="1" max="934" width="2.83203125" style="1" customWidth="1"/>
    <col min="935" max="16384" width="9.33203125" style="1"/>
  </cols>
  <sheetData>
    <row r="1" spans="2:85" ht="12" thickBot="1" x14ac:dyDescent="0.25"/>
    <row r="2" spans="2:85" ht="59.25" customHeight="1" x14ac:dyDescent="0.2">
      <c r="B2" s="23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5"/>
    </row>
    <row r="3" spans="2:85" x14ac:dyDescent="0.2">
      <c r="B3" s="3"/>
      <c r="C3" s="5"/>
      <c r="D3" s="5"/>
      <c r="E3" s="5"/>
      <c r="F3" s="5"/>
      <c r="G3" s="5"/>
      <c r="H3" s="6" t="s">
        <v>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" t="s">
        <v>12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4"/>
    </row>
    <row r="4" spans="2:85" x14ac:dyDescent="0.2">
      <c r="B4" s="7"/>
      <c r="BU4" s="8"/>
    </row>
    <row r="5" spans="2:85" x14ac:dyDescent="0.2">
      <c r="B5" s="7"/>
      <c r="BU5" s="8"/>
    </row>
    <row r="6" spans="2:85" ht="11.25" customHeight="1" x14ac:dyDescent="0.2">
      <c r="B6" s="7"/>
      <c r="BU6" s="8"/>
      <c r="BX6" s="26" t="s">
        <v>54</v>
      </c>
      <c r="BY6" s="27"/>
      <c r="BZ6" s="27"/>
      <c r="CA6" s="27"/>
      <c r="CB6" s="27"/>
      <c r="CC6" s="27"/>
      <c r="CD6" s="27"/>
      <c r="CE6" s="28"/>
    </row>
    <row r="7" spans="2:85" x14ac:dyDescent="0.2">
      <c r="B7" s="7"/>
      <c r="BU7" s="8"/>
      <c r="BX7" s="29"/>
      <c r="BY7" s="30"/>
      <c r="BZ7" s="30"/>
      <c r="CA7" s="30"/>
      <c r="CB7" s="30"/>
      <c r="CC7" s="30"/>
      <c r="CD7" s="30"/>
      <c r="CE7" s="31"/>
    </row>
    <row r="8" spans="2:85" x14ac:dyDescent="0.2">
      <c r="B8" s="7"/>
      <c r="BU8" s="8"/>
      <c r="BX8" s="29"/>
      <c r="BY8" s="30"/>
      <c r="BZ8" s="30"/>
      <c r="CA8" s="30"/>
      <c r="CB8" s="30"/>
      <c r="CC8" s="30"/>
      <c r="CD8" s="30"/>
      <c r="CE8" s="31"/>
    </row>
    <row r="9" spans="2:85" x14ac:dyDescent="0.2">
      <c r="B9" s="7"/>
      <c r="BU9" s="8"/>
      <c r="BX9" s="29"/>
      <c r="BY9" s="30"/>
      <c r="BZ9" s="30"/>
      <c r="CA9" s="30"/>
      <c r="CB9" s="30"/>
      <c r="CC9" s="30"/>
      <c r="CD9" s="30"/>
      <c r="CE9" s="31"/>
    </row>
    <row r="10" spans="2:85" x14ac:dyDescent="0.2">
      <c r="B10" s="7"/>
      <c r="BU10" s="8"/>
      <c r="BX10" s="29"/>
      <c r="BY10" s="30"/>
      <c r="BZ10" s="30"/>
      <c r="CA10" s="30"/>
      <c r="CB10" s="30"/>
      <c r="CC10" s="30"/>
      <c r="CD10" s="30"/>
      <c r="CE10" s="31"/>
    </row>
    <row r="11" spans="2:85" x14ac:dyDescent="0.2">
      <c r="B11" s="7"/>
      <c r="BU11" s="8"/>
      <c r="BX11" s="29"/>
      <c r="BY11" s="30"/>
      <c r="BZ11" s="30"/>
      <c r="CA11" s="30"/>
      <c r="CB11" s="30"/>
      <c r="CC11" s="30"/>
      <c r="CD11" s="30"/>
      <c r="CE11" s="31"/>
    </row>
    <row r="12" spans="2:85" x14ac:dyDescent="0.2">
      <c r="B12" s="7"/>
      <c r="BU12" s="8"/>
      <c r="BX12" s="32"/>
      <c r="BY12" s="33"/>
      <c r="BZ12" s="33"/>
      <c r="CA12" s="33"/>
      <c r="CB12" s="33"/>
      <c r="CC12" s="33"/>
      <c r="CD12" s="33"/>
      <c r="CE12" s="34"/>
    </row>
    <row r="13" spans="2:85" x14ac:dyDescent="0.2">
      <c r="B13" s="7"/>
      <c r="BU13" s="8"/>
    </row>
    <row r="14" spans="2:85" ht="11.25" customHeight="1" x14ac:dyDescent="0.2">
      <c r="B14" s="7"/>
      <c r="BU14" s="8"/>
      <c r="BX14" s="22" t="s">
        <v>22</v>
      </c>
      <c r="BY14" s="22"/>
      <c r="BZ14" s="22"/>
      <c r="CA14" s="22"/>
      <c r="CB14" s="22"/>
      <c r="CC14" s="22"/>
      <c r="CD14" s="22"/>
      <c r="CE14" s="22"/>
      <c r="CF14" s="22"/>
      <c r="CG14" s="22"/>
    </row>
    <row r="15" spans="2:85" x14ac:dyDescent="0.2">
      <c r="B15" s="7"/>
      <c r="BU15" s="8"/>
      <c r="BX15" s="22"/>
      <c r="BY15" s="22"/>
      <c r="BZ15" s="22"/>
      <c r="CA15" s="22"/>
      <c r="CB15" s="22"/>
      <c r="CC15" s="22"/>
      <c r="CD15" s="22"/>
      <c r="CE15" s="22"/>
      <c r="CF15" s="22"/>
      <c r="CG15" s="22"/>
    </row>
    <row r="16" spans="2:85" x14ac:dyDescent="0.2">
      <c r="B16" s="7"/>
      <c r="BU16" s="8"/>
      <c r="BX16" s="22"/>
      <c r="BY16" s="22"/>
      <c r="BZ16" s="22"/>
      <c r="CA16" s="22"/>
      <c r="CB16" s="22"/>
      <c r="CC16" s="22"/>
      <c r="CD16" s="22"/>
      <c r="CE16" s="22"/>
      <c r="CF16" s="22"/>
      <c r="CG16" s="22"/>
    </row>
    <row r="17" spans="2:85" x14ac:dyDescent="0.2">
      <c r="B17" s="7"/>
      <c r="BU17" s="8"/>
      <c r="BX17" s="22"/>
      <c r="BY17" s="22"/>
      <c r="BZ17" s="22"/>
      <c r="CA17" s="22"/>
      <c r="CB17" s="22"/>
      <c r="CC17" s="22"/>
      <c r="CD17" s="22"/>
      <c r="CE17" s="22"/>
      <c r="CF17" s="22"/>
      <c r="CG17" s="22"/>
    </row>
    <row r="18" spans="2:85" x14ac:dyDescent="0.2">
      <c r="B18" s="7"/>
      <c r="BU18" s="8"/>
      <c r="BX18" s="22"/>
      <c r="BY18" s="22"/>
      <c r="BZ18" s="22"/>
      <c r="CA18" s="22"/>
      <c r="CB18" s="22"/>
      <c r="CC18" s="22"/>
      <c r="CD18" s="22"/>
      <c r="CE18" s="22"/>
      <c r="CF18" s="22"/>
      <c r="CG18" s="22"/>
    </row>
    <row r="19" spans="2:85" x14ac:dyDescent="0.2">
      <c r="B19" s="7"/>
      <c r="BU19" s="8"/>
      <c r="BX19" s="22"/>
      <c r="BY19" s="22"/>
      <c r="BZ19" s="22"/>
      <c r="CA19" s="22"/>
      <c r="CB19" s="22"/>
      <c r="CC19" s="22"/>
      <c r="CD19" s="22"/>
      <c r="CE19" s="22"/>
      <c r="CF19" s="22"/>
      <c r="CG19" s="22"/>
    </row>
    <row r="20" spans="2:85" x14ac:dyDescent="0.2">
      <c r="B20" s="7"/>
      <c r="BU20" s="8"/>
      <c r="BX20" s="22"/>
      <c r="BY20" s="22"/>
      <c r="BZ20" s="22"/>
      <c r="CA20" s="22"/>
      <c r="CB20" s="22"/>
      <c r="CC20" s="22"/>
      <c r="CD20" s="22"/>
      <c r="CE20" s="22"/>
      <c r="CF20" s="22"/>
      <c r="CG20" s="22"/>
    </row>
    <row r="21" spans="2:85" x14ac:dyDescent="0.2">
      <c r="B21" s="7"/>
      <c r="BU21" s="8"/>
      <c r="BX21" s="22"/>
      <c r="BY21" s="22"/>
      <c r="BZ21" s="22"/>
      <c r="CA21" s="22"/>
      <c r="CB21" s="22"/>
      <c r="CC21" s="22"/>
      <c r="CD21" s="22"/>
      <c r="CE21" s="22"/>
      <c r="CF21" s="22"/>
      <c r="CG21" s="22"/>
    </row>
    <row r="22" spans="2:85" x14ac:dyDescent="0.2">
      <c r="B22" s="7"/>
      <c r="BU22" s="8"/>
      <c r="BX22" s="22"/>
      <c r="BY22" s="22"/>
      <c r="BZ22" s="22"/>
      <c r="CA22" s="22"/>
      <c r="CB22" s="22"/>
      <c r="CC22" s="22"/>
      <c r="CD22" s="22"/>
      <c r="CE22" s="22"/>
      <c r="CF22" s="22"/>
      <c r="CG22" s="22"/>
    </row>
    <row r="23" spans="2:85" x14ac:dyDescent="0.2">
      <c r="B23" s="7"/>
      <c r="BU23" s="8"/>
    </row>
    <row r="24" spans="2:85" x14ac:dyDescent="0.2">
      <c r="B24" s="7"/>
      <c r="BU24" s="8"/>
    </row>
    <row r="25" spans="2:85" x14ac:dyDescent="0.2">
      <c r="B25" s="7"/>
      <c r="BU25" s="8"/>
    </row>
    <row r="26" spans="2:85" x14ac:dyDescent="0.2">
      <c r="B26" s="7"/>
      <c r="BU26" s="8"/>
    </row>
    <row r="27" spans="2:85" x14ac:dyDescent="0.2">
      <c r="B27" s="7"/>
      <c r="BU27" s="8"/>
    </row>
    <row r="28" spans="2:85" x14ac:dyDescent="0.2">
      <c r="B28" s="7"/>
      <c r="BU28" s="8"/>
    </row>
    <row r="29" spans="2:85" x14ac:dyDescent="0.2">
      <c r="B29" s="7"/>
      <c r="BU29" s="8"/>
    </row>
    <row r="30" spans="2:85" x14ac:dyDescent="0.2">
      <c r="B30" s="7"/>
      <c r="BU30" s="8"/>
    </row>
    <row r="31" spans="2:85" x14ac:dyDescent="0.2">
      <c r="B31" s="7"/>
      <c r="BU31" s="8"/>
    </row>
    <row r="32" spans="2:85" x14ac:dyDescent="0.2">
      <c r="B32" s="7"/>
      <c r="BU32" s="8"/>
    </row>
    <row r="33" spans="2:73" x14ac:dyDescent="0.2">
      <c r="B33" s="7"/>
      <c r="BU33" s="8"/>
    </row>
    <row r="34" spans="2:73" x14ac:dyDescent="0.2">
      <c r="B34" s="7"/>
      <c r="BU34" s="8"/>
    </row>
    <row r="35" spans="2:73" x14ac:dyDescent="0.2">
      <c r="B35" s="7"/>
      <c r="BU35" s="8"/>
    </row>
    <row r="36" spans="2:73" x14ac:dyDescent="0.2">
      <c r="B36" s="7"/>
      <c r="BU36" s="8"/>
    </row>
    <row r="37" spans="2:73" x14ac:dyDescent="0.2">
      <c r="B37" s="7"/>
      <c r="BU37" s="8"/>
    </row>
    <row r="38" spans="2:73" x14ac:dyDescent="0.2">
      <c r="B38" s="7"/>
      <c r="BU38" s="8"/>
    </row>
    <row r="39" spans="2:73" x14ac:dyDescent="0.2">
      <c r="B39" s="7"/>
      <c r="BU39" s="8"/>
    </row>
    <row r="40" spans="2:73" x14ac:dyDescent="0.2">
      <c r="B40" s="7"/>
      <c r="BU40" s="8"/>
    </row>
    <row r="41" spans="2:73" x14ac:dyDescent="0.2">
      <c r="B41" s="7"/>
      <c r="BU41" s="8"/>
    </row>
    <row r="42" spans="2:73" x14ac:dyDescent="0.2">
      <c r="B42" s="7"/>
      <c r="BU42" s="8"/>
    </row>
    <row r="43" spans="2:73" x14ac:dyDescent="0.2">
      <c r="B43" s="7"/>
      <c r="BU43" s="8"/>
    </row>
    <row r="44" spans="2:73" x14ac:dyDescent="0.2">
      <c r="B44" s="7"/>
      <c r="BU44" s="8"/>
    </row>
    <row r="45" spans="2:73" x14ac:dyDescent="0.2">
      <c r="B45" s="7"/>
      <c r="Q45" s="35">
        <f>0.8535*Z45</f>
        <v>5.1210000000000004</v>
      </c>
      <c r="R45" s="35"/>
      <c r="S45" s="1" t="s">
        <v>0</v>
      </c>
      <c r="Y45" s="1" t="s">
        <v>14</v>
      </c>
      <c r="Z45" s="36">
        <v>6</v>
      </c>
      <c r="AA45" s="36"/>
      <c r="AB45" s="1" t="s">
        <v>0</v>
      </c>
      <c r="AH45" s="35">
        <f>+Z45</f>
        <v>6</v>
      </c>
      <c r="AI45" s="35"/>
      <c r="AJ45" s="1" t="s">
        <v>0</v>
      </c>
      <c r="AP45" s="35">
        <f>+AH45</f>
        <v>6</v>
      </c>
      <c r="AQ45" s="35"/>
      <c r="AR45" s="1" t="s">
        <v>0</v>
      </c>
      <c r="AX45" s="35">
        <f>+AP45</f>
        <v>6</v>
      </c>
      <c r="AY45" s="35"/>
      <c r="AZ45" s="1" t="s">
        <v>0</v>
      </c>
      <c r="BF45" s="35">
        <f>+AX45</f>
        <v>6</v>
      </c>
      <c r="BG45" s="35"/>
      <c r="BH45" s="1" t="s">
        <v>0</v>
      </c>
      <c r="BN45" s="35">
        <f>+Q45</f>
        <v>5.1210000000000004</v>
      </c>
      <c r="BO45" s="35"/>
      <c r="BP45" s="1" t="s">
        <v>0</v>
      </c>
      <c r="BU45" s="8"/>
    </row>
    <row r="46" spans="2:73" x14ac:dyDescent="0.2">
      <c r="B46" s="7"/>
      <c r="BU46" s="8"/>
    </row>
    <row r="47" spans="2:73" x14ac:dyDescent="0.2">
      <c r="B47" s="7"/>
      <c r="AP47" s="35">
        <f>+Q45+Z45+AH45+AP45+AX45+BF45+BN45</f>
        <v>40.242000000000004</v>
      </c>
      <c r="AQ47" s="35"/>
      <c r="AR47" s="1" t="s">
        <v>0</v>
      </c>
      <c r="BU47" s="8"/>
    </row>
    <row r="48" spans="2:73" x14ac:dyDescent="0.2">
      <c r="B48" s="7"/>
      <c r="BU48" s="8"/>
    </row>
    <row r="49" spans="2:73" x14ac:dyDescent="0.2">
      <c r="B49" s="7"/>
      <c r="AB49" s="1" t="s">
        <v>13</v>
      </c>
      <c r="AM49" s="36">
        <v>15</v>
      </c>
      <c r="AN49" s="36"/>
      <c r="AO49" s="36"/>
      <c r="AP49" s="1" t="s">
        <v>1</v>
      </c>
      <c r="BU49" s="8"/>
    </row>
    <row r="50" spans="2:73" x14ac:dyDescent="0.2">
      <c r="B50" s="7"/>
      <c r="BU50" s="8"/>
    </row>
    <row r="51" spans="2:73" x14ac:dyDescent="0.2">
      <c r="B51" s="7"/>
      <c r="BU51" s="8"/>
    </row>
    <row r="52" spans="2:73" x14ac:dyDescent="0.2">
      <c r="B52" s="7"/>
      <c r="BU52" s="8"/>
    </row>
    <row r="53" spans="2:73" x14ac:dyDescent="0.2">
      <c r="B53" s="7"/>
      <c r="BU53" s="8"/>
    </row>
    <row r="54" spans="2:73" x14ac:dyDescent="0.2">
      <c r="B54" s="7"/>
      <c r="Q54" s="35">
        <f>+Q45</f>
        <v>5.1210000000000004</v>
      </c>
      <c r="R54" s="35"/>
      <c r="S54" s="1" t="s">
        <v>0</v>
      </c>
      <c r="W54" s="35">
        <f>0.1465*Z45</f>
        <v>0.879</v>
      </c>
      <c r="X54" s="35"/>
      <c r="Y54" s="1" t="s">
        <v>0</v>
      </c>
      <c r="AA54" s="35">
        <f>+Z45-W54</f>
        <v>5.1210000000000004</v>
      </c>
      <c r="AB54" s="35"/>
      <c r="AC54" s="1" t="s">
        <v>0</v>
      </c>
      <c r="AE54" s="35">
        <f>+W54</f>
        <v>0.879</v>
      </c>
      <c r="AF54" s="35"/>
      <c r="AG54" s="1" t="s">
        <v>0</v>
      </c>
      <c r="AI54" s="35">
        <f>+AH45-AE54</f>
        <v>5.1210000000000004</v>
      </c>
      <c r="AJ54" s="35"/>
      <c r="AK54" s="1" t="s">
        <v>0</v>
      </c>
      <c r="AM54" s="35">
        <f>+AE54</f>
        <v>0.879</v>
      </c>
      <c r="AN54" s="35"/>
      <c r="AO54" s="1" t="s">
        <v>0</v>
      </c>
      <c r="AQ54" s="35">
        <f>+AP45-AM54</f>
        <v>5.1210000000000004</v>
      </c>
      <c r="AR54" s="35"/>
      <c r="AS54" s="1" t="s">
        <v>0</v>
      </c>
      <c r="AU54" s="35">
        <f>+AM54</f>
        <v>0.879</v>
      </c>
      <c r="AV54" s="35"/>
      <c r="AW54" s="1" t="s">
        <v>0</v>
      </c>
      <c r="AY54" s="35">
        <f>+AX45-AU54</f>
        <v>5.1210000000000004</v>
      </c>
      <c r="AZ54" s="35"/>
      <c r="BA54" s="1" t="s">
        <v>0</v>
      </c>
      <c r="BC54" s="35">
        <f>+AU54</f>
        <v>0.879</v>
      </c>
      <c r="BD54" s="35"/>
      <c r="BE54" s="1" t="s">
        <v>0</v>
      </c>
      <c r="BG54" s="35">
        <f>+BF45-BC54</f>
        <v>5.1210000000000004</v>
      </c>
      <c r="BH54" s="35"/>
      <c r="BI54" s="1" t="s">
        <v>0</v>
      </c>
      <c r="BK54" s="35">
        <f>+BC54</f>
        <v>0.879</v>
      </c>
      <c r="BL54" s="35"/>
      <c r="BM54" s="1" t="s">
        <v>0</v>
      </c>
      <c r="BO54" s="35">
        <f>+BN45-BK54</f>
        <v>4.2420000000000009</v>
      </c>
      <c r="BP54" s="35"/>
      <c r="BQ54" s="1" t="s">
        <v>0</v>
      </c>
      <c r="BU54" s="8"/>
    </row>
    <row r="55" spans="2:73" x14ac:dyDescent="0.2">
      <c r="B55" s="7"/>
      <c r="BU55" s="8"/>
    </row>
    <row r="56" spans="2:73" x14ac:dyDescent="0.2">
      <c r="B56" s="7"/>
      <c r="AP56" s="35">
        <f>+AP47</f>
        <v>40.242000000000004</v>
      </c>
      <c r="AQ56" s="35"/>
      <c r="AR56" s="1" t="s">
        <v>0</v>
      </c>
      <c r="BU56" s="8"/>
    </row>
    <row r="57" spans="2:73" x14ac:dyDescent="0.2">
      <c r="B57" s="7"/>
      <c r="BU57" s="8"/>
    </row>
    <row r="58" spans="2:73" x14ac:dyDescent="0.2">
      <c r="B58" s="7"/>
      <c r="X58" s="35">
        <f>+X74</f>
        <v>31.815000000000005</v>
      </c>
      <c r="Y58" s="35"/>
      <c r="Z58" s="1" t="s">
        <v>2</v>
      </c>
      <c r="AN58" s="35">
        <f>+AN74</f>
        <v>31.815000000000005</v>
      </c>
      <c r="AO58" s="35"/>
      <c r="AP58" s="1" t="s">
        <v>2</v>
      </c>
      <c r="BD58" s="35">
        <f>+BD74</f>
        <v>31.815000000000005</v>
      </c>
      <c r="BE58" s="35"/>
      <c r="BF58" s="1" t="s">
        <v>2</v>
      </c>
      <c r="BU58" s="8"/>
    </row>
    <row r="59" spans="2:73" x14ac:dyDescent="0.2">
      <c r="B59" s="7"/>
      <c r="Q59" s="35">
        <f>+AM49</f>
        <v>15</v>
      </c>
      <c r="R59" s="35"/>
      <c r="S59" s="35"/>
      <c r="T59" s="1" t="s">
        <v>1</v>
      </c>
      <c r="AG59" s="35">
        <f>+AM49</f>
        <v>15</v>
      </c>
      <c r="AH59" s="35"/>
      <c r="AI59" s="35"/>
      <c r="AJ59" s="1" t="s">
        <v>1</v>
      </c>
      <c r="AW59" s="35">
        <f>+AM49</f>
        <v>15</v>
      </c>
      <c r="AX59" s="35"/>
      <c r="AY59" s="35"/>
      <c r="AZ59" s="1" t="s">
        <v>1</v>
      </c>
      <c r="BN59" s="35">
        <f>+AM49</f>
        <v>15</v>
      </c>
      <c r="BO59" s="35"/>
      <c r="BP59" s="35"/>
      <c r="BQ59" s="1" t="s">
        <v>1</v>
      </c>
      <c r="BU59" s="8"/>
    </row>
    <row r="60" spans="2:73" x14ac:dyDescent="0.2">
      <c r="B60" s="7"/>
      <c r="BU60" s="8"/>
    </row>
    <row r="61" spans="2:73" x14ac:dyDescent="0.2">
      <c r="B61" s="7"/>
      <c r="BU61" s="8"/>
    </row>
    <row r="62" spans="2:73" x14ac:dyDescent="0.2">
      <c r="B62" s="7"/>
      <c r="BU62" s="8"/>
    </row>
    <row r="63" spans="2:73" x14ac:dyDescent="0.2">
      <c r="B63" s="7"/>
      <c r="Q63" s="35">
        <f>+Q54</f>
        <v>5.1210000000000004</v>
      </c>
      <c r="R63" s="35"/>
      <c r="S63" s="1" t="s">
        <v>0</v>
      </c>
      <c r="W63" s="37">
        <f>+W54</f>
        <v>0.879</v>
      </c>
      <c r="X63" s="37"/>
      <c r="Y63" s="1" t="s">
        <v>0</v>
      </c>
      <c r="AI63" s="35">
        <f>+AI54</f>
        <v>5.1210000000000004</v>
      </c>
      <c r="AJ63" s="35"/>
      <c r="AK63" s="1" t="s">
        <v>0</v>
      </c>
      <c r="AM63" s="37">
        <f>+AM54</f>
        <v>0.879</v>
      </c>
      <c r="AN63" s="37"/>
      <c r="AY63" s="35">
        <f>+AY54</f>
        <v>5.1210000000000004</v>
      </c>
      <c r="AZ63" s="35"/>
      <c r="BA63" s="1" t="s">
        <v>0</v>
      </c>
      <c r="BC63" s="37">
        <f>+BC54</f>
        <v>0.879</v>
      </c>
      <c r="BD63" s="37"/>
      <c r="BO63" s="35">
        <f>+BO54</f>
        <v>4.2420000000000009</v>
      </c>
      <c r="BP63" s="35"/>
      <c r="BQ63" s="1" t="s">
        <v>0</v>
      </c>
      <c r="BU63" s="8"/>
    </row>
    <row r="64" spans="2:73" x14ac:dyDescent="0.2">
      <c r="B64" s="7"/>
      <c r="BU64" s="8"/>
    </row>
    <row r="65" spans="2:73" x14ac:dyDescent="0.2">
      <c r="B65" s="7"/>
      <c r="M65" s="35">
        <f>(Q59*Q63*Q63/2-X58*W63-Q59*W63*W63/2)/Q63</f>
        <v>31.815000000000005</v>
      </c>
      <c r="N65" s="35"/>
      <c r="O65" s="1" t="s">
        <v>2</v>
      </c>
      <c r="W65" s="35">
        <f>Q59*(Q63+W63)+X58-M65</f>
        <v>90</v>
      </c>
      <c r="X65" s="35"/>
      <c r="Y65" s="1" t="s">
        <v>2</v>
      </c>
      <c r="AF65" s="35">
        <f>(AG59*AI63*AI63/2-AG59*AM63*AM63/2-AN58*AM63)/AI63</f>
        <v>31.815000000000005</v>
      </c>
      <c r="AG65" s="35"/>
      <c r="AH65" s="1" t="s">
        <v>2</v>
      </c>
      <c r="AL65" s="35">
        <f>AG59*(AI63+AM63)+AN58-AF65</f>
        <v>90</v>
      </c>
      <c r="AM65" s="35"/>
      <c r="AN65" s="1" t="s">
        <v>2</v>
      </c>
      <c r="AV65" s="35">
        <f>(AW59*AY63*AY63/2-AW59*BC63*BC63/2-BD58*BC63)/AY63</f>
        <v>31.815000000000005</v>
      </c>
      <c r="AW65" s="35"/>
      <c r="AX65" s="1" t="s">
        <v>2</v>
      </c>
      <c r="BB65" s="35">
        <f>AW59*(AY63+BC63)+BD58-AV65</f>
        <v>90</v>
      </c>
      <c r="BC65" s="35"/>
      <c r="BD65" s="1" t="s">
        <v>2</v>
      </c>
      <c r="BL65" s="35">
        <f>BN59*BO63/2</f>
        <v>31.815000000000005</v>
      </c>
      <c r="BM65" s="35"/>
      <c r="BN65" s="1" t="s">
        <v>2</v>
      </c>
      <c r="BS65" s="35">
        <f>+BL65</f>
        <v>31.815000000000005</v>
      </c>
      <c r="BT65" s="35"/>
      <c r="BU65" s="8" t="s">
        <v>2</v>
      </c>
    </row>
    <row r="66" spans="2:73" x14ac:dyDescent="0.2">
      <c r="B66" s="7"/>
      <c r="BU66" s="8"/>
    </row>
    <row r="67" spans="2:73" x14ac:dyDescent="0.2">
      <c r="B67" s="7"/>
      <c r="AF67" s="35">
        <f>+AF65</f>
        <v>31.815000000000005</v>
      </c>
      <c r="AG67" s="35"/>
      <c r="AH67" s="1" t="s">
        <v>2</v>
      </c>
      <c r="AV67" s="35">
        <f>+AV65</f>
        <v>31.815000000000005</v>
      </c>
      <c r="AW67" s="35"/>
      <c r="AX67" s="1" t="s">
        <v>2</v>
      </c>
      <c r="BL67" s="35">
        <f>+BL65</f>
        <v>31.815000000000005</v>
      </c>
      <c r="BM67" s="35"/>
      <c r="BN67" s="1" t="s">
        <v>2</v>
      </c>
      <c r="BU67" s="8"/>
    </row>
    <row r="68" spans="2:73" x14ac:dyDescent="0.2">
      <c r="B68" s="7"/>
      <c r="I68" s="1" t="s">
        <v>28</v>
      </c>
      <c r="Y68" s="35">
        <f>+AM49</f>
        <v>15</v>
      </c>
      <c r="Z68" s="35"/>
      <c r="AA68" s="35"/>
      <c r="AB68" s="1" t="s">
        <v>1</v>
      </c>
      <c r="AO68" s="35">
        <f>+AM49</f>
        <v>15</v>
      </c>
      <c r="AP68" s="35"/>
      <c r="AQ68" s="35"/>
      <c r="AR68" s="1" t="s">
        <v>1</v>
      </c>
      <c r="BE68" s="35">
        <f>+AM49</f>
        <v>15</v>
      </c>
      <c r="BF68" s="35"/>
      <c r="BG68" s="35"/>
      <c r="BH68" s="1" t="s">
        <v>1</v>
      </c>
      <c r="BU68" s="8"/>
    </row>
    <row r="69" spans="2:73" x14ac:dyDescent="0.2">
      <c r="B69" s="7"/>
      <c r="BU69" s="8"/>
    </row>
    <row r="70" spans="2:73" x14ac:dyDescent="0.2">
      <c r="B70" s="7"/>
      <c r="BU70" s="8"/>
    </row>
    <row r="71" spans="2:73" x14ac:dyDescent="0.2">
      <c r="B71" s="7"/>
      <c r="BU71" s="8"/>
    </row>
    <row r="72" spans="2:73" x14ac:dyDescent="0.2">
      <c r="B72" s="7"/>
      <c r="AA72" s="35">
        <f>+AA54</f>
        <v>5.1210000000000004</v>
      </c>
      <c r="AB72" s="35"/>
      <c r="AC72" s="1" t="s">
        <v>0</v>
      </c>
      <c r="AE72" s="37">
        <f>+AE54</f>
        <v>0.879</v>
      </c>
      <c r="AF72" s="37"/>
      <c r="AG72" s="1" t="s">
        <v>0</v>
      </c>
      <c r="AQ72" s="35">
        <f>+AQ54</f>
        <v>5.1210000000000004</v>
      </c>
      <c r="AR72" s="35"/>
      <c r="AS72" s="1" t="s">
        <v>0</v>
      </c>
      <c r="AU72" s="37">
        <f>+AU54</f>
        <v>0.879</v>
      </c>
      <c r="AV72" s="37"/>
      <c r="AW72" s="1" t="s">
        <v>0</v>
      </c>
      <c r="BG72" s="35">
        <f>+BG54</f>
        <v>5.1210000000000004</v>
      </c>
      <c r="BH72" s="35"/>
      <c r="BI72" s="1" t="s">
        <v>0</v>
      </c>
      <c r="BK72" s="37">
        <f>+BK54</f>
        <v>0.879</v>
      </c>
      <c r="BL72" s="37"/>
      <c r="BM72" s="1" t="s">
        <v>0</v>
      </c>
      <c r="BU72" s="8"/>
    </row>
    <row r="73" spans="2:73" x14ac:dyDescent="0.2">
      <c r="B73" s="7"/>
      <c r="BU73" s="8"/>
    </row>
    <row r="74" spans="2:73" x14ac:dyDescent="0.2">
      <c r="B74" s="7"/>
      <c r="X74" s="35">
        <f>(Y68*AA72*AA72/2-Y68*AE72*AE72/2-AF67*AE72)/AA72</f>
        <v>31.815000000000005</v>
      </c>
      <c r="Y74" s="35"/>
      <c r="Z74" s="1" t="s">
        <v>2</v>
      </c>
      <c r="AD74" s="35">
        <f>Y68*(AA72+AE72)+AF67-X74</f>
        <v>90</v>
      </c>
      <c r="AE74" s="35"/>
      <c r="AF74" s="1" t="s">
        <v>2</v>
      </c>
      <c r="AN74" s="35">
        <f>(AO68*AQ72*AQ72/2-AO68*AU72*AU72/2-AV67*AU72)/AQ72</f>
        <v>31.815000000000005</v>
      </c>
      <c r="AO74" s="35"/>
      <c r="AP74" s="1" t="s">
        <v>2</v>
      </c>
      <c r="AT74" s="35">
        <f>AO68*(AQ72+AU72)+AV67-AN74</f>
        <v>90</v>
      </c>
      <c r="AU74" s="35"/>
      <c r="AV74" s="1" t="s">
        <v>2</v>
      </c>
      <c r="BD74" s="35">
        <f>(BE68*BG72*BG72/2-BE68*BK72*BK72/2-BL67*BK72)/BG72</f>
        <v>31.815000000000005</v>
      </c>
      <c r="BE74" s="35"/>
      <c r="BF74" s="1" t="s">
        <v>2</v>
      </c>
      <c r="BJ74" s="35">
        <f>BE68*(BG72+BK72)+BL67-BD74</f>
        <v>90</v>
      </c>
      <c r="BK74" s="35"/>
      <c r="BL74" s="1" t="s">
        <v>2</v>
      </c>
      <c r="BU74" s="8"/>
    </row>
    <row r="75" spans="2:73" x14ac:dyDescent="0.2">
      <c r="B75" s="7"/>
      <c r="BU75" s="8"/>
    </row>
    <row r="76" spans="2:73" x14ac:dyDescent="0.2">
      <c r="B76" s="7"/>
      <c r="Y76" s="1" t="s">
        <v>5</v>
      </c>
      <c r="BU76" s="8"/>
    </row>
    <row r="77" spans="2:73" x14ac:dyDescent="0.2">
      <c r="B77" s="7"/>
      <c r="M77" s="35">
        <f>+M65</f>
        <v>31.815000000000005</v>
      </c>
      <c r="N77" s="35"/>
      <c r="O77" s="35"/>
      <c r="V77" s="35">
        <f>+W65+U84</f>
        <v>44.999999999999993</v>
      </c>
      <c r="W77" s="35"/>
      <c r="X77" s="35"/>
      <c r="AD77" s="35">
        <f>+AD74+AC84</f>
        <v>44.999999999999993</v>
      </c>
      <c r="AE77" s="35"/>
      <c r="AF77" s="35"/>
      <c r="AL77" s="35">
        <f>+AL65+AK84</f>
        <v>44.999999999999993</v>
      </c>
      <c r="AM77" s="35"/>
      <c r="AN77" s="35"/>
      <c r="AT77" s="35">
        <f>+AT74+AS84</f>
        <v>44.999999999999993</v>
      </c>
      <c r="AU77" s="35"/>
      <c r="AV77" s="35"/>
      <c r="BB77" s="35">
        <f>+BB65+BA84</f>
        <v>44.999999999999993</v>
      </c>
      <c r="BC77" s="35"/>
      <c r="BD77" s="35"/>
      <c r="BJ77" s="35">
        <f>+BJ74+BI84</f>
        <v>44.999999999999993</v>
      </c>
      <c r="BK77" s="35"/>
      <c r="BL77" s="35"/>
      <c r="BU77" s="8"/>
    </row>
    <row r="78" spans="2:73" x14ac:dyDescent="0.2">
      <c r="B78" s="7"/>
      <c r="X78" s="35">
        <f>V77*(X85-W63)/X85</f>
        <v>31.814999999999994</v>
      </c>
      <c r="Y78" s="35"/>
      <c r="Z78" s="35"/>
      <c r="AF78" s="35">
        <f>AD77*(AF85-AE72)/AF85</f>
        <v>31.814999999999994</v>
      </c>
      <c r="AG78" s="35"/>
      <c r="AH78" s="35"/>
      <c r="AN78" s="35">
        <f>AL77*(AN85-AM63)/AN85</f>
        <v>31.814999999999994</v>
      </c>
      <c r="AO78" s="35"/>
      <c r="AP78" s="35"/>
      <c r="AV78" s="35">
        <f>AT77*(AV85-AU72)/AV85</f>
        <v>31.814999999999994</v>
      </c>
      <c r="AW78" s="35"/>
      <c r="AX78" s="35"/>
      <c r="BD78" s="35">
        <f>BB77*(BD85-BC63)/BD85</f>
        <v>31.814999999999994</v>
      </c>
      <c r="BE78" s="35"/>
      <c r="BF78" s="35"/>
      <c r="BL78" s="35">
        <f>BJ77*(BL85-BK72)/BL85</f>
        <v>31.814999999999994</v>
      </c>
      <c r="BM78" s="35"/>
      <c r="BN78" s="35"/>
      <c r="BU78" s="8"/>
    </row>
    <row r="79" spans="2:73" x14ac:dyDescent="0.2">
      <c r="B79" s="7"/>
      <c r="AE79" s="10" t="s">
        <v>3</v>
      </c>
      <c r="AU79" s="10" t="s">
        <v>3</v>
      </c>
      <c r="BK79" s="10" t="s">
        <v>3</v>
      </c>
      <c r="BU79" s="8"/>
    </row>
    <row r="80" spans="2:73" x14ac:dyDescent="0.2">
      <c r="B80" s="7"/>
      <c r="O80" s="1" t="s">
        <v>3</v>
      </c>
      <c r="X80" s="1" t="s">
        <v>3</v>
      </c>
      <c r="AN80" s="1" t="s">
        <v>3</v>
      </c>
      <c r="BD80" s="1" t="s">
        <v>3</v>
      </c>
      <c r="BU80" s="8"/>
    </row>
    <row r="81" spans="2:73" x14ac:dyDescent="0.2">
      <c r="B81" s="7"/>
      <c r="D81" s="14" t="s">
        <v>11</v>
      </c>
      <c r="G81" s="38">
        <f>MAX(ABS(M77),ABS(V77),ABS(AD77),ABS(AL77),ABS(AT77),ABS(U84),ABS(AC84),ABS(AK84),ABS(AS84),ABS(BA84),ABS(BB77),ABS(BI84),ABS(BJ77),ABS(BR84))</f>
        <v>45.000000000000007</v>
      </c>
      <c r="H81" s="38"/>
      <c r="I81" s="38"/>
      <c r="J81" s="14" t="s">
        <v>10</v>
      </c>
      <c r="BU81" s="8"/>
    </row>
    <row r="82" spans="2:73" x14ac:dyDescent="0.2">
      <c r="B82" s="7"/>
      <c r="V82" s="1" t="s">
        <v>4</v>
      </c>
      <c r="AD82" s="1" t="s">
        <v>4</v>
      </c>
      <c r="AL82" s="1" t="s">
        <v>4</v>
      </c>
      <c r="AT82" s="1" t="s">
        <v>4</v>
      </c>
      <c r="BB82" s="1" t="s">
        <v>4</v>
      </c>
      <c r="BJ82" s="1" t="s">
        <v>4</v>
      </c>
      <c r="BS82" s="1" t="s">
        <v>4</v>
      </c>
      <c r="BU82" s="8"/>
    </row>
    <row r="83" spans="2:73" x14ac:dyDescent="0.2">
      <c r="B83" s="7"/>
      <c r="BU83" s="8"/>
    </row>
    <row r="84" spans="2:73" x14ac:dyDescent="0.2">
      <c r="B84" s="7"/>
      <c r="U84" s="35">
        <f>+M77-Q59*Q45</f>
        <v>-45.000000000000007</v>
      </c>
      <c r="V84" s="35"/>
      <c r="W84" s="35"/>
      <c r="AC84" s="35">
        <f>+V77-AM49*Z45</f>
        <v>-45.000000000000007</v>
      </c>
      <c r="AD84" s="35"/>
      <c r="AE84" s="35"/>
      <c r="AK84" s="35">
        <f>+AD77-AM49*AH45</f>
        <v>-45.000000000000007</v>
      </c>
      <c r="AL84" s="35"/>
      <c r="AM84" s="35"/>
      <c r="AS84" s="35">
        <f>+AL77-AM49*AP45</f>
        <v>-45.000000000000007</v>
      </c>
      <c r="AT84" s="35"/>
      <c r="AU84" s="35"/>
      <c r="BA84" s="35">
        <f>+AT77-AM49*AX45</f>
        <v>-45.000000000000007</v>
      </c>
      <c r="BB84" s="35"/>
      <c r="BC84" s="35"/>
      <c r="BI84" s="35">
        <f>+BB77-AM49*BF45</f>
        <v>-45.000000000000007</v>
      </c>
      <c r="BJ84" s="35"/>
      <c r="BK84" s="35"/>
      <c r="BR84" s="35">
        <f>+BJ77-AM49*BN45</f>
        <v>-31.815000000000019</v>
      </c>
      <c r="BS84" s="35"/>
      <c r="BT84" s="35"/>
      <c r="BU84" s="8"/>
    </row>
    <row r="85" spans="2:73" x14ac:dyDescent="0.2">
      <c r="B85" s="7"/>
      <c r="O85" s="35">
        <f>M77*Q45/(M77-U84)</f>
        <v>2.1210000000000004</v>
      </c>
      <c r="P85" s="35"/>
      <c r="Q85" s="1" t="s">
        <v>0</v>
      </c>
      <c r="T85" s="35">
        <f>+Q45-O85</f>
        <v>3</v>
      </c>
      <c r="U85" s="35"/>
      <c r="V85" s="1" t="s">
        <v>0</v>
      </c>
      <c r="X85" s="35">
        <f>V77*Z45/(V77-AC84)</f>
        <v>2.9999999999999996</v>
      </c>
      <c r="Y85" s="35"/>
      <c r="Z85" s="1" t="s">
        <v>0</v>
      </c>
      <c r="AB85" s="35">
        <f>+Z45-X85</f>
        <v>3.0000000000000004</v>
      </c>
      <c r="AC85" s="35"/>
      <c r="AD85" s="1" t="s">
        <v>0</v>
      </c>
      <c r="AF85" s="35">
        <f>AD77*AH45/(AD77-AK84)</f>
        <v>2.9999999999999996</v>
      </c>
      <c r="AG85" s="35"/>
      <c r="AH85" s="1" t="s">
        <v>0</v>
      </c>
      <c r="AJ85" s="35">
        <f>+AH45-AF85</f>
        <v>3.0000000000000004</v>
      </c>
      <c r="AK85" s="35"/>
      <c r="AL85" s="1" t="s">
        <v>0</v>
      </c>
      <c r="AN85" s="35">
        <f>AL77*AP45/(AL77-AS84)</f>
        <v>2.9999999999999996</v>
      </c>
      <c r="AO85" s="35"/>
      <c r="AP85" s="1" t="s">
        <v>0</v>
      </c>
      <c r="AR85" s="35">
        <f>+AP45-AN85</f>
        <v>3.0000000000000004</v>
      </c>
      <c r="AS85" s="35"/>
      <c r="AT85" s="1" t="s">
        <v>0</v>
      </c>
      <c r="AV85" s="35">
        <f>AT77*AX45/(AT77-BA84)</f>
        <v>2.9999999999999996</v>
      </c>
      <c r="AW85" s="35"/>
      <c r="AX85" s="1" t="s">
        <v>0</v>
      </c>
      <c r="AZ85" s="35">
        <f>+AX45-AV85</f>
        <v>3.0000000000000004</v>
      </c>
      <c r="BA85" s="35"/>
      <c r="BB85" s="1" t="s">
        <v>0</v>
      </c>
      <c r="BD85" s="35">
        <f>BB77*BF45/(BB77-BI84)</f>
        <v>2.9999999999999996</v>
      </c>
      <c r="BE85" s="35"/>
      <c r="BF85" s="1" t="s">
        <v>0</v>
      </c>
      <c r="BH85" s="35">
        <f>+BF45-BD85</f>
        <v>3.0000000000000004</v>
      </c>
      <c r="BI85" s="35"/>
      <c r="BJ85" s="1" t="s">
        <v>0</v>
      </c>
      <c r="BL85" s="35">
        <f>BJ77*BN45/(BJ77-BR84)</f>
        <v>2.9999999999999996</v>
      </c>
      <c r="BM85" s="35"/>
      <c r="BN85" s="1" t="s">
        <v>0</v>
      </c>
      <c r="BP85" s="35">
        <f>+BN45-BL85</f>
        <v>2.1210000000000009</v>
      </c>
      <c r="BQ85" s="35"/>
      <c r="BR85" s="1" t="s">
        <v>0</v>
      </c>
      <c r="BU85" s="8"/>
    </row>
    <row r="86" spans="2:73" x14ac:dyDescent="0.2">
      <c r="B86" s="7"/>
      <c r="BU86" s="8"/>
    </row>
    <row r="87" spans="2:73" x14ac:dyDescent="0.2">
      <c r="B87" s="7"/>
      <c r="X87" s="1" t="s">
        <v>6</v>
      </c>
      <c r="BU87" s="8"/>
    </row>
    <row r="88" spans="2:73" x14ac:dyDescent="0.2">
      <c r="B88" s="7"/>
      <c r="C88" s="1" t="s">
        <v>27</v>
      </c>
      <c r="U88" s="35">
        <f>M77*O85/2+U84*T85/2</f>
        <v>-33.760192500000002</v>
      </c>
      <c r="V88" s="35"/>
      <c r="W88" s="35"/>
      <c r="AC88" s="35">
        <f>M77*O85/2+U84*T85/2+V77*X85/2+AC84*AB85/2</f>
        <v>-33.760192500000031</v>
      </c>
      <c r="AD88" s="35"/>
      <c r="AE88" s="35"/>
      <c r="AK88" s="35">
        <f>M77*O85/2+U84*T85/2+V77*X85/2+AC84*AB85/2+AD77*AF85/2+AJ85*AK84/2</f>
        <v>-33.760192500000059</v>
      </c>
      <c r="AL88" s="35"/>
      <c r="AM88" s="35"/>
      <c r="AS88" s="35">
        <f>M77*O85/2+U84*T85/2+V77*X85/2+AC84*AB85/2+AD77*AF85/2+AJ85*AK84/2+AL77*AN85/2+AS84*AR85/2</f>
        <v>-33.760192500000088</v>
      </c>
      <c r="AT88" s="35"/>
      <c r="AU88" s="35"/>
      <c r="BA88" s="35">
        <f>M77*O85/2+U84*T85/2+V77*X85/2+AC84*AB85/2+AD77*AF85/2+AJ85*AK84/2+AL77*AN85/2+AS84*AR85/2+AT77*AV85/2+BA84*AZ85/2</f>
        <v>-33.760192500000116</v>
      </c>
      <c r="BB88" s="35"/>
      <c r="BC88" s="35"/>
      <c r="BI88" s="35">
        <f>M77*O85/2+U84*T85/2+V77*X85/2+AC84*AB85/2+AD77*AF85/2+AJ85*AK84/2+AL77*AN85/2+AS84*AR85/2+AT77*AV85/2+BA84*AZ85/2+BB77*BD85/2+BI84*BH85/2</f>
        <v>-33.760192500000144</v>
      </c>
      <c r="BJ88" s="35"/>
      <c r="BK88" s="35"/>
      <c r="BU88" s="8"/>
    </row>
    <row r="89" spans="2:73" x14ac:dyDescent="0.2">
      <c r="B89" s="7"/>
      <c r="C89" s="1" t="s">
        <v>23</v>
      </c>
      <c r="D89" s="35">
        <f>+AM49</f>
        <v>15</v>
      </c>
      <c r="E89" s="35"/>
      <c r="F89" s="10" t="s">
        <v>24</v>
      </c>
      <c r="G89" s="35">
        <f>+Z45</f>
        <v>6</v>
      </c>
      <c r="H89" s="35"/>
      <c r="I89" s="1" t="s">
        <v>25</v>
      </c>
      <c r="J89" s="1">
        <v>16</v>
      </c>
      <c r="K89" s="10" t="s">
        <v>26</v>
      </c>
      <c r="L89" s="35">
        <f>AM49*Z45^2/16</f>
        <v>33.75</v>
      </c>
      <c r="M89" s="35"/>
      <c r="N89" s="35"/>
      <c r="O89" s="1" t="s">
        <v>10</v>
      </c>
      <c r="BU89" s="8"/>
    </row>
    <row r="90" spans="2:73" x14ac:dyDescent="0.2">
      <c r="B90" s="7"/>
      <c r="BU90" s="8"/>
    </row>
    <row r="91" spans="2:73" x14ac:dyDescent="0.2">
      <c r="B91" s="7"/>
      <c r="W91" s="1" t="s">
        <v>4</v>
      </c>
      <c r="AD91" s="9" t="s">
        <v>4</v>
      </c>
      <c r="AM91" s="1" t="s">
        <v>4</v>
      </c>
      <c r="AT91" s="9" t="s">
        <v>4</v>
      </c>
      <c r="BC91" s="1" t="s">
        <v>4</v>
      </c>
      <c r="BJ91" s="9" t="s">
        <v>4</v>
      </c>
      <c r="BU91" s="8"/>
    </row>
    <row r="92" spans="2:73" x14ac:dyDescent="0.2">
      <c r="B92" s="7"/>
      <c r="D92" s="14" t="s">
        <v>9</v>
      </c>
      <c r="G92" s="38">
        <f>MAX(ABS(P94),ABS(Z94),ABS(AH94),ABS(AP94),ABS(AX94),ABS(U88),ABS(AC88),ABS(AK88),ABS(AS88),ABS(BA88),ABS(BF94),ABS(BI88),ABS(BO94))</f>
        <v>33.760192500000144</v>
      </c>
      <c r="H92" s="38"/>
      <c r="I92" s="38"/>
      <c r="J92" s="14" t="s">
        <v>10</v>
      </c>
      <c r="BU92" s="8"/>
    </row>
    <row r="93" spans="2:73" x14ac:dyDescent="0.2">
      <c r="B93" s="7"/>
      <c r="R93" s="1" t="s">
        <v>3</v>
      </c>
      <c r="Z93" s="35" t="s">
        <v>3</v>
      </c>
      <c r="AA93" s="35"/>
      <c r="AH93" s="35" t="s">
        <v>3</v>
      </c>
      <c r="AI93" s="35"/>
      <c r="AP93" s="35" t="s">
        <v>3</v>
      </c>
      <c r="AQ93" s="35"/>
      <c r="AX93" s="35" t="s">
        <v>3</v>
      </c>
      <c r="AY93" s="35"/>
      <c r="BF93" s="35" t="s">
        <v>3</v>
      </c>
      <c r="BG93" s="35"/>
      <c r="BP93" s="1" t="s">
        <v>3</v>
      </c>
      <c r="BU93" s="8"/>
    </row>
    <row r="94" spans="2:73" x14ac:dyDescent="0.2">
      <c r="B94" s="7"/>
      <c r="P94" s="35">
        <f>M77*O85/2</f>
        <v>33.739807500000012</v>
      </c>
      <c r="Q94" s="35"/>
      <c r="R94" s="35"/>
      <c r="Z94" s="35">
        <f>M77*O85/2+U84*T85/2+V77*X85/2</f>
        <v>33.739807499999984</v>
      </c>
      <c r="AA94" s="35"/>
      <c r="AB94" s="35"/>
      <c r="AH94" s="35">
        <f>M77*O85/2+U84*T85/2+V77*X85/2+AC84*AB85/2+AD77*AF85/2</f>
        <v>33.739807499999955</v>
      </c>
      <c r="AI94" s="35"/>
      <c r="AJ94" s="35"/>
      <c r="AP94" s="35">
        <f>M77*O85/2+U84*T85/2+V77*X85/2+AC84*AB85/2+AD77*AF85/2+AJ85*AK84/2+AL77*AN85/2</f>
        <v>33.739807499999927</v>
      </c>
      <c r="AQ94" s="35"/>
      <c r="AR94" s="35"/>
      <c r="AX94" s="35">
        <f>M77*O85/2+U84*T85/2+V77*X85/2+AC84*AB85/2+AD77*AF85/2+AJ85*AK84/2+AL77*AN85/2+AS84*AR85/2+AT77*AV85/2</f>
        <v>33.739807499999898</v>
      </c>
      <c r="AY94" s="35"/>
      <c r="AZ94" s="35"/>
      <c r="BF94" s="35">
        <f>M77*O85/2+U84*T85/2+V77*X85/2+AC84*AB85/2+AD77*AF85/2+AJ85*AK84/2+AL77*AN85/2+AS84*AR85/2+AT77*AV85/2+BA84*AZ85/2+BB77*BD85/2</f>
        <v>33.73980749999987</v>
      </c>
      <c r="BG94" s="35"/>
      <c r="BH94" s="35"/>
      <c r="BO94" s="35">
        <f>M77*O85/2+U84*T85/2+V77*X85/2+AC84*AB85/2+AD77*AF85/2+AJ85*AK84/2+AL77*AN85/2+AS84*AR85/2+AT77*AV85/2+BA84*AZ85/2+BB77*BD85/2+BI84*BH85/2+BJ77*BL85/2</f>
        <v>33.739807499999841</v>
      </c>
      <c r="BP94" s="35"/>
      <c r="BQ94" s="35"/>
      <c r="BU94" s="8"/>
    </row>
    <row r="95" spans="2:73" ht="12" thickBot="1" x14ac:dyDescent="0.25"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3"/>
    </row>
    <row r="96" spans="2:73" ht="12" thickBot="1" x14ac:dyDescent="0.25"/>
    <row r="97" spans="2:85" ht="59.25" customHeight="1" x14ac:dyDescent="0.2">
      <c r="B97" s="23" t="s">
        <v>15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5"/>
    </row>
    <row r="98" spans="2:85" x14ac:dyDescent="0.2">
      <c r="B98" s="3"/>
      <c r="C98" s="5"/>
      <c r="D98" s="5"/>
      <c r="E98" s="5"/>
      <c r="F98" s="5"/>
      <c r="G98" s="5"/>
      <c r="H98" s="6" t="s">
        <v>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15" t="s">
        <v>12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4"/>
    </row>
    <row r="99" spans="2:85" x14ac:dyDescent="0.2">
      <c r="B99" s="7"/>
      <c r="BU99" s="8"/>
    </row>
    <row r="100" spans="2:85" x14ac:dyDescent="0.2">
      <c r="B100" s="7"/>
      <c r="BU100" s="8"/>
    </row>
    <row r="101" spans="2:85" ht="11.25" customHeight="1" x14ac:dyDescent="0.2">
      <c r="B101" s="7"/>
      <c r="BU101" s="8"/>
      <c r="BX101" s="26" t="s">
        <v>54</v>
      </c>
      <c r="BY101" s="27"/>
      <c r="BZ101" s="27"/>
      <c r="CA101" s="27"/>
      <c r="CB101" s="27"/>
      <c r="CC101" s="27"/>
      <c r="CD101" s="27"/>
      <c r="CE101" s="28"/>
    </row>
    <row r="102" spans="2:85" x14ac:dyDescent="0.2">
      <c r="B102" s="7"/>
      <c r="BU102" s="8"/>
      <c r="BX102" s="29"/>
      <c r="BY102" s="30"/>
      <c r="BZ102" s="30"/>
      <c r="CA102" s="30"/>
      <c r="CB102" s="30"/>
      <c r="CC102" s="30"/>
      <c r="CD102" s="30"/>
      <c r="CE102" s="31"/>
    </row>
    <row r="103" spans="2:85" x14ac:dyDescent="0.2">
      <c r="B103" s="7"/>
      <c r="BU103" s="8"/>
      <c r="BX103" s="29"/>
      <c r="BY103" s="30"/>
      <c r="BZ103" s="30"/>
      <c r="CA103" s="30"/>
      <c r="CB103" s="30"/>
      <c r="CC103" s="30"/>
      <c r="CD103" s="30"/>
      <c r="CE103" s="31"/>
    </row>
    <row r="104" spans="2:85" x14ac:dyDescent="0.2">
      <c r="B104" s="7"/>
      <c r="BU104" s="8"/>
      <c r="BX104" s="29"/>
      <c r="BY104" s="30"/>
      <c r="BZ104" s="30"/>
      <c r="CA104" s="30"/>
      <c r="CB104" s="30"/>
      <c r="CC104" s="30"/>
      <c r="CD104" s="30"/>
      <c r="CE104" s="31"/>
    </row>
    <row r="105" spans="2:85" x14ac:dyDescent="0.2">
      <c r="B105" s="7"/>
      <c r="BU105" s="8"/>
      <c r="BX105" s="29"/>
      <c r="BY105" s="30"/>
      <c r="BZ105" s="30"/>
      <c r="CA105" s="30"/>
      <c r="CB105" s="30"/>
      <c r="CC105" s="30"/>
      <c r="CD105" s="30"/>
      <c r="CE105" s="31"/>
    </row>
    <row r="106" spans="2:85" x14ac:dyDescent="0.2">
      <c r="B106" s="7"/>
      <c r="BU106" s="8"/>
      <c r="BX106" s="29"/>
      <c r="BY106" s="30"/>
      <c r="BZ106" s="30"/>
      <c r="CA106" s="30"/>
      <c r="CB106" s="30"/>
      <c r="CC106" s="30"/>
      <c r="CD106" s="30"/>
      <c r="CE106" s="31"/>
    </row>
    <row r="107" spans="2:85" x14ac:dyDescent="0.2">
      <c r="B107" s="7"/>
      <c r="BU107" s="8"/>
      <c r="BX107" s="32"/>
      <c r="BY107" s="33"/>
      <c r="BZ107" s="33"/>
      <c r="CA107" s="33"/>
      <c r="CB107" s="33"/>
      <c r="CC107" s="33"/>
      <c r="CD107" s="33"/>
      <c r="CE107" s="34"/>
    </row>
    <row r="108" spans="2:85" x14ac:dyDescent="0.2">
      <c r="B108" s="7"/>
      <c r="BU108" s="8"/>
    </row>
    <row r="109" spans="2:85" ht="11.25" customHeight="1" x14ac:dyDescent="0.2">
      <c r="B109" s="7"/>
      <c r="BU109" s="8"/>
      <c r="BX109" s="22" t="s">
        <v>22</v>
      </c>
      <c r="BY109" s="22"/>
      <c r="BZ109" s="22"/>
      <c r="CA109" s="22"/>
      <c r="CB109" s="22"/>
      <c r="CC109" s="22"/>
      <c r="CD109" s="22"/>
      <c r="CE109" s="22"/>
      <c r="CF109" s="22"/>
      <c r="CG109" s="22"/>
    </row>
    <row r="110" spans="2:85" x14ac:dyDescent="0.2">
      <c r="B110" s="7"/>
      <c r="BU110" s="8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</row>
    <row r="111" spans="2:85" x14ac:dyDescent="0.2">
      <c r="B111" s="7"/>
      <c r="BU111" s="8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</row>
    <row r="112" spans="2:85" x14ac:dyDescent="0.2">
      <c r="B112" s="7"/>
      <c r="BU112" s="8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</row>
    <row r="113" spans="2:85" x14ac:dyDescent="0.2">
      <c r="B113" s="7"/>
      <c r="BU113" s="8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</row>
    <row r="114" spans="2:85" x14ac:dyDescent="0.2">
      <c r="B114" s="7"/>
      <c r="BU114" s="8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</row>
    <row r="115" spans="2:85" x14ac:dyDescent="0.2">
      <c r="B115" s="7"/>
      <c r="BU115" s="8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</row>
    <row r="116" spans="2:85" x14ac:dyDescent="0.2">
      <c r="B116" s="7"/>
      <c r="BU116" s="8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</row>
    <row r="117" spans="2:85" x14ac:dyDescent="0.2">
      <c r="B117" s="7"/>
      <c r="BU117" s="8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</row>
    <row r="118" spans="2:85" x14ac:dyDescent="0.2">
      <c r="B118" s="7"/>
      <c r="BU118" s="8"/>
    </row>
    <row r="119" spans="2:85" x14ac:dyDescent="0.2">
      <c r="B119" s="7"/>
      <c r="BU119" s="8"/>
    </row>
    <row r="120" spans="2:85" x14ac:dyDescent="0.2">
      <c r="B120" s="7"/>
      <c r="BU120" s="8"/>
    </row>
    <row r="121" spans="2:85" x14ac:dyDescent="0.2">
      <c r="B121" s="7"/>
      <c r="BU121" s="8"/>
    </row>
    <row r="122" spans="2:85" x14ac:dyDescent="0.2">
      <c r="B122" s="7"/>
      <c r="BU122" s="8"/>
    </row>
    <row r="123" spans="2:85" x14ac:dyDescent="0.2">
      <c r="B123" s="7"/>
      <c r="BU123" s="8"/>
    </row>
    <row r="124" spans="2:85" x14ac:dyDescent="0.2">
      <c r="B124" s="7"/>
      <c r="BU124" s="8"/>
    </row>
    <row r="125" spans="2:85" x14ac:dyDescent="0.2">
      <c r="B125" s="7"/>
      <c r="BU125" s="8"/>
    </row>
    <row r="126" spans="2:85" x14ac:dyDescent="0.2">
      <c r="B126" s="7"/>
      <c r="BU126" s="8"/>
    </row>
    <row r="127" spans="2:85" x14ac:dyDescent="0.2">
      <c r="B127" s="7"/>
      <c r="BU127" s="8"/>
    </row>
    <row r="128" spans="2:85" x14ac:dyDescent="0.2">
      <c r="B128" s="7"/>
      <c r="BU128" s="8"/>
    </row>
    <row r="129" spans="2:73" x14ac:dyDescent="0.2">
      <c r="B129" s="7"/>
      <c r="BU129" s="8"/>
    </row>
    <row r="130" spans="2:73" x14ac:dyDescent="0.2">
      <c r="B130" s="7"/>
      <c r="BU130" s="8"/>
    </row>
    <row r="131" spans="2:73" x14ac:dyDescent="0.2">
      <c r="B131" s="7"/>
      <c r="BU131" s="8"/>
    </row>
    <row r="132" spans="2:73" x14ac:dyDescent="0.2">
      <c r="B132" s="7"/>
      <c r="BU132" s="8"/>
    </row>
    <row r="133" spans="2:73" x14ac:dyDescent="0.2">
      <c r="B133" s="7"/>
      <c r="BU133" s="8"/>
    </row>
    <row r="134" spans="2:73" x14ac:dyDescent="0.2">
      <c r="B134" s="7"/>
      <c r="BU134" s="8"/>
    </row>
    <row r="135" spans="2:73" x14ac:dyDescent="0.2">
      <c r="B135" s="7"/>
      <c r="BU135" s="8"/>
    </row>
    <row r="136" spans="2:73" x14ac:dyDescent="0.2">
      <c r="B136" s="7"/>
      <c r="BU136" s="8"/>
    </row>
    <row r="137" spans="2:73" x14ac:dyDescent="0.2">
      <c r="B137" s="7"/>
      <c r="BU137" s="8"/>
    </row>
    <row r="138" spans="2:73" x14ac:dyDescent="0.2">
      <c r="B138" s="7"/>
      <c r="BU138" s="8"/>
    </row>
    <row r="139" spans="2:73" x14ac:dyDescent="0.2">
      <c r="B139" s="7"/>
      <c r="BU139" s="8"/>
    </row>
    <row r="140" spans="2:73" x14ac:dyDescent="0.2">
      <c r="B140" s="7"/>
      <c r="Q140" s="35">
        <f>0.8535*Z140</f>
        <v>5.1210000000000004</v>
      </c>
      <c r="R140" s="35"/>
      <c r="S140" s="1" t="s">
        <v>0</v>
      </c>
      <c r="Y140" s="1" t="s">
        <v>14</v>
      </c>
      <c r="Z140" s="36">
        <v>6</v>
      </c>
      <c r="AA140" s="36"/>
      <c r="AB140" s="1" t="s">
        <v>0</v>
      </c>
      <c r="AH140" s="35">
        <f>+Z140</f>
        <v>6</v>
      </c>
      <c r="AI140" s="35"/>
      <c r="AJ140" s="1" t="s">
        <v>0</v>
      </c>
      <c r="AP140" s="35">
        <f>+AH140</f>
        <v>6</v>
      </c>
      <c r="AQ140" s="35"/>
      <c r="AR140" s="1" t="s">
        <v>0</v>
      </c>
      <c r="AX140" s="35">
        <f>+AP140</f>
        <v>6</v>
      </c>
      <c r="AY140" s="35"/>
      <c r="AZ140" s="1" t="s">
        <v>0</v>
      </c>
      <c r="BF140" s="35">
        <f>+AX140</f>
        <v>6</v>
      </c>
      <c r="BG140" s="35"/>
      <c r="BH140" s="1" t="s">
        <v>0</v>
      </c>
      <c r="BN140" s="35">
        <f>+Q140</f>
        <v>5.1210000000000004</v>
      </c>
      <c r="BO140" s="35"/>
      <c r="BP140" s="1" t="s">
        <v>0</v>
      </c>
      <c r="BU140" s="8"/>
    </row>
    <row r="141" spans="2:73" x14ac:dyDescent="0.2">
      <c r="B141" s="7"/>
      <c r="BU141" s="8"/>
    </row>
    <row r="142" spans="2:73" x14ac:dyDescent="0.2">
      <c r="B142" s="7"/>
      <c r="AP142" s="35">
        <f>+Q140+Z140+AH140+AP140+AX140+BF140+BN140</f>
        <v>40.242000000000004</v>
      </c>
      <c r="AQ142" s="35"/>
      <c r="AR142" s="1" t="s">
        <v>0</v>
      </c>
      <c r="BU142" s="8"/>
    </row>
    <row r="143" spans="2:73" x14ac:dyDescent="0.2">
      <c r="B143" s="7"/>
      <c r="BU143" s="8"/>
    </row>
    <row r="144" spans="2:73" x14ac:dyDescent="0.2">
      <c r="B144" s="7"/>
      <c r="AB144" s="1" t="s">
        <v>13</v>
      </c>
      <c r="AM144" s="36">
        <v>15</v>
      </c>
      <c r="AN144" s="36"/>
      <c r="AO144" s="36"/>
      <c r="AP144" s="1" t="s">
        <v>1</v>
      </c>
      <c r="BU144" s="8"/>
    </row>
    <row r="145" spans="2:73" x14ac:dyDescent="0.2">
      <c r="B145" s="7"/>
      <c r="BU145" s="8"/>
    </row>
    <row r="146" spans="2:73" x14ac:dyDescent="0.2">
      <c r="B146" s="7"/>
      <c r="BU146" s="8"/>
    </row>
    <row r="147" spans="2:73" x14ac:dyDescent="0.2">
      <c r="B147" s="7"/>
      <c r="BU147" s="8"/>
    </row>
    <row r="148" spans="2:73" x14ac:dyDescent="0.2">
      <c r="B148" s="7"/>
      <c r="BU148" s="8"/>
    </row>
    <row r="149" spans="2:73" x14ac:dyDescent="0.2">
      <c r="B149" s="7"/>
      <c r="P149" s="35">
        <f>+Q140-U149</f>
        <v>4.2420000000000009</v>
      </c>
      <c r="Q149" s="35"/>
      <c r="R149" s="1" t="s">
        <v>0</v>
      </c>
      <c r="U149" s="35">
        <f>0.1465*Z140</f>
        <v>0.879</v>
      </c>
      <c r="V149" s="35"/>
      <c r="W149" s="1" t="s">
        <v>0</v>
      </c>
      <c r="Z149" s="35">
        <f>+Z140</f>
        <v>6</v>
      </c>
      <c r="AA149" s="35"/>
      <c r="AB149" s="1" t="s">
        <v>0</v>
      </c>
      <c r="AE149" s="35">
        <f>+U149</f>
        <v>0.879</v>
      </c>
      <c r="AF149" s="35"/>
      <c r="AG149" s="1" t="s">
        <v>0</v>
      </c>
      <c r="AH149" s="35">
        <f>+AH140-AE149-AK149</f>
        <v>4.2420000000000009</v>
      </c>
      <c r="AI149" s="35"/>
      <c r="AJ149" s="1" t="s">
        <v>0</v>
      </c>
      <c r="AK149" s="35">
        <f>+U149</f>
        <v>0.879</v>
      </c>
      <c r="AL149" s="35"/>
      <c r="AM149" s="1" t="s">
        <v>0</v>
      </c>
      <c r="AP149" s="35">
        <f>+AP140</f>
        <v>6</v>
      </c>
      <c r="AQ149" s="35"/>
      <c r="AR149" s="1" t="s">
        <v>0</v>
      </c>
      <c r="AU149" s="35">
        <f>+AK149</f>
        <v>0.879</v>
      </c>
      <c r="AV149" s="35"/>
      <c r="AW149" s="1" t="s">
        <v>0</v>
      </c>
      <c r="AX149" s="35">
        <f>+AX140-AU149-BA149</f>
        <v>4.2420000000000009</v>
      </c>
      <c r="AY149" s="35"/>
      <c r="AZ149" s="1" t="s">
        <v>0</v>
      </c>
      <c r="BA149" s="35">
        <f>+AU149</f>
        <v>0.879</v>
      </c>
      <c r="BB149" s="35"/>
      <c r="BC149" s="1" t="s">
        <v>0</v>
      </c>
      <c r="BF149" s="35">
        <f>+BF140</f>
        <v>6</v>
      </c>
      <c r="BG149" s="35"/>
      <c r="BH149" s="1" t="s">
        <v>0</v>
      </c>
      <c r="BK149" s="35">
        <f>+BA149</f>
        <v>0.879</v>
      </c>
      <c r="BL149" s="35"/>
      <c r="BM149" s="1" t="s">
        <v>0</v>
      </c>
      <c r="BO149" s="35">
        <f>+BN140-BK149</f>
        <v>4.2420000000000009</v>
      </c>
      <c r="BP149" s="35"/>
      <c r="BQ149" s="1" t="s">
        <v>0</v>
      </c>
      <c r="BU149" s="8"/>
    </row>
    <row r="150" spans="2:73" x14ac:dyDescent="0.2">
      <c r="B150" s="7"/>
      <c r="BU150" s="8"/>
    </row>
    <row r="151" spans="2:73" x14ac:dyDescent="0.2">
      <c r="B151" s="7"/>
      <c r="AP151" s="35">
        <f>+AP142</f>
        <v>40.242000000000004</v>
      </c>
      <c r="AQ151" s="35"/>
      <c r="AR151" s="1" t="s">
        <v>0</v>
      </c>
      <c r="BU151" s="8"/>
    </row>
    <row r="152" spans="2:73" x14ac:dyDescent="0.2">
      <c r="B152" s="7"/>
      <c r="BU152" s="8"/>
    </row>
    <row r="153" spans="2:73" x14ac:dyDescent="0.2">
      <c r="B153" s="7"/>
      <c r="Q153" s="35">
        <f>+AM144</f>
        <v>15</v>
      </c>
      <c r="R153" s="35"/>
      <c r="S153" s="35"/>
      <c r="T153" s="1" t="s">
        <v>1</v>
      </c>
      <c r="AG153" s="35">
        <f>+AM144</f>
        <v>15</v>
      </c>
      <c r="AH153" s="35"/>
      <c r="AI153" s="35"/>
      <c r="AJ153" s="1" t="s">
        <v>1</v>
      </c>
      <c r="AW153" s="35">
        <f>+AM144</f>
        <v>15</v>
      </c>
      <c r="AX153" s="35"/>
      <c r="AY153" s="35"/>
      <c r="AZ153" s="1" t="s">
        <v>1</v>
      </c>
      <c r="BN153" s="35">
        <f>+AM144</f>
        <v>15</v>
      </c>
      <c r="BO153" s="35"/>
      <c r="BP153" s="35"/>
      <c r="BQ153" s="1" t="s">
        <v>1</v>
      </c>
      <c r="BU153" s="8"/>
    </row>
    <row r="154" spans="2:73" x14ac:dyDescent="0.2">
      <c r="B154" s="7"/>
      <c r="BU154" s="8"/>
    </row>
    <row r="155" spans="2:73" x14ac:dyDescent="0.2">
      <c r="B155" s="7"/>
      <c r="BU155" s="8"/>
    </row>
    <row r="156" spans="2:73" x14ac:dyDescent="0.2">
      <c r="B156" s="7"/>
      <c r="BU156" s="8"/>
    </row>
    <row r="157" spans="2:73" x14ac:dyDescent="0.2">
      <c r="B157" s="7"/>
      <c r="Q157" s="35">
        <f>+P149</f>
        <v>4.2420000000000009</v>
      </c>
      <c r="R157" s="35"/>
      <c r="S157" s="1" t="s">
        <v>0</v>
      </c>
      <c r="AH157" s="35">
        <f>+AH149</f>
        <v>4.2420000000000009</v>
      </c>
      <c r="AI157" s="35"/>
      <c r="AJ157" s="1" t="s">
        <v>0</v>
      </c>
      <c r="AX157" s="35">
        <f>+AX149</f>
        <v>4.2420000000000009</v>
      </c>
      <c r="AY157" s="35"/>
      <c r="AZ157" s="1" t="s">
        <v>0</v>
      </c>
      <c r="BO157" s="35">
        <f>+BO149</f>
        <v>4.2420000000000009</v>
      </c>
      <c r="BP157" s="35"/>
      <c r="BQ157" s="1" t="s">
        <v>0</v>
      </c>
      <c r="BU157" s="8"/>
    </row>
    <row r="158" spans="2:73" x14ac:dyDescent="0.2">
      <c r="B158" s="7"/>
      <c r="BU158" s="8"/>
    </row>
    <row r="159" spans="2:73" x14ac:dyDescent="0.2">
      <c r="B159" s="7"/>
      <c r="M159" s="35">
        <f>Q153*Q157/2</f>
        <v>31.815000000000005</v>
      </c>
      <c r="N159" s="35"/>
      <c r="O159" s="1" t="s">
        <v>2</v>
      </c>
      <c r="T159" s="35">
        <f>+M159</f>
        <v>31.815000000000005</v>
      </c>
      <c r="U159" s="35"/>
      <c r="V159" s="1" t="s">
        <v>2</v>
      </c>
      <c r="AF159" s="35">
        <f>AG153*AH157/2</f>
        <v>31.815000000000005</v>
      </c>
      <c r="AG159" s="35"/>
      <c r="AH159" s="1" t="s">
        <v>2</v>
      </c>
      <c r="AJ159" s="35">
        <f>+AF159</f>
        <v>31.815000000000005</v>
      </c>
      <c r="AK159" s="35"/>
      <c r="AL159" s="1" t="s">
        <v>2</v>
      </c>
      <c r="AV159" s="35">
        <f>AW153*AX157/2</f>
        <v>31.815000000000005</v>
      </c>
      <c r="AW159" s="35"/>
      <c r="AX159" s="1" t="s">
        <v>2</v>
      </c>
      <c r="AZ159" s="35">
        <f>+AV159</f>
        <v>31.815000000000005</v>
      </c>
      <c r="BA159" s="35"/>
      <c r="BB159" s="1" t="s">
        <v>2</v>
      </c>
      <c r="BL159" s="35">
        <f>BN153*BO157/2</f>
        <v>31.815000000000005</v>
      </c>
      <c r="BM159" s="35"/>
      <c r="BN159" s="1" t="s">
        <v>2</v>
      </c>
      <c r="BS159" s="35">
        <f>+BL159</f>
        <v>31.815000000000005</v>
      </c>
      <c r="BT159" s="35"/>
      <c r="BU159" s="8" t="s">
        <v>2</v>
      </c>
    </row>
    <row r="160" spans="2:73" x14ac:dyDescent="0.2">
      <c r="B160" s="7"/>
      <c r="BU160" s="8"/>
    </row>
    <row r="161" spans="2:73" x14ac:dyDescent="0.2">
      <c r="B161" s="7"/>
      <c r="E161" s="1" t="s">
        <v>28</v>
      </c>
      <c r="T161" s="35">
        <f>+T159</f>
        <v>31.815000000000005</v>
      </c>
      <c r="U161" s="35"/>
      <c r="V161" s="1" t="s">
        <v>2</v>
      </c>
      <c r="AF161" s="35">
        <f>+AF159</f>
        <v>31.815000000000005</v>
      </c>
      <c r="AG161" s="35"/>
      <c r="AH161" s="1" t="s">
        <v>2</v>
      </c>
      <c r="AJ161" s="35">
        <f>+AJ159</f>
        <v>31.815000000000005</v>
      </c>
      <c r="AK161" s="35"/>
      <c r="AL161" s="1" t="s">
        <v>2</v>
      </c>
      <c r="AV161" s="35">
        <f>+AV159</f>
        <v>31.815000000000005</v>
      </c>
      <c r="AW161" s="35"/>
      <c r="AX161" s="1" t="s">
        <v>2</v>
      </c>
      <c r="AZ161" s="35">
        <f>+AZ159</f>
        <v>31.815000000000005</v>
      </c>
      <c r="BA161" s="35"/>
      <c r="BB161" s="1" t="s">
        <v>2</v>
      </c>
      <c r="BL161" s="35">
        <f>+BL159</f>
        <v>31.815000000000005</v>
      </c>
      <c r="BM161" s="35"/>
      <c r="BN161" s="1" t="s">
        <v>2</v>
      </c>
      <c r="BU161" s="8"/>
    </row>
    <row r="162" spans="2:73" x14ac:dyDescent="0.2">
      <c r="B162" s="7"/>
      <c r="Y162" s="35">
        <f>+AM144</f>
        <v>15</v>
      </c>
      <c r="Z162" s="35"/>
      <c r="AA162" s="35"/>
      <c r="AB162" s="1" t="s">
        <v>1</v>
      </c>
      <c r="AO162" s="35">
        <f>+AM144</f>
        <v>15</v>
      </c>
      <c r="AP162" s="35"/>
      <c r="AQ162" s="35"/>
      <c r="AR162" s="1" t="s">
        <v>1</v>
      </c>
      <c r="BE162" s="35">
        <f>+AM144</f>
        <v>15</v>
      </c>
      <c r="BF162" s="35"/>
      <c r="BG162" s="35"/>
      <c r="BH162" s="1" t="s">
        <v>1</v>
      </c>
      <c r="BU162" s="8"/>
    </row>
    <row r="163" spans="2:73" x14ac:dyDescent="0.2">
      <c r="B163" s="7"/>
      <c r="BU163" s="8"/>
    </row>
    <row r="164" spans="2:73" x14ac:dyDescent="0.2">
      <c r="B164" s="7"/>
      <c r="BU164" s="8"/>
    </row>
    <row r="165" spans="2:73" x14ac:dyDescent="0.2">
      <c r="B165" s="7"/>
      <c r="BU165" s="8"/>
    </row>
    <row r="166" spans="2:73" x14ac:dyDescent="0.2">
      <c r="B166" s="7"/>
      <c r="U166" s="35">
        <f>+U149</f>
        <v>0.879</v>
      </c>
      <c r="V166" s="35"/>
      <c r="W166" s="1" t="s">
        <v>0</v>
      </c>
      <c r="AA166" s="35">
        <f>+Z149</f>
        <v>6</v>
      </c>
      <c r="AB166" s="35"/>
      <c r="AC166" s="1" t="s">
        <v>0</v>
      </c>
      <c r="AE166" s="37">
        <f>+AE149</f>
        <v>0.879</v>
      </c>
      <c r="AF166" s="37"/>
      <c r="AG166" s="1" t="s">
        <v>0</v>
      </c>
      <c r="AK166" s="35">
        <f>+AK149</f>
        <v>0.879</v>
      </c>
      <c r="AL166" s="35"/>
      <c r="AM166" s="1" t="s">
        <v>0</v>
      </c>
      <c r="AQ166" s="35">
        <f>+AP149</f>
        <v>6</v>
      </c>
      <c r="AR166" s="35"/>
      <c r="AS166" s="1" t="s">
        <v>0</v>
      </c>
      <c r="AU166" s="37">
        <f>+AU149</f>
        <v>0.879</v>
      </c>
      <c r="AV166" s="37"/>
      <c r="AW166" s="1" t="s">
        <v>0</v>
      </c>
      <c r="BA166" s="35">
        <f>+BA149</f>
        <v>0.879</v>
      </c>
      <c r="BB166" s="35"/>
      <c r="BC166" s="1" t="s">
        <v>0</v>
      </c>
      <c r="BG166" s="35">
        <f>+BF149</f>
        <v>6</v>
      </c>
      <c r="BH166" s="35"/>
      <c r="BI166" s="1" t="s">
        <v>0</v>
      </c>
      <c r="BK166" s="37">
        <f>+BK149</f>
        <v>0.879</v>
      </c>
      <c r="BL166" s="37"/>
      <c r="BM166" s="1" t="s">
        <v>0</v>
      </c>
      <c r="BU166" s="8"/>
    </row>
    <row r="167" spans="2:73" x14ac:dyDescent="0.2">
      <c r="B167" s="7"/>
      <c r="BU167" s="8"/>
    </row>
    <row r="168" spans="2:73" x14ac:dyDescent="0.2">
      <c r="B168" s="7"/>
      <c r="V168" s="35">
        <f>(T161*(U166+AA166)+Y162*(U166+AA166)*(U166+AA166)/2-Y162*AE166*AE166/2-AF161*AE166)/AA166</f>
        <v>89.999999999999986</v>
      </c>
      <c r="W168" s="35"/>
      <c r="X168" s="1" t="s">
        <v>2</v>
      </c>
      <c r="AD168" s="35">
        <f>T161+AF161+Y162*(U166+AA166+AE166)-V168</f>
        <v>90.000000000000014</v>
      </c>
      <c r="AE168" s="35"/>
      <c r="AF168" s="1" t="s">
        <v>2</v>
      </c>
      <c r="AL168" s="35">
        <f>(AJ161*(AK166+AQ166)+AO162*(AK166+AQ166)*(AK166+AQ166)/2-AO162*AU166*AU166/2-AV161*AU166)/AQ166</f>
        <v>89.999999999999986</v>
      </c>
      <c r="AM168" s="35"/>
      <c r="AN168" s="1" t="s">
        <v>2</v>
      </c>
      <c r="AT168" s="35">
        <f>AJ161+AV161+AO162*(AK166+AQ166+AU166)-AL168</f>
        <v>90.000000000000014</v>
      </c>
      <c r="AU168" s="35"/>
      <c r="AV168" s="1" t="s">
        <v>2</v>
      </c>
      <c r="BB168" s="35">
        <f>(AZ161*(BA166+BG166)+BE162*(BA166+BG166)*(BA166+BG166)/2-BE162*BK166*BK166/2-BL161*BK166)/BG166</f>
        <v>89.999999999999986</v>
      </c>
      <c r="BC168" s="35"/>
      <c r="BD168" s="1" t="s">
        <v>2</v>
      </c>
      <c r="BJ168" s="35">
        <f>AZ161+BL161+BE162*(BA166+BG166+BK166)-BB168</f>
        <v>90.000000000000014</v>
      </c>
      <c r="BK168" s="35"/>
      <c r="BL168" s="1" t="s">
        <v>2</v>
      </c>
      <c r="BU168" s="8"/>
    </row>
    <row r="169" spans="2:73" x14ac:dyDescent="0.2">
      <c r="B169" s="7"/>
      <c r="BU169" s="8"/>
    </row>
    <row r="170" spans="2:73" x14ac:dyDescent="0.2">
      <c r="B170" s="7"/>
      <c r="Y170" s="1" t="s">
        <v>5</v>
      </c>
      <c r="BU170" s="8"/>
    </row>
    <row r="171" spans="2:73" x14ac:dyDescent="0.2">
      <c r="B171" s="7"/>
      <c r="M171" s="35">
        <f>+M159</f>
        <v>31.815000000000005</v>
      </c>
      <c r="N171" s="35"/>
      <c r="O171" s="35"/>
      <c r="V171" s="35">
        <f>+V168+U178</f>
        <v>44.999999999999979</v>
      </c>
      <c r="W171" s="35"/>
      <c r="X171" s="35"/>
      <c r="AD171" s="35">
        <f>+AD168+AC178</f>
        <v>44.999999999999993</v>
      </c>
      <c r="AE171" s="35"/>
      <c r="AF171" s="35"/>
      <c r="AL171" s="35">
        <f>+AL168+AK178</f>
        <v>44.999999999999979</v>
      </c>
      <c r="AM171" s="35"/>
      <c r="AN171" s="35"/>
      <c r="AT171" s="35">
        <f>+AT168+AS178</f>
        <v>44.999999999999993</v>
      </c>
      <c r="AU171" s="35"/>
      <c r="AV171" s="35"/>
      <c r="BB171" s="35">
        <f>+BB168+BA178</f>
        <v>44.999999999999979</v>
      </c>
      <c r="BC171" s="35"/>
      <c r="BD171" s="35"/>
      <c r="BJ171" s="35">
        <f>+BJ168+BI178</f>
        <v>44.999999999999993</v>
      </c>
      <c r="BK171" s="35"/>
      <c r="BL171" s="35"/>
      <c r="BU171" s="8"/>
    </row>
    <row r="172" spans="2:73" x14ac:dyDescent="0.2">
      <c r="B172" s="7"/>
      <c r="AF172" s="35">
        <f>AD171*(AF179-AE166)/AF179</f>
        <v>31.814999999999994</v>
      </c>
      <c r="AG172" s="35"/>
      <c r="AH172" s="35"/>
      <c r="AV172" s="35">
        <f>AT171*(AV179-AU166)/AV179</f>
        <v>31.814999999999994</v>
      </c>
      <c r="AW172" s="35"/>
      <c r="AX172" s="35"/>
      <c r="BL172" s="35">
        <f>BJ171*(BL179-BK166)/BL179</f>
        <v>31.814999999999994</v>
      </c>
      <c r="BM172" s="35"/>
      <c r="BN172" s="35"/>
      <c r="BU172" s="8"/>
    </row>
    <row r="173" spans="2:73" x14ac:dyDescent="0.2">
      <c r="B173" s="7"/>
      <c r="AE173" s="10" t="s">
        <v>3</v>
      </c>
      <c r="AU173" s="10" t="s">
        <v>3</v>
      </c>
      <c r="BK173" s="10" t="s">
        <v>3</v>
      </c>
      <c r="BU173" s="8"/>
    </row>
    <row r="174" spans="2:73" x14ac:dyDescent="0.2">
      <c r="B174" s="7"/>
      <c r="O174" s="1" t="s">
        <v>3</v>
      </c>
      <c r="X174" s="1" t="s">
        <v>3</v>
      </c>
      <c r="AN174" s="1" t="s">
        <v>3</v>
      </c>
      <c r="BD174" s="1" t="s">
        <v>3</v>
      </c>
      <c r="BU174" s="8"/>
    </row>
    <row r="175" spans="2:73" x14ac:dyDescent="0.2">
      <c r="B175" s="7"/>
      <c r="D175" s="14" t="s">
        <v>11</v>
      </c>
      <c r="G175" s="38">
        <f>MAX(ABS(M171),ABS(V171),ABS(AD171),ABS(AL171),ABS(AT171),ABS(U178),ABS(AC178),ABS(AK178),ABS(AS178),ABS(BA178),ABS(BB171),ABS(BI178),ABS(BJ171),ABS(BR178))</f>
        <v>45.000000000000021</v>
      </c>
      <c r="H175" s="38"/>
      <c r="I175" s="38"/>
      <c r="J175" s="14" t="s">
        <v>10</v>
      </c>
      <c r="BU175" s="8"/>
    </row>
    <row r="176" spans="2:73" x14ac:dyDescent="0.2">
      <c r="B176" s="7"/>
      <c r="V176" s="1" t="s">
        <v>4</v>
      </c>
      <c r="AD176" s="1" t="s">
        <v>4</v>
      </c>
      <c r="AL176" s="1" t="s">
        <v>4</v>
      </c>
      <c r="AT176" s="1" t="s">
        <v>4</v>
      </c>
      <c r="BB176" s="1" t="s">
        <v>4</v>
      </c>
      <c r="BJ176" s="1" t="s">
        <v>4</v>
      </c>
      <c r="BS176" s="1" t="s">
        <v>4</v>
      </c>
      <c r="BU176" s="8"/>
    </row>
    <row r="177" spans="2:73" x14ac:dyDescent="0.2">
      <c r="B177" s="7"/>
      <c r="S177" s="35">
        <f>U178*(T179-U166)/T179</f>
        <v>-31.815000000000008</v>
      </c>
      <c r="T177" s="35"/>
      <c r="U177" s="35"/>
      <c r="AI177" s="35">
        <f>AK178*(AJ179-AK166)/AJ179</f>
        <v>-31.815000000000008</v>
      </c>
      <c r="AJ177" s="35"/>
      <c r="AK177" s="35"/>
      <c r="AY177" s="35">
        <f>BA178*(AZ179-BA166)/AZ179</f>
        <v>-31.815000000000008</v>
      </c>
      <c r="AZ177" s="35"/>
      <c r="BA177" s="35"/>
      <c r="BU177" s="8"/>
    </row>
    <row r="178" spans="2:73" x14ac:dyDescent="0.2">
      <c r="B178" s="7"/>
      <c r="U178" s="35">
        <f>+M171-Q153*Q140</f>
        <v>-45.000000000000007</v>
      </c>
      <c r="V178" s="35"/>
      <c r="W178" s="35"/>
      <c r="AC178" s="35">
        <f>+V171-AM144*Z140</f>
        <v>-45.000000000000021</v>
      </c>
      <c r="AD178" s="35"/>
      <c r="AE178" s="35"/>
      <c r="AK178" s="35">
        <f>+AD171-AM144*AH140</f>
        <v>-45.000000000000007</v>
      </c>
      <c r="AL178" s="35"/>
      <c r="AM178" s="35"/>
      <c r="AS178" s="35">
        <f>+AL171-AM144*AP140</f>
        <v>-45.000000000000021</v>
      </c>
      <c r="AT178" s="35"/>
      <c r="AU178" s="35"/>
      <c r="BA178" s="35">
        <f>+AT171-AM144*AX140</f>
        <v>-45.000000000000007</v>
      </c>
      <c r="BB178" s="35"/>
      <c r="BC178" s="35"/>
      <c r="BI178" s="35">
        <f>+BB171-AM144*BF140</f>
        <v>-45.000000000000021</v>
      </c>
      <c r="BJ178" s="35"/>
      <c r="BK178" s="35"/>
      <c r="BR178" s="35">
        <f>+BJ171-AM144*BN140</f>
        <v>-31.815000000000019</v>
      </c>
      <c r="BS178" s="35"/>
      <c r="BT178" s="35"/>
      <c r="BU178" s="8"/>
    </row>
    <row r="179" spans="2:73" x14ac:dyDescent="0.2">
      <c r="B179" s="7"/>
      <c r="O179" s="35">
        <f>M171*Q140/(M171-U178)</f>
        <v>2.1210000000000004</v>
      </c>
      <c r="P179" s="35"/>
      <c r="Q179" s="1" t="s">
        <v>0</v>
      </c>
      <c r="T179" s="35">
        <f>+Q140-O179</f>
        <v>3</v>
      </c>
      <c r="U179" s="35"/>
      <c r="V179" s="1" t="s">
        <v>0</v>
      </c>
      <c r="X179" s="35">
        <f>V171*Z140/(V171-AC178)</f>
        <v>2.9999999999999987</v>
      </c>
      <c r="Y179" s="35"/>
      <c r="Z179" s="1" t="s">
        <v>0</v>
      </c>
      <c r="AB179" s="35">
        <f>+Z140-X179</f>
        <v>3.0000000000000013</v>
      </c>
      <c r="AC179" s="35"/>
      <c r="AD179" s="1" t="s">
        <v>0</v>
      </c>
      <c r="AF179" s="35">
        <f>AD171*AH140/(AD171-AK178)</f>
        <v>2.9999999999999996</v>
      </c>
      <c r="AG179" s="35"/>
      <c r="AH179" s="1" t="s">
        <v>0</v>
      </c>
      <c r="AJ179" s="35">
        <f>+AH140-AF179</f>
        <v>3.0000000000000004</v>
      </c>
      <c r="AK179" s="35"/>
      <c r="AL179" s="1" t="s">
        <v>0</v>
      </c>
      <c r="AN179" s="35">
        <f>AL171*AP140/(AL171-AS178)</f>
        <v>2.9999999999999987</v>
      </c>
      <c r="AO179" s="35"/>
      <c r="AP179" s="1" t="s">
        <v>0</v>
      </c>
      <c r="AR179" s="35">
        <f>+AP140-AN179</f>
        <v>3.0000000000000013</v>
      </c>
      <c r="AS179" s="35"/>
      <c r="AT179" s="1" t="s">
        <v>0</v>
      </c>
      <c r="AV179" s="35">
        <f>AT171*AX140/(AT171-BA178)</f>
        <v>2.9999999999999996</v>
      </c>
      <c r="AW179" s="35"/>
      <c r="AX179" s="1" t="s">
        <v>0</v>
      </c>
      <c r="AZ179" s="35">
        <f>+AX140-AV179</f>
        <v>3.0000000000000004</v>
      </c>
      <c r="BA179" s="35"/>
      <c r="BB179" s="1" t="s">
        <v>0</v>
      </c>
      <c r="BD179" s="35">
        <f>BB171*BF140/(BB171-BI178)</f>
        <v>2.9999999999999987</v>
      </c>
      <c r="BE179" s="35"/>
      <c r="BF179" s="1" t="s">
        <v>0</v>
      </c>
      <c r="BH179" s="35">
        <f>+BF140-BD179</f>
        <v>3.0000000000000013</v>
      </c>
      <c r="BI179" s="35"/>
      <c r="BJ179" s="1" t="s">
        <v>0</v>
      </c>
      <c r="BL179" s="35">
        <f>BJ171*BN140/(BJ171-BR178)</f>
        <v>2.9999999999999996</v>
      </c>
      <c r="BM179" s="35"/>
      <c r="BN179" s="1" t="s">
        <v>0</v>
      </c>
      <c r="BP179" s="35">
        <f>+BN140-BL179</f>
        <v>2.1210000000000009</v>
      </c>
      <c r="BQ179" s="35"/>
      <c r="BR179" s="1" t="s">
        <v>0</v>
      </c>
      <c r="BU179" s="8"/>
    </row>
    <row r="180" spans="2:73" x14ac:dyDescent="0.2">
      <c r="B180" s="7"/>
      <c r="BU180" s="8"/>
    </row>
    <row r="181" spans="2:73" x14ac:dyDescent="0.2">
      <c r="B181" s="7"/>
      <c r="Y181" s="1" t="s">
        <v>6</v>
      </c>
      <c r="BU181" s="8"/>
    </row>
    <row r="182" spans="2:73" x14ac:dyDescent="0.2">
      <c r="B182" s="7"/>
      <c r="C182" s="1" t="s">
        <v>27</v>
      </c>
      <c r="U182" s="35">
        <f>M171*O179/2+U178*T179/2</f>
        <v>-33.760192500000002</v>
      </c>
      <c r="V182" s="35"/>
      <c r="W182" s="35"/>
      <c r="AC182" s="35">
        <f>M171*O179/2+U178*T179/2+V171*X179/2+AC178*AB179/2</f>
        <v>-33.760192500000116</v>
      </c>
      <c r="AD182" s="35"/>
      <c r="AE182" s="35"/>
      <c r="AK182" s="35">
        <f>M171*O179/2+U178*T179/2+V171*X179/2+AC178*AB179/2+AD171*AF179/2+AJ179*AK178/2</f>
        <v>-33.760192500000144</v>
      </c>
      <c r="AL182" s="35"/>
      <c r="AM182" s="35"/>
      <c r="AS182" s="35">
        <f>M171*O179/2+U178*T179/2+V171*X179/2+AC178*AB179/2+AD171*AF179/2+AJ179*AK178/2+AL171*AN179/2+AS178*AR179/2</f>
        <v>-33.760192500000258</v>
      </c>
      <c r="AT182" s="35"/>
      <c r="AU182" s="35"/>
      <c r="BA182" s="35">
        <f>M171*O179/2+U178*T179/2+V171*X179/2+AC178*AB179/2+AD171*AF179/2+AJ179*AK178/2+AL171*AN179/2+AS178*AR179/2+AT171*AV179/2+BA178*AZ179/2</f>
        <v>-33.760192500000286</v>
      </c>
      <c r="BB182" s="35"/>
      <c r="BC182" s="35"/>
      <c r="BI182" s="35">
        <f>M171*O179/2+U178*T179/2+V171*X179/2+AC178*AB179/2+AD171*AF179/2+AJ179*AK178/2+AL171*AN179/2+AS178*AR179/2+AT171*AV179/2+BA178*AZ179/2+BB171*BD179/2+BI178*BH179/2</f>
        <v>-33.7601925000004</v>
      </c>
      <c r="BJ182" s="35"/>
      <c r="BK182" s="35"/>
      <c r="BU182" s="8"/>
    </row>
    <row r="183" spans="2:73" x14ac:dyDescent="0.2">
      <c r="B183" s="7"/>
      <c r="C183" s="1" t="s">
        <v>23</v>
      </c>
      <c r="D183" s="35">
        <f>+AM144</f>
        <v>15</v>
      </c>
      <c r="E183" s="35"/>
      <c r="F183" s="10" t="s">
        <v>24</v>
      </c>
      <c r="G183" s="35">
        <f>+Z140</f>
        <v>6</v>
      </c>
      <c r="H183" s="35"/>
      <c r="I183" s="1" t="s">
        <v>25</v>
      </c>
      <c r="J183" s="1">
        <v>16</v>
      </c>
      <c r="K183" s="10" t="s">
        <v>26</v>
      </c>
      <c r="L183" s="35">
        <f>AM144*Z140^2/16</f>
        <v>33.75</v>
      </c>
      <c r="M183" s="35"/>
      <c r="N183" s="35"/>
      <c r="O183" s="1" t="s">
        <v>10</v>
      </c>
      <c r="BU183" s="8"/>
    </row>
    <row r="184" spans="2:73" x14ac:dyDescent="0.2">
      <c r="B184" s="7"/>
      <c r="BU184" s="8"/>
    </row>
    <row r="185" spans="2:73" x14ac:dyDescent="0.2">
      <c r="B185" s="7"/>
      <c r="W185" s="1" t="s">
        <v>4</v>
      </c>
      <c r="AD185" s="9" t="s">
        <v>4</v>
      </c>
      <c r="AM185" s="1" t="s">
        <v>4</v>
      </c>
      <c r="AT185" s="9" t="s">
        <v>4</v>
      </c>
      <c r="BC185" s="1" t="s">
        <v>4</v>
      </c>
      <c r="BJ185" s="9" t="s">
        <v>4</v>
      </c>
      <c r="BU185" s="8"/>
    </row>
    <row r="186" spans="2:73" x14ac:dyDescent="0.2">
      <c r="B186" s="7"/>
      <c r="D186" s="14" t="s">
        <v>9</v>
      </c>
      <c r="G186" s="38">
        <f>MAX(ABS(P188),ABS(Z188),ABS(AH188),ABS(AP188),ABS(AX188),ABS(U182),ABS(AC182),ABS(AK182),ABS(AS182),ABS(BA182),ABS(BF188),ABS(BI182),ABS(BO188))</f>
        <v>33.7601925000004</v>
      </c>
      <c r="H186" s="38"/>
      <c r="I186" s="38"/>
      <c r="J186" s="14" t="s">
        <v>10</v>
      </c>
      <c r="BU186" s="8"/>
    </row>
    <row r="187" spans="2:73" x14ac:dyDescent="0.2">
      <c r="B187" s="7"/>
      <c r="Q187" s="1" t="s">
        <v>3</v>
      </c>
      <c r="Z187" s="35" t="s">
        <v>3</v>
      </c>
      <c r="AA187" s="35"/>
      <c r="AH187" s="35" t="s">
        <v>3</v>
      </c>
      <c r="AI187" s="35"/>
      <c r="AP187" s="35" t="s">
        <v>3</v>
      </c>
      <c r="AQ187" s="35"/>
      <c r="AX187" s="35" t="s">
        <v>3</v>
      </c>
      <c r="AY187" s="35"/>
      <c r="BF187" s="35" t="s">
        <v>3</v>
      </c>
      <c r="BG187" s="35"/>
      <c r="BP187" s="1" t="s">
        <v>3</v>
      </c>
      <c r="BU187" s="8"/>
    </row>
    <row r="188" spans="2:73" x14ac:dyDescent="0.2">
      <c r="B188" s="7"/>
      <c r="P188" s="35">
        <f>M171*O179/2</f>
        <v>33.739807500000012</v>
      </c>
      <c r="Q188" s="35"/>
      <c r="R188" s="35"/>
      <c r="Z188" s="35">
        <f>M171*O179/2+U178*T179/2+V171*X179/2</f>
        <v>33.739807499999941</v>
      </c>
      <c r="AA188" s="35"/>
      <c r="AB188" s="35"/>
      <c r="AH188" s="35">
        <f>M171*O179/2+U178*T179/2+V171*X179/2+AC178*AB179/2+AD171*AF179/2</f>
        <v>33.73980749999987</v>
      </c>
      <c r="AI188" s="35"/>
      <c r="AJ188" s="35"/>
      <c r="AP188" s="35">
        <f>M171*O179/2+U178*T179/2+V171*X179/2+AC178*AB179/2+AD171*AF179/2+AJ179*AK178/2+AL171*AN179/2</f>
        <v>33.739807499999799</v>
      </c>
      <c r="AQ188" s="35"/>
      <c r="AR188" s="35"/>
      <c r="AX188" s="35">
        <f>M171*O179/2+U178*T179/2+V171*X179/2+AC178*AB179/2+AD171*AF179/2+AJ179*AK178/2+AL171*AN179/2+AS178*AR179/2+AT171*AV179/2</f>
        <v>33.739807499999728</v>
      </c>
      <c r="AY188" s="35"/>
      <c r="AZ188" s="35"/>
      <c r="BF188" s="35">
        <f>M171*O179/2+U178*T179/2+V171*X179/2+AC178*AB179/2+AD171*AF179/2+AJ179*AK178/2+AL171*AN179/2+AS178*AR179/2+AT171*AV179/2+BA178*AZ179/2+BB171*BD179/2</f>
        <v>33.739807499999657</v>
      </c>
      <c r="BG188" s="35"/>
      <c r="BH188" s="35"/>
      <c r="BO188" s="35">
        <f>M171*O179/2+U178*T179/2+V171*X179/2+AC178*AB179/2+AD171*AF179/2+AJ179*AK178/2+AL171*AN179/2+AS178*AR179/2+AT171*AV179/2+BA178*AZ179/2+BB171*BD179/2+BI178*BH179/2+BJ171*BL179/2</f>
        <v>33.739807499999586</v>
      </c>
      <c r="BP188" s="35"/>
      <c r="BQ188" s="35"/>
      <c r="BU188" s="8"/>
    </row>
    <row r="189" spans="2:73" ht="12" thickBot="1" x14ac:dyDescent="0.25"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3"/>
    </row>
    <row r="190" spans="2:73" ht="12" thickBot="1" x14ac:dyDescent="0.25"/>
    <row r="191" spans="2:73" ht="63.75" customHeight="1" x14ac:dyDescent="0.2">
      <c r="B191" s="23" t="s">
        <v>16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5"/>
    </row>
    <row r="192" spans="2:73" x14ac:dyDescent="0.2">
      <c r="B192" s="3"/>
      <c r="C192" s="5"/>
      <c r="D192" s="5"/>
      <c r="E192" s="5"/>
      <c r="F192" s="5"/>
      <c r="G192" s="5"/>
      <c r="H192" s="6" t="s">
        <v>7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5" t="s">
        <v>12</v>
      </c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4"/>
    </row>
    <row r="193" spans="2:85" x14ac:dyDescent="0.2">
      <c r="B193" s="7"/>
      <c r="BU193" s="8"/>
    </row>
    <row r="194" spans="2:85" x14ac:dyDescent="0.2">
      <c r="B194" s="7"/>
      <c r="BU194" s="8"/>
    </row>
    <row r="195" spans="2:85" ht="11.25" customHeight="1" x14ac:dyDescent="0.2">
      <c r="B195" s="7"/>
      <c r="BU195" s="8"/>
      <c r="BX195" s="26" t="s">
        <v>54</v>
      </c>
      <c r="BY195" s="27"/>
      <c r="BZ195" s="27"/>
      <c r="CA195" s="27"/>
      <c r="CB195" s="27"/>
      <c r="CC195" s="27"/>
      <c r="CD195" s="27"/>
      <c r="CE195" s="28"/>
    </row>
    <row r="196" spans="2:85" x14ac:dyDescent="0.2">
      <c r="B196" s="7"/>
      <c r="BU196" s="8"/>
      <c r="BX196" s="29"/>
      <c r="BY196" s="30"/>
      <c r="BZ196" s="30"/>
      <c r="CA196" s="30"/>
      <c r="CB196" s="30"/>
      <c r="CC196" s="30"/>
      <c r="CD196" s="30"/>
      <c r="CE196" s="31"/>
    </row>
    <row r="197" spans="2:85" x14ac:dyDescent="0.2">
      <c r="B197" s="7"/>
      <c r="BU197" s="8"/>
      <c r="BX197" s="29"/>
      <c r="BY197" s="30"/>
      <c r="BZ197" s="30"/>
      <c r="CA197" s="30"/>
      <c r="CB197" s="30"/>
      <c r="CC197" s="30"/>
      <c r="CD197" s="30"/>
      <c r="CE197" s="31"/>
    </row>
    <row r="198" spans="2:85" x14ac:dyDescent="0.2">
      <c r="B198" s="7"/>
      <c r="BU198" s="8"/>
      <c r="BX198" s="29"/>
      <c r="BY198" s="30"/>
      <c r="BZ198" s="30"/>
      <c r="CA198" s="30"/>
      <c r="CB198" s="30"/>
      <c r="CC198" s="30"/>
      <c r="CD198" s="30"/>
      <c r="CE198" s="31"/>
    </row>
    <row r="199" spans="2:85" x14ac:dyDescent="0.2">
      <c r="B199" s="7"/>
      <c r="BU199" s="8"/>
      <c r="BX199" s="29"/>
      <c r="BY199" s="30"/>
      <c r="BZ199" s="30"/>
      <c r="CA199" s="30"/>
      <c r="CB199" s="30"/>
      <c r="CC199" s="30"/>
      <c r="CD199" s="30"/>
      <c r="CE199" s="31"/>
    </row>
    <row r="200" spans="2:85" x14ac:dyDescent="0.2">
      <c r="B200" s="7"/>
      <c r="BU200" s="8"/>
      <c r="BX200" s="29"/>
      <c r="BY200" s="30"/>
      <c r="BZ200" s="30"/>
      <c r="CA200" s="30"/>
      <c r="CB200" s="30"/>
      <c r="CC200" s="30"/>
      <c r="CD200" s="30"/>
      <c r="CE200" s="31"/>
    </row>
    <row r="201" spans="2:85" x14ac:dyDescent="0.2">
      <c r="B201" s="7"/>
      <c r="BU201" s="8"/>
      <c r="BX201" s="32"/>
      <c r="BY201" s="33"/>
      <c r="BZ201" s="33"/>
      <c r="CA201" s="33"/>
      <c r="CB201" s="33"/>
      <c r="CC201" s="33"/>
      <c r="CD201" s="33"/>
      <c r="CE201" s="34"/>
    </row>
    <row r="202" spans="2:85" x14ac:dyDescent="0.2">
      <c r="B202" s="7"/>
      <c r="BU202" s="8"/>
    </row>
    <row r="203" spans="2:85" ht="11.25" customHeight="1" x14ac:dyDescent="0.2">
      <c r="B203" s="7"/>
      <c r="BU203" s="8"/>
      <c r="BX203" s="22" t="s">
        <v>22</v>
      </c>
      <c r="BY203" s="22"/>
      <c r="BZ203" s="22"/>
      <c r="CA203" s="22"/>
      <c r="CB203" s="22"/>
      <c r="CC203" s="22"/>
      <c r="CD203" s="22"/>
      <c r="CE203" s="22"/>
      <c r="CF203" s="22"/>
      <c r="CG203" s="22"/>
    </row>
    <row r="204" spans="2:85" x14ac:dyDescent="0.2">
      <c r="B204" s="7"/>
      <c r="BU204" s="8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</row>
    <row r="205" spans="2:85" x14ac:dyDescent="0.2">
      <c r="B205" s="7"/>
      <c r="BU205" s="8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</row>
    <row r="206" spans="2:85" x14ac:dyDescent="0.2">
      <c r="B206" s="7"/>
      <c r="BU206" s="8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</row>
    <row r="207" spans="2:85" x14ac:dyDescent="0.2">
      <c r="B207" s="7"/>
      <c r="BU207" s="8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</row>
    <row r="208" spans="2:85" x14ac:dyDescent="0.2">
      <c r="B208" s="7"/>
      <c r="BU208" s="8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</row>
    <row r="209" spans="2:85" x14ac:dyDescent="0.2">
      <c r="B209" s="7"/>
      <c r="BU209" s="8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</row>
    <row r="210" spans="2:85" x14ac:dyDescent="0.2">
      <c r="B210" s="7"/>
      <c r="BU210" s="8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</row>
    <row r="211" spans="2:85" x14ac:dyDescent="0.2">
      <c r="B211" s="7"/>
      <c r="BU211" s="8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</row>
    <row r="212" spans="2:85" x14ac:dyDescent="0.2">
      <c r="B212" s="7"/>
      <c r="BU212" s="8"/>
    </row>
    <row r="213" spans="2:85" x14ac:dyDescent="0.2">
      <c r="B213" s="7"/>
      <c r="BU213" s="8"/>
    </row>
    <row r="214" spans="2:85" x14ac:dyDescent="0.2">
      <c r="B214" s="7"/>
      <c r="BU214" s="8"/>
    </row>
    <row r="215" spans="2:85" x14ac:dyDescent="0.2">
      <c r="B215" s="7"/>
      <c r="BU215" s="8"/>
    </row>
    <row r="216" spans="2:85" x14ac:dyDescent="0.2">
      <c r="B216" s="7"/>
      <c r="BU216" s="8"/>
    </row>
    <row r="217" spans="2:85" x14ac:dyDescent="0.2">
      <c r="B217" s="7"/>
      <c r="BU217" s="8"/>
    </row>
    <row r="218" spans="2:85" x14ac:dyDescent="0.2">
      <c r="B218" s="7"/>
      <c r="BU218" s="8"/>
    </row>
    <row r="219" spans="2:85" x14ac:dyDescent="0.2">
      <c r="B219" s="7"/>
      <c r="BU219" s="8"/>
    </row>
    <row r="220" spans="2:85" x14ac:dyDescent="0.2">
      <c r="B220" s="7"/>
      <c r="BU220" s="8"/>
    </row>
    <row r="221" spans="2:85" x14ac:dyDescent="0.2">
      <c r="B221" s="7"/>
      <c r="BU221" s="8"/>
    </row>
    <row r="222" spans="2:85" x14ac:dyDescent="0.2">
      <c r="B222" s="7"/>
      <c r="BU222" s="8"/>
    </row>
    <row r="223" spans="2:85" x14ac:dyDescent="0.2">
      <c r="B223" s="7"/>
      <c r="BU223" s="8"/>
    </row>
    <row r="224" spans="2:85" x14ac:dyDescent="0.2">
      <c r="B224" s="7"/>
      <c r="BU224" s="8"/>
    </row>
    <row r="225" spans="2:73" x14ac:dyDescent="0.2">
      <c r="B225" s="7"/>
      <c r="BU225" s="8"/>
    </row>
    <row r="226" spans="2:73" x14ac:dyDescent="0.2">
      <c r="B226" s="7"/>
      <c r="BU226" s="8"/>
    </row>
    <row r="227" spans="2:73" x14ac:dyDescent="0.2">
      <c r="B227" s="7"/>
      <c r="BU227" s="8"/>
    </row>
    <row r="228" spans="2:73" x14ac:dyDescent="0.2">
      <c r="B228" s="7"/>
      <c r="BU228" s="8"/>
    </row>
    <row r="229" spans="2:73" x14ac:dyDescent="0.2">
      <c r="B229" s="7"/>
      <c r="BU229" s="8"/>
    </row>
    <row r="230" spans="2:73" x14ac:dyDescent="0.2">
      <c r="B230" s="7"/>
      <c r="BU230" s="8"/>
    </row>
    <row r="231" spans="2:73" x14ac:dyDescent="0.2">
      <c r="B231" s="7"/>
      <c r="BU231" s="8"/>
    </row>
    <row r="232" spans="2:73" x14ac:dyDescent="0.2">
      <c r="B232" s="7"/>
      <c r="BU232" s="8"/>
    </row>
    <row r="233" spans="2:73" x14ac:dyDescent="0.2">
      <c r="B233" s="7"/>
      <c r="BU233" s="8"/>
    </row>
    <row r="234" spans="2:73" x14ac:dyDescent="0.2">
      <c r="B234" s="7"/>
      <c r="S234" s="35">
        <f>0.8535*AA234</f>
        <v>5.1210000000000004</v>
      </c>
      <c r="T234" s="35"/>
      <c r="U234" s="1" t="s">
        <v>0</v>
      </c>
      <c r="Z234" s="1" t="s">
        <v>14</v>
      </c>
      <c r="AA234" s="36">
        <v>6</v>
      </c>
      <c r="AB234" s="36"/>
      <c r="AC234" s="1" t="s">
        <v>0</v>
      </c>
      <c r="AJ234" s="35">
        <f>+AA234</f>
        <v>6</v>
      </c>
      <c r="AK234" s="35"/>
      <c r="AL234" s="1" t="s">
        <v>0</v>
      </c>
      <c r="AS234" s="35">
        <f>+AJ234</f>
        <v>6</v>
      </c>
      <c r="AT234" s="35"/>
      <c r="AU234" s="1" t="s">
        <v>0</v>
      </c>
      <c r="BB234" s="35">
        <f>+AS234</f>
        <v>6</v>
      </c>
      <c r="BC234" s="35"/>
      <c r="BD234" s="1" t="s">
        <v>0</v>
      </c>
      <c r="BM234" s="35">
        <f>+S234</f>
        <v>5.1210000000000004</v>
      </c>
      <c r="BN234" s="35"/>
      <c r="BO234" s="1" t="s">
        <v>0</v>
      </c>
      <c r="BU234" s="8"/>
    </row>
    <row r="235" spans="2:73" x14ac:dyDescent="0.2">
      <c r="B235" s="7"/>
      <c r="BU235" s="8"/>
    </row>
    <row r="236" spans="2:73" x14ac:dyDescent="0.2">
      <c r="B236" s="7"/>
      <c r="AP236" s="35">
        <f>+S234+AA234+AJ234+AS234+BB234+BM234</f>
        <v>34.242000000000004</v>
      </c>
      <c r="AQ236" s="35"/>
      <c r="AR236" s="1" t="s">
        <v>0</v>
      </c>
      <c r="BU236" s="8"/>
    </row>
    <row r="237" spans="2:73" x14ac:dyDescent="0.2">
      <c r="B237" s="7"/>
      <c r="BU237" s="8"/>
    </row>
    <row r="238" spans="2:73" x14ac:dyDescent="0.2">
      <c r="B238" s="7"/>
      <c r="AB238" s="1" t="s">
        <v>13</v>
      </c>
      <c r="AM238" s="36">
        <v>15</v>
      </c>
      <c r="AN238" s="36"/>
      <c r="AO238" s="36"/>
      <c r="AP238" s="1" t="s">
        <v>1</v>
      </c>
      <c r="BU238" s="8"/>
    </row>
    <row r="239" spans="2:73" x14ac:dyDescent="0.2">
      <c r="B239" s="7"/>
      <c r="BU239" s="8"/>
    </row>
    <row r="240" spans="2:73" x14ac:dyDescent="0.2">
      <c r="B240" s="7"/>
      <c r="BU240" s="8"/>
    </row>
    <row r="241" spans="2:73" x14ac:dyDescent="0.2">
      <c r="B241" s="7"/>
      <c r="BU241" s="8"/>
    </row>
    <row r="242" spans="2:73" x14ac:dyDescent="0.2">
      <c r="B242" s="7"/>
      <c r="BU242" s="8"/>
    </row>
    <row r="243" spans="2:73" x14ac:dyDescent="0.2">
      <c r="B243" s="7"/>
      <c r="R243" s="35">
        <f>+S234</f>
        <v>5.1210000000000004</v>
      </c>
      <c r="S243" s="35"/>
      <c r="T243" s="1" t="s">
        <v>0</v>
      </c>
      <c r="X243" s="35">
        <f>0.1465*AA234</f>
        <v>0.879</v>
      </c>
      <c r="Y243" s="35"/>
      <c r="Z243" s="1" t="s">
        <v>0</v>
      </c>
      <c r="AB243" s="35">
        <f>+AA234-X243</f>
        <v>5.1210000000000004</v>
      </c>
      <c r="AC243" s="35"/>
      <c r="AD243" s="1" t="s">
        <v>0</v>
      </c>
      <c r="AG243" s="35">
        <f>+X243</f>
        <v>0.879</v>
      </c>
      <c r="AH243" s="35"/>
      <c r="AI243" s="1" t="s">
        <v>0</v>
      </c>
      <c r="AK243" s="35">
        <f>+AJ234-AG243</f>
        <v>5.1210000000000004</v>
      </c>
      <c r="AL243" s="35"/>
      <c r="AM243" s="1" t="s">
        <v>0</v>
      </c>
      <c r="AP243" s="35">
        <f>+AG243</f>
        <v>0.879</v>
      </c>
      <c r="AQ243" s="35"/>
      <c r="AR243" s="1" t="s">
        <v>0</v>
      </c>
      <c r="AT243" s="35">
        <f>+AS234-AP243</f>
        <v>5.1210000000000004</v>
      </c>
      <c r="AU243" s="35"/>
      <c r="AV243" s="1" t="s">
        <v>0</v>
      </c>
      <c r="AY243" s="35">
        <f>+AP243</f>
        <v>0.879</v>
      </c>
      <c r="AZ243" s="35"/>
      <c r="BA243" s="1" t="s">
        <v>0</v>
      </c>
      <c r="BC243" s="35">
        <f>+BB234-AY243</f>
        <v>5.1210000000000004</v>
      </c>
      <c r="BD243" s="35"/>
      <c r="BE243" s="1" t="s">
        <v>0</v>
      </c>
      <c r="BH243" s="35">
        <f>+AY243</f>
        <v>0.879</v>
      </c>
      <c r="BI243" s="35"/>
      <c r="BJ243" s="1" t="s">
        <v>0</v>
      </c>
      <c r="BM243" s="35">
        <f>+BM234-BH243</f>
        <v>4.2420000000000009</v>
      </c>
      <c r="BN243" s="35"/>
      <c r="BO243" s="1" t="s">
        <v>0</v>
      </c>
      <c r="BU243" s="8"/>
    </row>
    <row r="244" spans="2:73" x14ac:dyDescent="0.2">
      <c r="B244" s="7"/>
      <c r="BU244" s="8"/>
    </row>
    <row r="245" spans="2:73" x14ac:dyDescent="0.2">
      <c r="B245" s="7"/>
      <c r="AP245" s="35">
        <f>+AP236</f>
        <v>34.242000000000004</v>
      </c>
      <c r="AQ245" s="35"/>
      <c r="AR245" s="1" t="s">
        <v>0</v>
      </c>
      <c r="BU245" s="8"/>
    </row>
    <row r="246" spans="2:73" x14ac:dyDescent="0.2">
      <c r="B246" s="7"/>
      <c r="BU246" s="8"/>
    </row>
    <row r="247" spans="2:73" x14ac:dyDescent="0.2">
      <c r="B247" s="7"/>
      <c r="AG247" s="35">
        <f>+AG263</f>
        <v>31.815000000000005</v>
      </c>
      <c r="AH247" s="35"/>
      <c r="AI247" s="1" t="s">
        <v>2</v>
      </c>
      <c r="AY247" s="35">
        <f>+AY263</f>
        <v>31.815000000000005</v>
      </c>
      <c r="AZ247" s="35"/>
      <c r="BA247" s="1" t="s">
        <v>2</v>
      </c>
      <c r="BU247" s="8"/>
    </row>
    <row r="248" spans="2:73" x14ac:dyDescent="0.2">
      <c r="B248" s="7"/>
      <c r="AA248" s="35">
        <f>+AM238</f>
        <v>15</v>
      </c>
      <c r="AB248" s="35"/>
      <c r="AC248" s="35"/>
      <c r="AD248" s="1" t="s">
        <v>1</v>
      </c>
      <c r="AS248" s="35">
        <f>+AM238</f>
        <v>15</v>
      </c>
      <c r="AT248" s="35"/>
      <c r="AU248" s="35"/>
      <c r="AV248" s="1" t="s">
        <v>1</v>
      </c>
      <c r="BK248" s="35">
        <f>+AM238</f>
        <v>15</v>
      </c>
      <c r="BL248" s="35"/>
      <c r="BM248" s="35"/>
      <c r="BN248" s="1" t="s">
        <v>1</v>
      </c>
      <c r="BU248" s="8"/>
    </row>
    <row r="249" spans="2:73" x14ac:dyDescent="0.2">
      <c r="B249" s="7"/>
      <c r="BU249" s="8"/>
    </row>
    <row r="250" spans="2:73" x14ac:dyDescent="0.2">
      <c r="B250" s="7"/>
      <c r="J250" s="1" t="s">
        <v>28</v>
      </c>
      <c r="BU250" s="8"/>
    </row>
    <row r="251" spans="2:73" x14ac:dyDescent="0.2">
      <c r="B251" s="7"/>
      <c r="BU251" s="8"/>
    </row>
    <row r="252" spans="2:73" x14ac:dyDescent="0.2">
      <c r="B252" s="7"/>
      <c r="AB252" s="35">
        <f>+AB243</f>
        <v>5.1210000000000004</v>
      </c>
      <c r="AC252" s="35"/>
      <c r="AD252" s="1" t="s">
        <v>0</v>
      </c>
      <c r="AG252" s="37">
        <f>+AG243</f>
        <v>0.879</v>
      </c>
      <c r="AH252" s="37"/>
      <c r="AI252" s="1" t="s">
        <v>0</v>
      </c>
      <c r="AT252" s="35">
        <f>+AT243</f>
        <v>5.1210000000000004</v>
      </c>
      <c r="AU252" s="35"/>
      <c r="AV252" s="1" t="s">
        <v>0</v>
      </c>
      <c r="AY252" s="37">
        <f>+AY243</f>
        <v>0.879</v>
      </c>
      <c r="AZ252" s="37"/>
      <c r="BA252" s="1" t="s">
        <v>0</v>
      </c>
      <c r="BM252" s="35">
        <f>+BM243</f>
        <v>4.2420000000000009</v>
      </c>
      <c r="BN252" s="35"/>
      <c r="BO252" s="1" t="s">
        <v>0</v>
      </c>
      <c r="BU252" s="8"/>
    </row>
    <row r="253" spans="2:73" x14ac:dyDescent="0.2">
      <c r="B253" s="7"/>
      <c r="BU253" s="8"/>
    </row>
    <row r="254" spans="2:73" x14ac:dyDescent="0.2">
      <c r="B254" s="7"/>
      <c r="X254" s="35">
        <f>(AA248*AB252*AB252/2-AA248*AG252*AG252/2-AG247*AG252)/AB252</f>
        <v>31.815000000000005</v>
      </c>
      <c r="Y254" s="35"/>
      <c r="Z254" s="1" t="s">
        <v>2</v>
      </c>
      <c r="AF254" s="35">
        <f>AA248*(AB252+AG252)+AG247-X254</f>
        <v>90</v>
      </c>
      <c r="AG254" s="35"/>
      <c r="AH254" s="1" t="s">
        <v>2</v>
      </c>
      <c r="AP254" s="35">
        <f>(AS248*AT252*AT252/2-AS248*AY252*AY252/2-AY247*AY252)/AT252</f>
        <v>31.815000000000005</v>
      </c>
      <c r="AQ254" s="35"/>
      <c r="AR254" s="1" t="s">
        <v>2</v>
      </c>
      <c r="AX254" s="35">
        <f>AS248*(AT252+AY252)+AY247-AP254</f>
        <v>90</v>
      </c>
      <c r="AY254" s="35"/>
      <c r="AZ254" s="1" t="s">
        <v>2</v>
      </c>
      <c r="BH254" s="35">
        <f>BK248*BM252/2</f>
        <v>31.815000000000005</v>
      </c>
      <c r="BI254" s="35"/>
      <c r="BJ254" s="1" t="s">
        <v>2</v>
      </c>
      <c r="BR254" s="35">
        <f>+BH254</f>
        <v>31.815000000000005</v>
      </c>
      <c r="BS254" s="35"/>
      <c r="BT254" s="1" t="s">
        <v>2</v>
      </c>
      <c r="BU254" s="8"/>
    </row>
    <row r="255" spans="2:73" x14ac:dyDescent="0.2">
      <c r="B255" s="7"/>
      <c r="BU255" s="8"/>
    </row>
    <row r="256" spans="2:73" x14ac:dyDescent="0.2">
      <c r="B256" s="7"/>
      <c r="X256" s="35">
        <f>+X254</f>
        <v>31.815000000000005</v>
      </c>
      <c r="Y256" s="35"/>
      <c r="Z256" s="1" t="s">
        <v>2</v>
      </c>
      <c r="AP256" s="35">
        <f>+AP254</f>
        <v>31.815000000000005</v>
      </c>
      <c r="AQ256" s="35"/>
      <c r="AR256" s="1" t="s">
        <v>2</v>
      </c>
      <c r="BH256" s="35">
        <f>+BH254</f>
        <v>31.815000000000005</v>
      </c>
      <c r="BI256" s="35"/>
      <c r="BJ256" s="1" t="s">
        <v>2</v>
      </c>
      <c r="BU256" s="8"/>
    </row>
    <row r="257" spans="2:73" x14ac:dyDescent="0.2">
      <c r="B257" s="7"/>
      <c r="Q257" s="35">
        <f>+AM238</f>
        <v>15</v>
      </c>
      <c r="R257" s="35"/>
      <c r="S257" s="35"/>
      <c r="T257" s="1" t="s">
        <v>1</v>
      </c>
      <c r="AJ257" s="35">
        <f>+AM238</f>
        <v>15</v>
      </c>
      <c r="AK257" s="35"/>
      <c r="AL257" s="35"/>
      <c r="AM257" s="1" t="s">
        <v>1</v>
      </c>
      <c r="BB257" s="35">
        <f>+AM238</f>
        <v>15</v>
      </c>
      <c r="BC257" s="35"/>
      <c r="BD257" s="35"/>
      <c r="BE257" s="1" t="s">
        <v>1</v>
      </c>
      <c r="BU257" s="8"/>
    </row>
    <row r="258" spans="2:73" x14ac:dyDescent="0.2">
      <c r="B258" s="7"/>
      <c r="BU258" s="8"/>
    </row>
    <row r="259" spans="2:73" x14ac:dyDescent="0.2">
      <c r="B259" s="7"/>
      <c r="BU259" s="8"/>
    </row>
    <row r="260" spans="2:73" x14ac:dyDescent="0.2">
      <c r="B260" s="7"/>
      <c r="BU260" s="8"/>
    </row>
    <row r="261" spans="2:73" x14ac:dyDescent="0.2">
      <c r="B261" s="7"/>
      <c r="S261" s="35">
        <f>+R243</f>
        <v>5.1210000000000004</v>
      </c>
      <c r="T261" s="35"/>
      <c r="U261" s="1" t="s">
        <v>0</v>
      </c>
      <c r="X261" s="37">
        <f>+X243</f>
        <v>0.879</v>
      </c>
      <c r="Y261" s="37"/>
      <c r="Z261" s="1" t="s">
        <v>0</v>
      </c>
      <c r="AK261" s="35">
        <f>+AK243</f>
        <v>5.1210000000000004</v>
      </c>
      <c r="AL261" s="35"/>
      <c r="AM261" s="1" t="s">
        <v>0</v>
      </c>
      <c r="AP261" s="37">
        <f>+AP243</f>
        <v>0.879</v>
      </c>
      <c r="AQ261" s="37"/>
      <c r="AR261" s="1" t="s">
        <v>0</v>
      </c>
      <c r="BC261" s="35">
        <f>+BC243</f>
        <v>5.1210000000000004</v>
      </c>
      <c r="BD261" s="35"/>
      <c r="BE261" s="1" t="s">
        <v>0</v>
      </c>
      <c r="BH261" s="37">
        <f>+BH243</f>
        <v>0.879</v>
      </c>
      <c r="BI261" s="37"/>
      <c r="BJ261" s="1" t="s">
        <v>0</v>
      </c>
      <c r="BU261" s="8"/>
    </row>
    <row r="262" spans="2:73" x14ac:dyDescent="0.2">
      <c r="B262" s="7"/>
      <c r="BU262" s="8"/>
    </row>
    <row r="263" spans="2:73" x14ac:dyDescent="0.2">
      <c r="B263" s="7"/>
      <c r="M263" s="35">
        <f>(Q257*S261*S261/2-X256*X261-Q257*X261*X261/2)/S261</f>
        <v>31.815000000000005</v>
      </c>
      <c r="N263" s="35"/>
      <c r="O263" s="1" t="s">
        <v>2</v>
      </c>
      <c r="W263" s="35">
        <f>Q257*(S261+X261)+X256-M263</f>
        <v>90</v>
      </c>
      <c r="X263" s="35"/>
      <c r="Y263" s="1" t="s">
        <v>2</v>
      </c>
      <c r="AG263" s="35">
        <f>(AJ257*AK261*AK261/2-AJ257*AP261*AP261/2-AP256*AP261)/AK261</f>
        <v>31.815000000000005</v>
      </c>
      <c r="AH263" s="35"/>
      <c r="AI263" s="1" t="s">
        <v>2</v>
      </c>
      <c r="AO263" s="35">
        <f>AJ257*(AK261+AP261)+AP256-AG263</f>
        <v>90</v>
      </c>
      <c r="AP263" s="35"/>
      <c r="AQ263" s="1" t="s">
        <v>2</v>
      </c>
      <c r="AY263" s="35">
        <f>(BB257*BC261*BC261/2-BB257*BH261*BH261/2-BH256*BH261)/BC261</f>
        <v>31.815000000000005</v>
      </c>
      <c r="AZ263" s="35"/>
      <c r="BA263" s="1" t="s">
        <v>2</v>
      </c>
      <c r="BG263" s="35">
        <f>BB257*(BC261+BH261)+BH256-AY263</f>
        <v>90</v>
      </c>
      <c r="BH263" s="35"/>
      <c r="BI263" s="1" t="s">
        <v>2</v>
      </c>
      <c r="BU263" s="8"/>
    </row>
    <row r="264" spans="2:73" x14ac:dyDescent="0.2">
      <c r="B264" s="7"/>
      <c r="BU264" s="8"/>
    </row>
    <row r="265" spans="2:73" x14ac:dyDescent="0.2">
      <c r="B265" s="7"/>
      <c r="AA265" s="1" t="s">
        <v>5</v>
      </c>
      <c r="BU265" s="8"/>
    </row>
    <row r="266" spans="2:73" x14ac:dyDescent="0.2">
      <c r="B266" s="7"/>
      <c r="M266" s="35">
        <f>+M263</f>
        <v>31.815000000000005</v>
      </c>
      <c r="N266" s="35"/>
      <c r="O266" s="35"/>
      <c r="W266" s="35">
        <f>+W263+V273</f>
        <v>44.999999999999993</v>
      </c>
      <c r="X266" s="35"/>
      <c r="Y266" s="35"/>
      <c r="AF266" s="35">
        <f>+AF254+AE273</f>
        <v>44.999999999999993</v>
      </c>
      <c r="AG266" s="35"/>
      <c r="AH266" s="35"/>
      <c r="AO266" s="35">
        <f>+AO263+AN273</f>
        <v>44.999999999999993</v>
      </c>
      <c r="AP266" s="35"/>
      <c r="AQ266" s="35"/>
      <c r="AX266" s="35">
        <f>+AX254+AW273</f>
        <v>44.999999999999993</v>
      </c>
      <c r="AY266" s="35"/>
      <c r="AZ266" s="35"/>
      <c r="BG266" s="35">
        <f>+BG263+BF273</f>
        <v>44.999999999999993</v>
      </c>
      <c r="BH266" s="35"/>
      <c r="BI266" s="35"/>
      <c r="BU266" s="8"/>
    </row>
    <row r="267" spans="2:73" x14ac:dyDescent="0.2">
      <c r="B267" s="7"/>
      <c r="Y267" s="35">
        <f>W266*(Y274-X261)/Y274</f>
        <v>31.814999999999994</v>
      </c>
      <c r="Z267" s="35"/>
      <c r="AA267" s="35"/>
      <c r="AH267" s="35">
        <f>AF266*(AH274-AG252)/AH274</f>
        <v>31.814999999999994</v>
      </c>
      <c r="AI267" s="35"/>
      <c r="AJ267" s="35"/>
      <c r="AQ267" s="35">
        <f>AO266*(AQ274-AP261)/AQ274</f>
        <v>31.814999999999994</v>
      </c>
      <c r="AR267" s="35"/>
      <c r="AS267" s="35"/>
      <c r="AZ267" s="35">
        <f>AX266*(AZ274-AY252)/AZ274</f>
        <v>31.814999999999994</v>
      </c>
      <c r="BA267" s="35"/>
      <c r="BB267" s="35"/>
      <c r="BI267" s="35">
        <f>BG266*(BI274-BH261)/BI274</f>
        <v>31.814999999999994</v>
      </c>
      <c r="BJ267" s="35"/>
      <c r="BK267" s="35"/>
      <c r="BU267" s="8"/>
    </row>
    <row r="268" spans="2:73" x14ac:dyDescent="0.2">
      <c r="B268" s="7"/>
      <c r="BU268" s="8"/>
    </row>
    <row r="269" spans="2:73" x14ac:dyDescent="0.2">
      <c r="B269" s="7"/>
      <c r="BU269" s="8"/>
    </row>
    <row r="270" spans="2:73" x14ac:dyDescent="0.2">
      <c r="B270" s="7"/>
      <c r="D270" s="14" t="s">
        <v>11</v>
      </c>
      <c r="G270" s="38">
        <f>MAX(ABS(M266),ABS(W266),ABS(AF266),ABS(AO266),ABS(AX266),ABS(V273),ABS(AE273),ABS(AN273),ABS(AW273),ABS(BF273),ABS(BG266),ABS(BQ273))</f>
        <v>45.000000000000007</v>
      </c>
      <c r="H270" s="38"/>
      <c r="I270" s="38"/>
      <c r="J270" s="14" t="s">
        <v>10</v>
      </c>
      <c r="BU270" s="8"/>
    </row>
    <row r="271" spans="2:73" x14ac:dyDescent="0.2">
      <c r="B271" s="7"/>
      <c r="BU271" s="8"/>
    </row>
    <row r="272" spans="2:73" x14ac:dyDescent="0.2">
      <c r="B272" s="7"/>
      <c r="BU272" s="8"/>
    </row>
    <row r="273" spans="2:73" x14ac:dyDescent="0.2">
      <c r="B273" s="7"/>
      <c r="V273" s="35">
        <f>+M266-Q257*S261</f>
        <v>-45.000000000000007</v>
      </c>
      <c r="W273" s="35"/>
      <c r="X273" s="35"/>
      <c r="AE273" s="35">
        <f>+W266-AM238*AA234</f>
        <v>-45.000000000000007</v>
      </c>
      <c r="AF273" s="35"/>
      <c r="AG273" s="35"/>
      <c r="AN273" s="35">
        <f>+AF266-AM238*AJ234</f>
        <v>-45.000000000000007</v>
      </c>
      <c r="AO273" s="35"/>
      <c r="AP273" s="35"/>
      <c r="AW273" s="35">
        <f>+AO266-AM238*AS234</f>
        <v>-45.000000000000007</v>
      </c>
      <c r="AX273" s="35"/>
      <c r="AY273" s="35"/>
      <c r="BF273" s="35">
        <f>+AX266-AM238*BB234</f>
        <v>-45.000000000000007</v>
      </c>
      <c r="BG273" s="35"/>
      <c r="BH273" s="35"/>
      <c r="BQ273" s="35">
        <f>+BG266-AM238*BM234</f>
        <v>-31.815000000000019</v>
      </c>
      <c r="BR273" s="35"/>
      <c r="BS273" s="35"/>
      <c r="BU273" s="8"/>
    </row>
    <row r="274" spans="2:73" x14ac:dyDescent="0.2">
      <c r="B274" s="7"/>
      <c r="O274" s="35">
        <f>M266*S234/(M266-V273)</f>
        <v>2.1210000000000004</v>
      </c>
      <c r="P274" s="35"/>
      <c r="Q274" s="1" t="s">
        <v>0</v>
      </c>
      <c r="T274" s="35">
        <f>+S234-O274</f>
        <v>3</v>
      </c>
      <c r="U274" s="35"/>
      <c r="V274" s="1" t="s">
        <v>0</v>
      </c>
      <c r="Y274" s="35">
        <f>W266*AA234/(W266-AE273)</f>
        <v>2.9999999999999996</v>
      </c>
      <c r="Z274" s="35"/>
      <c r="AA274" s="1" t="s">
        <v>0</v>
      </c>
      <c r="AC274" s="35">
        <f>+AA234-Y274</f>
        <v>3.0000000000000004</v>
      </c>
      <c r="AD274" s="35"/>
      <c r="AE274" s="1" t="s">
        <v>0</v>
      </c>
      <c r="AH274" s="35">
        <f>AF266*AJ234/(AF266-AN273)</f>
        <v>2.9999999999999996</v>
      </c>
      <c r="AI274" s="35"/>
      <c r="AJ274" s="1" t="s">
        <v>0</v>
      </c>
      <c r="AM274" s="35">
        <f>+AJ234-AH274</f>
        <v>3.0000000000000004</v>
      </c>
      <c r="AN274" s="35"/>
      <c r="AO274" s="1" t="s">
        <v>0</v>
      </c>
      <c r="AQ274" s="35">
        <f>AO266*AS234/(AO266-AW273)</f>
        <v>2.9999999999999996</v>
      </c>
      <c r="AR274" s="35"/>
      <c r="AS274" s="1" t="s">
        <v>0</v>
      </c>
      <c r="AV274" s="35">
        <f>+AS234-AQ274</f>
        <v>3.0000000000000004</v>
      </c>
      <c r="AW274" s="35"/>
      <c r="AX274" s="1" t="s">
        <v>0</v>
      </c>
      <c r="AZ274" s="35">
        <f>AX266*BB234/(AX266-BF273)</f>
        <v>2.9999999999999996</v>
      </c>
      <c r="BA274" s="35"/>
      <c r="BB274" s="1" t="s">
        <v>0</v>
      </c>
      <c r="BE274" s="35">
        <f>+BB234-AZ274</f>
        <v>3.0000000000000004</v>
      </c>
      <c r="BF274" s="35"/>
      <c r="BG274" s="1" t="s">
        <v>0</v>
      </c>
      <c r="BI274" s="35">
        <f>BG266*BM234/(BG266-BQ273)</f>
        <v>2.9999999999999996</v>
      </c>
      <c r="BJ274" s="35"/>
      <c r="BK274" s="1" t="s">
        <v>0</v>
      </c>
      <c r="BO274" s="35">
        <f>+BM234-BI274</f>
        <v>2.1210000000000009</v>
      </c>
      <c r="BP274" s="35"/>
      <c r="BQ274" s="1" t="s">
        <v>0</v>
      </c>
      <c r="BU274" s="8"/>
    </row>
    <row r="275" spans="2:73" x14ac:dyDescent="0.2">
      <c r="B275" s="7"/>
      <c r="BU275" s="8"/>
    </row>
    <row r="276" spans="2:73" x14ac:dyDescent="0.2">
      <c r="B276" s="7"/>
      <c r="AA276" s="1" t="s">
        <v>6</v>
      </c>
      <c r="BU276" s="8"/>
    </row>
    <row r="277" spans="2:73" x14ac:dyDescent="0.2">
      <c r="B277" s="7"/>
      <c r="C277" s="1" t="s">
        <v>27</v>
      </c>
      <c r="V277" s="35">
        <f>M266*O274/2+V273*T274/2</f>
        <v>-33.760192500000002</v>
      </c>
      <c r="W277" s="35"/>
      <c r="X277" s="35"/>
      <c r="AE277" s="35">
        <f>M266*O274/2+V273*T274/2+W266*Y274/2+AE273*AC274/2</f>
        <v>-33.760192500000031</v>
      </c>
      <c r="AF277" s="35"/>
      <c r="AG277" s="35"/>
      <c r="AN277" s="35">
        <f>M266*O274/2+V273*T274/2+W266*Y274/2+AE273*AC274/2+AF266*AH274/2+AN273*AM274/2</f>
        <v>-33.760192500000059</v>
      </c>
      <c r="AO277" s="35"/>
      <c r="AP277" s="35"/>
      <c r="AW277" s="35">
        <f>M266*O274/2+V273*T274/2+W266*Y274/2+AE273*AC274/2+AF266*AH274/2+AN273*AM274/2+AO266*AQ274/2+AW273*AV274/2</f>
        <v>-33.760192500000088</v>
      </c>
      <c r="AX277" s="35"/>
      <c r="AY277" s="35"/>
      <c r="BF277" s="35">
        <f>M266*O274/2+V273*T274/2+W266*Y274/2+AE273*AC274/2+AF266*AH274/2+AN273*AM274/2+AO266*AQ274/2+AW273*AV274/2+AX266*AZ274/2+BF273*BE274/2</f>
        <v>-33.760192500000116</v>
      </c>
      <c r="BG277" s="35"/>
      <c r="BH277" s="35"/>
      <c r="BU277" s="8"/>
    </row>
    <row r="278" spans="2:73" x14ac:dyDescent="0.2">
      <c r="B278" s="7"/>
      <c r="C278" s="1" t="s">
        <v>23</v>
      </c>
      <c r="D278" s="35">
        <f>+AM238</f>
        <v>15</v>
      </c>
      <c r="E278" s="35"/>
      <c r="F278" s="10" t="s">
        <v>24</v>
      </c>
      <c r="G278" s="35">
        <f>+AA234</f>
        <v>6</v>
      </c>
      <c r="H278" s="35"/>
      <c r="I278" s="1" t="s">
        <v>25</v>
      </c>
      <c r="J278" s="1">
        <v>16</v>
      </c>
      <c r="K278" s="10" t="s">
        <v>26</v>
      </c>
      <c r="L278" s="35">
        <f>AM238*AA234^2/16</f>
        <v>33.75</v>
      </c>
      <c r="M278" s="35"/>
      <c r="N278" s="35"/>
      <c r="O278" s="1" t="s">
        <v>10</v>
      </c>
      <c r="BU278" s="8"/>
    </row>
    <row r="279" spans="2:73" x14ac:dyDescent="0.2">
      <c r="B279" s="7"/>
      <c r="BU279" s="8"/>
    </row>
    <row r="280" spans="2:73" x14ac:dyDescent="0.2">
      <c r="B280" s="7"/>
      <c r="W280" s="9" t="s">
        <v>4</v>
      </c>
      <c r="AG280" s="1" t="s">
        <v>4</v>
      </c>
      <c r="AO280" s="9" t="s">
        <v>4</v>
      </c>
      <c r="AY280" s="1" t="s">
        <v>4</v>
      </c>
      <c r="BG280" s="9" t="s">
        <v>4</v>
      </c>
      <c r="BU280" s="8"/>
    </row>
    <row r="281" spans="2:73" x14ac:dyDescent="0.2">
      <c r="B281" s="7"/>
      <c r="D281" s="14" t="s">
        <v>9</v>
      </c>
      <c r="G281" s="38">
        <f>MAX(ABS(Q283),ABS(AA283),ABS(AJ283),ABS(AS283),ABS(BB283),ABS(V277),ABS(AE277),ABS(AN277),ABS(AW277),ABS(BF277),ABS(BM283))</f>
        <v>33.760192500000116</v>
      </c>
      <c r="H281" s="38"/>
      <c r="I281" s="38"/>
      <c r="J281" s="14" t="s">
        <v>10</v>
      </c>
      <c r="BU281" s="8"/>
    </row>
    <row r="282" spans="2:73" x14ac:dyDescent="0.2">
      <c r="B282" s="7"/>
      <c r="R282" s="1" t="s">
        <v>3</v>
      </c>
      <c r="AB282" s="9" t="s">
        <v>3</v>
      </c>
      <c r="AK282" s="9" t="s">
        <v>3</v>
      </c>
      <c r="AT282" s="9" t="s">
        <v>3</v>
      </c>
      <c r="BN282" s="1" t="s">
        <v>3</v>
      </c>
      <c r="BU282" s="8"/>
    </row>
    <row r="283" spans="2:73" x14ac:dyDescent="0.2">
      <c r="B283" s="7"/>
      <c r="Q283" s="35">
        <f>M266*O274/2</f>
        <v>33.739807500000012</v>
      </c>
      <c r="R283" s="35"/>
      <c r="S283" s="35"/>
      <c r="AA283" s="35">
        <f>M266*O274/2+V273*T274/2+W266*Y274/2</f>
        <v>33.739807499999984</v>
      </c>
      <c r="AB283" s="35"/>
      <c r="AC283" s="35"/>
      <c r="AJ283" s="35">
        <f>M266*O274/2+V273*T274/2+W266*Y274/2+AE273*AC274/2+AF266*AH274/2</f>
        <v>33.739807499999955</v>
      </c>
      <c r="AK283" s="35"/>
      <c r="AL283" s="35"/>
      <c r="AS283" s="35">
        <f>M266*O274/2+V273*T274/2+W266*Y274/2+AE273*AC274/2+AF266*AH274/2+AN273*AM274/2+AO266*AQ274/2</f>
        <v>33.739807499999927</v>
      </c>
      <c r="AT283" s="35"/>
      <c r="AU283" s="35"/>
      <c r="BB283" s="35">
        <f>M266*O274/2+V273*T274/2+W266*Y274/2+AE273*AC274/2+AF266*AH274/2+AN273*AM274/2+AO266*AQ274/2+AW273*AV274/2+AX266*AZ274/2</f>
        <v>33.739807499999898</v>
      </c>
      <c r="BC283" s="35"/>
      <c r="BD283" s="35"/>
      <c r="BM283" s="35">
        <f>M266*O274/2+V273*T274/2+W266*Y274/2+AE273*AC274/2+AF266*AH274/2+AN273*AM274/2+AO266*AQ274/2+AW273*AV274/2+AX266*AZ274/2+BF273*BE274/2+BG266*BI274/2</f>
        <v>33.73980749999987</v>
      </c>
      <c r="BN283" s="35"/>
      <c r="BO283" s="35"/>
      <c r="BU283" s="8"/>
    </row>
    <row r="284" spans="2:73" ht="12" thickBot="1" x14ac:dyDescent="0.25">
      <c r="B284" s="11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3"/>
    </row>
    <row r="285" spans="2:73" ht="12" thickBot="1" x14ac:dyDescent="0.25"/>
    <row r="286" spans="2:73" ht="59.25" customHeight="1" x14ac:dyDescent="0.2">
      <c r="B286" s="23" t="s">
        <v>16</v>
      </c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5"/>
    </row>
    <row r="287" spans="2:73" x14ac:dyDescent="0.2">
      <c r="B287" s="3"/>
      <c r="C287" s="5"/>
      <c r="D287" s="5"/>
      <c r="E287" s="5"/>
      <c r="F287" s="5"/>
      <c r="G287" s="5"/>
      <c r="H287" s="6" t="s">
        <v>7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5" t="s">
        <v>12</v>
      </c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4"/>
    </row>
    <row r="288" spans="2:73" x14ac:dyDescent="0.2">
      <c r="B288" s="7"/>
      <c r="BU288" s="8"/>
    </row>
    <row r="289" spans="2:85" x14ac:dyDescent="0.2">
      <c r="B289" s="7"/>
      <c r="BU289" s="8"/>
    </row>
    <row r="290" spans="2:85" ht="11.25" customHeight="1" x14ac:dyDescent="0.2">
      <c r="B290" s="7"/>
      <c r="BU290" s="8"/>
      <c r="BX290" s="26" t="s">
        <v>54</v>
      </c>
      <c r="BY290" s="27"/>
      <c r="BZ290" s="27"/>
      <c r="CA290" s="27"/>
      <c r="CB290" s="27"/>
      <c r="CC290" s="27"/>
      <c r="CD290" s="27"/>
      <c r="CE290" s="28"/>
    </row>
    <row r="291" spans="2:85" x14ac:dyDescent="0.2">
      <c r="B291" s="7"/>
      <c r="BU291" s="8"/>
      <c r="BX291" s="29"/>
      <c r="BY291" s="30"/>
      <c r="BZ291" s="30"/>
      <c r="CA291" s="30"/>
      <c r="CB291" s="30"/>
      <c r="CC291" s="30"/>
      <c r="CD291" s="30"/>
      <c r="CE291" s="31"/>
    </row>
    <row r="292" spans="2:85" x14ac:dyDescent="0.2">
      <c r="B292" s="7"/>
      <c r="BU292" s="8"/>
      <c r="BX292" s="29"/>
      <c r="BY292" s="30"/>
      <c r="BZ292" s="30"/>
      <c r="CA292" s="30"/>
      <c r="CB292" s="30"/>
      <c r="CC292" s="30"/>
      <c r="CD292" s="30"/>
      <c r="CE292" s="31"/>
    </row>
    <row r="293" spans="2:85" x14ac:dyDescent="0.2">
      <c r="B293" s="7"/>
      <c r="BU293" s="8"/>
      <c r="BX293" s="29"/>
      <c r="BY293" s="30"/>
      <c r="BZ293" s="30"/>
      <c r="CA293" s="30"/>
      <c r="CB293" s="30"/>
      <c r="CC293" s="30"/>
      <c r="CD293" s="30"/>
      <c r="CE293" s="31"/>
    </row>
    <row r="294" spans="2:85" x14ac:dyDescent="0.2">
      <c r="B294" s="7"/>
      <c r="BU294" s="8"/>
      <c r="BX294" s="29"/>
      <c r="BY294" s="30"/>
      <c r="BZ294" s="30"/>
      <c r="CA294" s="30"/>
      <c r="CB294" s="30"/>
      <c r="CC294" s="30"/>
      <c r="CD294" s="30"/>
      <c r="CE294" s="31"/>
    </row>
    <row r="295" spans="2:85" x14ac:dyDescent="0.2">
      <c r="B295" s="7"/>
      <c r="BU295" s="8"/>
      <c r="BX295" s="29"/>
      <c r="BY295" s="30"/>
      <c r="BZ295" s="30"/>
      <c r="CA295" s="30"/>
      <c r="CB295" s="30"/>
      <c r="CC295" s="30"/>
      <c r="CD295" s="30"/>
      <c r="CE295" s="31"/>
    </row>
    <row r="296" spans="2:85" x14ac:dyDescent="0.2">
      <c r="B296" s="7"/>
      <c r="BU296" s="8"/>
      <c r="BX296" s="32"/>
      <c r="BY296" s="33"/>
      <c r="BZ296" s="33"/>
      <c r="CA296" s="33"/>
      <c r="CB296" s="33"/>
      <c r="CC296" s="33"/>
      <c r="CD296" s="33"/>
      <c r="CE296" s="34"/>
    </row>
    <row r="297" spans="2:85" x14ac:dyDescent="0.2">
      <c r="B297" s="7"/>
      <c r="BU297" s="8"/>
    </row>
    <row r="298" spans="2:85" ht="11.25" customHeight="1" x14ac:dyDescent="0.2">
      <c r="B298" s="7"/>
      <c r="BU298" s="8"/>
      <c r="BX298" s="22" t="s">
        <v>22</v>
      </c>
      <c r="BY298" s="22"/>
      <c r="BZ298" s="22"/>
      <c r="CA298" s="22"/>
      <c r="CB298" s="22"/>
      <c r="CC298" s="22"/>
      <c r="CD298" s="22"/>
      <c r="CE298" s="22"/>
      <c r="CF298" s="22"/>
      <c r="CG298" s="22"/>
    </row>
    <row r="299" spans="2:85" x14ac:dyDescent="0.2">
      <c r="B299" s="7"/>
      <c r="BU299" s="8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</row>
    <row r="300" spans="2:85" x14ac:dyDescent="0.2">
      <c r="B300" s="7"/>
      <c r="BU300" s="8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</row>
    <row r="301" spans="2:85" x14ac:dyDescent="0.2">
      <c r="B301" s="7"/>
      <c r="BU301" s="8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</row>
    <row r="302" spans="2:85" x14ac:dyDescent="0.2">
      <c r="B302" s="7"/>
      <c r="BU302" s="8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</row>
    <row r="303" spans="2:85" x14ac:dyDescent="0.2">
      <c r="B303" s="7"/>
      <c r="BU303" s="8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</row>
    <row r="304" spans="2:85" x14ac:dyDescent="0.2">
      <c r="B304" s="7"/>
      <c r="BU304" s="8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</row>
    <row r="305" spans="2:85" x14ac:dyDescent="0.2">
      <c r="B305" s="7"/>
      <c r="BU305" s="8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</row>
    <row r="306" spans="2:85" x14ac:dyDescent="0.2">
      <c r="B306" s="7"/>
      <c r="BU306" s="8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</row>
    <row r="307" spans="2:85" x14ac:dyDescent="0.2">
      <c r="B307" s="7"/>
      <c r="BU307" s="8"/>
    </row>
    <row r="308" spans="2:85" x14ac:dyDescent="0.2">
      <c r="B308" s="7"/>
      <c r="BU308" s="8"/>
    </row>
    <row r="309" spans="2:85" x14ac:dyDescent="0.2">
      <c r="B309" s="7"/>
      <c r="BU309" s="8"/>
    </row>
    <row r="310" spans="2:85" x14ac:dyDescent="0.2">
      <c r="B310" s="7"/>
      <c r="BU310" s="8"/>
    </row>
    <row r="311" spans="2:85" x14ac:dyDescent="0.2">
      <c r="B311" s="7"/>
      <c r="BU311" s="8"/>
    </row>
    <row r="312" spans="2:85" x14ac:dyDescent="0.2">
      <c r="B312" s="7"/>
      <c r="BU312" s="8"/>
    </row>
    <row r="313" spans="2:85" x14ac:dyDescent="0.2">
      <c r="B313" s="7"/>
      <c r="BU313" s="8"/>
    </row>
    <row r="314" spans="2:85" x14ac:dyDescent="0.2">
      <c r="B314" s="7"/>
      <c r="BU314" s="8"/>
    </row>
    <row r="315" spans="2:85" x14ac:dyDescent="0.2">
      <c r="B315" s="7"/>
      <c r="BU315" s="8"/>
    </row>
    <row r="316" spans="2:85" x14ac:dyDescent="0.2">
      <c r="B316" s="7"/>
      <c r="BU316" s="8"/>
    </row>
    <row r="317" spans="2:85" x14ac:dyDescent="0.2">
      <c r="B317" s="7"/>
      <c r="BU317" s="8"/>
    </row>
    <row r="318" spans="2:85" x14ac:dyDescent="0.2">
      <c r="B318" s="7"/>
      <c r="BU318" s="8"/>
    </row>
    <row r="319" spans="2:85" x14ac:dyDescent="0.2">
      <c r="B319" s="7"/>
      <c r="BU319" s="8"/>
    </row>
    <row r="320" spans="2:85" x14ac:dyDescent="0.2">
      <c r="B320" s="7"/>
      <c r="BU320" s="8"/>
    </row>
    <row r="321" spans="2:73" x14ac:dyDescent="0.2">
      <c r="B321" s="7"/>
      <c r="BU321" s="8"/>
    </row>
    <row r="322" spans="2:73" x14ac:dyDescent="0.2">
      <c r="B322" s="7"/>
      <c r="BU322" s="8"/>
    </row>
    <row r="323" spans="2:73" x14ac:dyDescent="0.2">
      <c r="B323" s="7"/>
      <c r="BU323" s="8"/>
    </row>
    <row r="324" spans="2:73" x14ac:dyDescent="0.2">
      <c r="B324" s="7"/>
      <c r="BU324" s="8"/>
    </row>
    <row r="325" spans="2:73" x14ac:dyDescent="0.2">
      <c r="B325" s="7"/>
      <c r="BU325" s="8"/>
    </row>
    <row r="326" spans="2:73" x14ac:dyDescent="0.2">
      <c r="B326" s="7"/>
      <c r="BU326" s="8"/>
    </row>
    <row r="327" spans="2:73" x14ac:dyDescent="0.2">
      <c r="B327" s="7"/>
      <c r="BU327" s="8"/>
    </row>
    <row r="328" spans="2:73" x14ac:dyDescent="0.2">
      <c r="B328" s="7"/>
      <c r="BU328" s="8"/>
    </row>
    <row r="329" spans="2:73" x14ac:dyDescent="0.2">
      <c r="B329" s="7"/>
      <c r="S329" s="35">
        <f>0.8535*AA329</f>
        <v>5.1210000000000004</v>
      </c>
      <c r="T329" s="35"/>
      <c r="U329" s="1" t="s">
        <v>0</v>
      </c>
      <c r="Z329" s="1" t="s">
        <v>14</v>
      </c>
      <c r="AA329" s="36">
        <v>6</v>
      </c>
      <c r="AB329" s="36"/>
      <c r="AC329" s="1" t="s">
        <v>0</v>
      </c>
      <c r="AJ329" s="35">
        <f>+AA329</f>
        <v>6</v>
      </c>
      <c r="AK329" s="35"/>
      <c r="AL329" s="1" t="s">
        <v>0</v>
      </c>
      <c r="AS329" s="35">
        <f>+AJ329</f>
        <v>6</v>
      </c>
      <c r="AT329" s="35"/>
      <c r="AU329" s="1" t="s">
        <v>0</v>
      </c>
      <c r="BB329" s="35">
        <f>+AS329</f>
        <v>6</v>
      </c>
      <c r="BC329" s="35"/>
      <c r="BD329" s="1" t="s">
        <v>0</v>
      </c>
      <c r="BM329" s="35">
        <f>+S329</f>
        <v>5.1210000000000004</v>
      </c>
      <c r="BN329" s="35"/>
      <c r="BO329" s="1" t="s">
        <v>0</v>
      </c>
      <c r="BU329" s="8"/>
    </row>
    <row r="330" spans="2:73" x14ac:dyDescent="0.2">
      <c r="B330" s="7"/>
      <c r="BU330" s="8"/>
    </row>
    <row r="331" spans="2:73" x14ac:dyDescent="0.2">
      <c r="B331" s="7"/>
      <c r="AP331" s="35">
        <f>+S329+AA329+AJ329+AS329+BB329+BM329</f>
        <v>34.242000000000004</v>
      </c>
      <c r="AQ331" s="35"/>
      <c r="AR331" s="1" t="s">
        <v>0</v>
      </c>
      <c r="BU331" s="8"/>
    </row>
    <row r="332" spans="2:73" x14ac:dyDescent="0.2">
      <c r="B332" s="7"/>
      <c r="BU332" s="8"/>
    </row>
    <row r="333" spans="2:73" x14ac:dyDescent="0.2">
      <c r="B333" s="7"/>
      <c r="AB333" s="1" t="s">
        <v>13</v>
      </c>
      <c r="AM333" s="36">
        <v>15</v>
      </c>
      <c r="AN333" s="36"/>
      <c r="AO333" s="36"/>
      <c r="AP333" s="1" t="s">
        <v>1</v>
      </c>
      <c r="BU333" s="8"/>
    </row>
    <row r="334" spans="2:73" x14ac:dyDescent="0.2">
      <c r="B334" s="7"/>
      <c r="BU334" s="8"/>
    </row>
    <row r="335" spans="2:73" x14ac:dyDescent="0.2">
      <c r="B335" s="7"/>
      <c r="BU335" s="8"/>
    </row>
    <row r="336" spans="2:73" x14ac:dyDescent="0.2">
      <c r="B336" s="7"/>
      <c r="BU336" s="8"/>
    </row>
    <row r="337" spans="2:73" x14ac:dyDescent="0.2">
      <c r="B337" s="7"/>
      <c r="BU337" s="8"/>
    </row>
    <row r="338" spans="2:73" x14ac:dyDescent="0.2">
      <c r="B338" s="7"/>
      <c r="R338" s="35">
        <f>+S329</f>
        <v>5.1210000000000004</v>
      </c>
      <c r="S338" s="35"/>
      <c r="T338" s="1" t="s">
        <v>0</v>
      </c>
      <c r="X338" s="35">
        <f>0.1465*AA329</f>
        <v>0.879</v>
      </c>
      <c r="Y338" s="35"/>
      <c r="Z338" s="1" t="s">
        <v>0</v>
      </c>
      <c r="AA338" s="35">
        <f>+AA329-X338-AE338</f>
        <v>4.2420000000000009</v>
      </c>
      <c r="AB338" s="35"/>
      <c r="AC338" s="1" t="s">
        <v>0</v>
      </c>
      <c r="AE338" s="35">
        <f>+X338</f>
        <v>0.879</v>
      </c>
      <c r="AF338" s="35"/>
      <c r="AG338" s="1" t="s">
        <v>0</v>
      </c>
      <c r="AJ338" s="35">
        <f>+AJ329</f>
        <v>6</v>
      </c>
      <c r="AK338" s="35"/>
      <c r="AL338" s="1" t="s">
        <v>0</v>
      </c>
      <c r="AP338" s="35">
        <f>+AE338</f>
        <v>0.879</v>
      </c>
      <c r="AQ338" s="35"/>
      <c r="AR338" s="1" t="s">
        <v>0</v>
      </c>
      <c r="AS338" s="35">
        <f>+AS329-AP338-AW338</f>
        <v>4.2420000000000009</v>
      </c>
      <c r="AT338" s="35"/>
      <c r="AU338" s="1" t="s">
        <v>0</v>
      </c>
      <c r="AW338" s="35">
        <f>+AP338</f>
        <v>0.879</v>
      </c>
      <c r="AX338" s="35"/>
      <c r="AY338" s="1" t="s">
        <v>0</v>
      </c>
      <c r="BB338" s="35">
        <f>+BB329</f>
        <v>6</v>
      </c>
      <c r="BC338" s="35"/>
      <c r="BD338" s="1" t="s">
        <v>0</v>
      </c>
      <c r="BH338" s="35">
        <f>+AW338</f>
        <v>0.879</v>
      </c>
      <c r="BI338" s="35"/>
      <c r="BJ338" s="1" t="s">
        <v>0</v>
      </c>
      <c r="BM338" s="35">
        <f>+BM329-BH338</f>
        <v>4.2420000000000009</v>
      </c>
      <c r="BN338" s="35"/>
      <c r="BO338" s="1" t="s">
        <v>0</v>
      </c>
      <c r="BU338" s="8"/>
    </row>
    <row r="339" spans="2:73" x14ac:dyDescent="0.2">
      <c r="B339" s="7"/>
      <c r="BU339" s="8"/>
    </row>
    <row r="340" spans="2:73" x14ac:dyDescent="0.2">
      <c r="B340" s="7"/>
      <c r="AP340" s="35">
        <f>+AP331</f>
        <v>34.242000000000004</v>
      </c>
      <c r="AQ340" s="35"/>
      <c r="AR340" s="1" t="s">
        <v>0</v>
      </c>
      <c r="BU340" s="8"/>
    </row>
    <row r="341" spans="2:73" x14ac:dyDescent="0.2">
      <c r="B341" s="7"/>
      <c r="BU341" s="8"/>
    </row>
    <row r="342" spans="2:73" x14ac:dyDescent="0.2">
      <c r="B342" s="7"/>
      <c r="Z342" s="35">
        <f>+AM333</f>
        <v>15</v>
      </c>
      <c r="AA342" s="35"/>
      <c r="AB342" s="35"/>
      <c r="AC342" s="1" t="s">
        <v>1</v>
      </c>
      <c r="AR342" s="35">
        <f>+AM333</f>
        <v>15</v>
      </c>
      <c r="AS342" s="35"/>
      <c r="AT342" s="35"/>
      <c r="AU342" s="1" t="s">
        <v>1</v>
      </c>
      <c r="BK342" s="35">
        <f>+AM333</f>
        <v>15</v>
      </c>
      <c r="BL342" s="35"/>
      <c r="BM342" s="35"/>
      <c r="BN342" s="1" t="s">
        <v>1</v>
      </c>
      <c r="BU342" s="8"/>
    </row>
    <row r="343" spans="2:73" x14ac:dyDescent="0.2">
      <c r="B343" s="7"/>
      <c r="BU343" s="8"/>
    </row>
    <row r="344" spans="2:73" x14ac:dyDescent="0.2">
      <c r="B344" s="7"/>
      <c r="K344" s="1" t="s">
        <v>28</v>
      </c>
      <c r="BU344" s="8"/>
    </row>
    <row r="345" spans="2:73" x14ac:dyDescent="0.2">
      <c r="B345" s="7"/>
      <c r="BU345" s="8"/>
    </row>
    <row r="346" spans="2:73" x14ac:dyDescent="0.2">
      <c r="B346" s="7"/>
      <c r="AA346" s="35">
        <f>+AA338</f>
        <v>4.2420000000000009</v>
      </c>
      <c r="AB346" s="35"/>
      <c r="AC346" s="1" t="s">
        <v>0</v>
      </c>
      <c r="AS346" s="35">
        <f>+AS338</f>
        <v>4.2420000000000009</v>
      </c>
      <c r="AT346" s="35"/>
      <c r="AU346" s="1" t="s">
        <v>0</v>
      </c>
      <c r="BM346" s="35">
        <f>+BM338</f>
        <v>4.2420000000000009</v>
      </c>
      <c r="BN346" s="35"/>
      <c r="BO346" s="1" t="s">
        <v>0</v>
      </c>
      <c r="BU346" s="8"/>
    </row>
    <row r="347" spans="2:73" x14ac:dyDescent="0.2">
      <c r="B347" s="7"/>
      <c r="BU347" s="8"/>
    </row>
    <row r="348" spans="2:73" x14ac:dyDescent="0.2">
      <c r="B348" s="7"/>
      <c r="Y348" s="35">
        <f>Z342*AA346/2</f>
        <v>31.815000000000005</v>
      </c>
      <c r="Z348" s="35"/>
      <c r="AA348" s="1" t="s">
        <v>2</v>
      </c>
      <c r="AD348" s="35">
        <f>+Y348</f>
        <v>31.815000000000005</v>
      </c>
      <c r="AE348" s="35"/>
      <c r="AF348" s="1" t="s">
        <v>2</v>
      </c>
      <c r="AQ348" s="35">
        <f>AR342*AS346/2</f>
        <v>31.815000000000005</v>
      </c>
      <c r="AR348" s="35"/>
      <c r="AS348" s="1" t="s">
        <v>2</v>
      </c>
      <c r="AV348" s="35">
        <f>+AQ348</f>
        <v>31.815000000000005</v>
      </c>
      <c r="AW348" s="35"/>
      <c r="AX348" s="1" t="s">
        <v>2</v>
      </c>
      <c r="BH348" s="35">
        <f>BK342*BM346/2</f>
        <v>31.815000000000005</v>
      </c>
      <c r="BI348" s="35"/>
      <c r="BJ348" s="1" t="s">
        <v>2</v>
      </c>
      <c r="BR348" s="35">
        <f>+BH348</f>
        <v>31.815000000000005</v>
      </c>
      <c r="BS348" s="35"/>
      <c r="BT348" s="1" t="s">
        <v>2</v>
      </c>
      <c r="BU348" s="8"/>
    </row>
    <row r="349" spans="2:73" x14ac:dyDescent="0.2">
      <c r="B349" s="7"/>
      <c r="BU349" s="8"/>
    </row>
    <row r="350" spans="2:73" x14ac:dyDescent="0.2">
      <c r="B350" s="7"/>
      <c r="X350" s="35">
        <f>+Y348</f>
        <v>31.815000000000005</v>
      </c>
      <c r="Y350" s="35"/>
      <c r="Z350" s="1" t="s">
        <v>2</v>
      </c>
      <c r="AD350" s="35">
        <f>+AD348</f>
        <v>31.815000000000005</v>
      </c>
      <c r="AE350" s="35"/>
      <c r="AF350" s="1" t="s">
        <v>2</v>
      </c>
      <c r="AP350" s="35">
        <f>+AQ348</f>
        <v>31.815000000000005</v>
      </c>
      <c r="AQ350" s="35"/>
      <c r="AR350" s="1" t="s">
        <v>2</v>
      </c>
      <c r="AV350" s="35">
        <f>+AV348</f>
        <v>31.815000000000005</v>
      </c>
      <c r="AW350" s="35"/>
      <c r="AX350" s="1" t="s">
        <v>2</v>
      </c>
      <c r="BH350" s="35">
        <f>+BH348</f>
        <v>31.815000000000005</v>
      </c>
      <c r="BI350" s="35"/>
      <c r="BJ350" s="1" t="s">
        <v>2</v>
      </c>
      <c r="BU350" s="8"/>
    </row>
    <row r="351" spans="2:73" x14ac:dyDescent="0.2">
      <c r="B351" s="7"/>
      <c r="Q351" s="35">
        <f>+AM333</f>
        <v>15</v>
      </c>
      <c r="R351" s="35"/>
      <c r="S351" s="35"/>
      <c r="T351" s="1" t="s">
        <v>1</v>
      </c>
      <c r="AJ351" s="35">
        <f>+AM333</f>
        <v>15</v>
      </c>
      <c r="AK351" s="35"/>
      <c r="AL351" s="35"/>
      <c r="AM351" s="1" t="s">
        <v>1</v>
      </c>
      <c r="BB351" s="35">
        <f>+AM333</f>
        <v>15</v>
      </c>
      <c r="BC351" s="35"/>
      <c r="BD351" s="35"/>
      <c r="BE351" s="1" t="s">
        <v>1</v>
      </c>
      <c r="BU351" s="8"/>
    </row>
    <row r="352" spans="2:73" x14ac:dyDescent="0.2">
      <c r="B352" s="7"/>
      <c r="BU352" s="8"/>
    </row>
    <row r="353" spans="2:73" x14ac:dyDescent="0.2">
      <c r="B353" s="7"/>
      <c r="BU353" s="8"/>
    </row>
    <row r="354" spans="2:73" x14ac:dyDescent="0.2">
      <c r="B354" s="7"/>
      <c r="BU354" s="8"/>
    </row>
    <row r="355" spans="2:73" x14ac:dyDescent="0.2">
      <c r="B355" s="7"/>
      <c r="S355" s="35">
        <f>+R338</f>
        <v>5.1210000000000004</v>
      </c>
      <c r="T355" s="35"/>
      <c r="U355" s="1" t="s">
        <v>0</v>
      </c>
      <c r="X355" s="37">
        <f>+X338</f>
        <v>0.879</v>
      </c>
      <c r="Y355" s="37"/>
      <c r="Z355" s="1" t="s">
        <v>0</v>
      </c>
      <c r="AE355" s="35">
        <f>+AE338</f>
        <v>0.879</v>
      </c>
      <c r="AF355" s="35"/>
      <c r="AG355" s="1" t="s">
        <v>0</v>
      </c>
      <c r="AK355" s="35">
        <f>+AJ338</f>
        <v>6</v>
      </c>
      <c r="AL355" s="35"/>
      <c r="AM355" s="1" t="s">
        <v>0</v>
      </c>
      <c r="AP355" s="37">
        <f>+AP338</f>
        <v>0.879</v>
      </c>
      <c r="AQ355" s="37"/>
      <c r="AR355" s="1" t="s">
        <v>0</v>
      </c>
      <c r="AW355" s="35">
        <f>+AW338</f>
        <v>0.879</v>
      </c>
      <c r="AX355" s="35"/>
      <c r="AY355" s="1" t="s">
        <v>0</v>
      </c>
      <c r="BC355" s="35">
        <f>+BB338</f>
        <v>6</v>
      </c>
      <c r="BD355" s="35"/>
      <c r="BE355" s="1" t="s">
        <v>0</v>
      </c>
      <c r="BH355" s="37">
        <f>+BH338</f>
        <v>0.879</v>
      </c>
      <c r="BI355" s="37"/>
      <c r="BJ355" s="1" t="s">
        <v>0</v>
      </c>
      <c r="BU355" s="8"/>
    </row>
    <row r="356" spans="2:73" x14ac:dyDescent="0.2">
      <c r="B356" s="7"/>
      <c r="BU356" s="8"/>
    </row>
    <row r="357" spans="2:73" x14ac:dyDescent="0.2">
      <c r="B357" s="7"/>
      <c r="M357" s="35">
        <f>(Q351*S355*S355/2-X350*X355-Q351*X355*X355/2)/S355</f>
        <v>31.815000000000005</v>
      </c>
      <c r="N357" s="35"/>
      <c r="O357" s="1" t="s">
        <v>2</v>
      </c>
      <c r="W357" s="35">
        <f>Q351*(S355+X355)+X350-M357</f>
        <v>90</v>
      </c>
      <c r="X357" s="35"/>
      <c r="Y357" s="1" t="s">
        <v>2</v>
      </c>
      <c r="AF357" s="35">
        <f>(AD350*(AE355+AK355)+AJ351*(AE355+AK355)*(AE355+AK355)/2-AJ351*AP355*AP355/2-AP350*AP355)/AK355</f>
        <v>89.999999999999986</v>
      </c>
      <c r="AG357" s="35"/>
      <c r="AH357" s="1" t="s">
        <v>2</v>
      </c>
      <c r="AO357" s="35">
        <f>AD350+AP350+AJ351*(AE355+AK355+AP355)-AF357</f>
        <v>90.000000000000014</v>
      </c>
      <c r="AP357" s="35"/>
      <c r="AQ357" s="1" t="s">
        <v>2</v>
      </c>
      <c r="AX357" s="35">
        <f>(AV350*(AW355+BC355)+BB351*(AW355+BC355)*(AW355+BC355)/2-BB351*BH355*BH355/2-BH350*BH355)/BC355</f>
        <v>89.999999999999986</v>
      </c>
      <c r="AY357" s="35"/>
      <c r="AZ357" s="1" t="s">
        <v>2</v>
      </c>
      <c r="BG357" s="35">
        <f>AV350+BH350+BB351*(AW355+BC355+BH355)-AX357</f>
        <v>90.000000000000014</v>
      </c>
      <c r="BH357" s="35"/>
      <c r="BI357" s="1" t="s">
        <v>2</v>
      </c>
      <c r="BU357" s="8"/>
    </row>
    <row r="358" spans="2:73" x14ac:dyDescent="0.2">
      <c r="B358" s="7"/>
      <c r="BU358" s="8"/>
    </row>
    <row r="359" spans="2:73" x14ac:dyDescent="0.2">
      <c r="B359" s="7"/>
      <c r="AA359" s="1" t="s">
        <v>5</v>
      </c>
      <c r="BU359" s="8"/>
    </row>
    <row r="360" spans="2:73" x14ac:dyDescent="0.2">
      <c r="B360" s="7"/>
      <c r="M360" s="35">
        <f>+M357</f>
        <v>31.815000000000005</v>
      </c>
      <c r="N360" s="35"/>
      <c r="O360" s="35"/>
      <c r="W360" s="35">
        <f>+W357+V367</f>
        <v>44.999999999999993</v>
      </c>
      <c r="X360" s="35"/>
      <c r="Y360" s="35"/>
      <c r="AF360" s="35">
        <f>+AF357+AE367</f>
        <v>44.999999999999979</v>
      </c>
      <c r="AG360" s="35"/>
      <c r="AH360" s="35"/>
      <c r="AO360" s="35">
        <f>+AO357+AN367</f>
        <v>44.999999999999993</v>
      </c>
      <c r="AP360" s="35"/>
      <c r="AQ360" s="35"/>
      <c r="AX360" s="35">
        <f>+AX357+AW367</f>
        <v>44.999999999999979</v>
      </c>
      <c r="AY360" s="35"/>
      <c r="AZ360" s="35"/>
      <c r="BG360" s="35">
        <f>+BG357+BF367</f>
        <v>44.999999999999993</v>
      </c>
      <c r="BH360" s="35"/>
      <c r="BI360" s="35"/>
      <c r="BU360" s="8"/>
    </row>
    <row r="361" spans="2:73" x14ac:dyDescent="0.2">
      <c r="B361" s="7"/>
      <c r="Y361" s="35">
        <f>W360*(Y368-X355)/Y368</f>
        <v>31.814999999999994</v>
      </c>
      <c r="Z361" s="35"/>
      <c r="AA361" s="35"/>
      <c r="AQ361" s="35">
        <f>AO360*(AQ368-AP355)/AQ368</f>
        <v>31.814999999999994</v>
      </c>
      <c r="AR361" s="35"/>
      <c r="AS361" s="35"/>
      <c r="BI361" s="35">
        <f>BG360*(BI368-BH355)/BI368</f>
        <v>31.814999999999994</v>
      </c>
      <c r="BJ361" s="35"/>
      <c r="BK361" s="35"/>
      <c r="BU361" s="8"/>
    </row>
    <row r="362" spans="2:73" x14ac:dyDescent="0.2">
      <c r="B362" s="7"/>
      <c r="BU362" s="8"/>
    </row>
    <row r="363" spans="2:73" x14ac:dyDescent="0.2">
      <c r="B363" s="7"/>
      <c r="BU363" s="8"/>
    </row>
    <row r="364" spans="2:73" x14ac:dyDescent="0.2">
      <c r="B364" s="7"/>
      <c r="D364" s="14" t="s">
        <v>11</v>
      </c>
      <c r="G364" s="38">
        <f>MAX(ABS(M360),ABS(W360),ABS(AF360),ABS(AO360),ABS(AX360),ABS(V367),ABS(AE367),ABS(AN367),ABS(AW367),ABS(BF367),ABS(BG360),ABS(BQ367))</f>
        <v>45.000000000000021</v>
      </c>
      <c r="H364" s="38"/>
      <c r="I364" s="38"/>
      <c r="J364" s="14" t="s">
        <v>10</v>
      </c>
      <c r="BU364" s="8"/>
    </row>
    <row r="365" spans="2:73" x14ac:dyDescent="0.2">
      <c r="B365" s="7"/>
      <c r="BU365" s="8"/>
    </row>
    <row r="366" spans="2:73" x14ac:dyDescent="0.2">
      <c r="B366" s="7"/>
      <c r="AC366" s="35">
        <f>AE367*(AC368-AE355)/AC368</f>
        <v>-31.815000000000008</v>
      </c>
      <c r="AD366" s="35"/>
      <c r="AE366" s="35"/>
      <c r="AU366" s="35">
        <f>AW367*(AV368-AW355)/AV368</f>
        <v>-31.815000000000008</v>
      </c>
      <c r="AV366" s="35"/>
      <c r="AW366" s="35"/>
      <c r="BU366" s="8"/>
    </row>
    <row r="367" spans="2:73" x14ac:dyDescent="0.2">
      <c r="B367" s="7"/>
      <c r="V367" s="35">
        <f>+M360-AM333*S329</f>
        <v>-45.000000000000007</v>
      </c>
      <c r="W367" s="35"/>
      <c r="X367" s="35"/>
      <c r="AE367" s="35">
        <f>+W360-AM333*AA329</f>
        <v>-45.000000000000007</v>
      </c>
      <c r="AF367" s="35"/>
      <c r="AG367" s="35"/>
      <c r="AN367" s="35">
        <f>+AF360-AM333*AJ329</f>
        <v>-45.000000000000021</v>
      </c>
      <c r="AO367" s="35"/>
      <c r="AP367" s="35"/>
      <c r="AW367" s="35">
        <f>+AO360-AM333*AS329</f>
        <v>-45.000000000000007</v>
      </c>
      <c r="AX367" s="35"/>
      <c r="AY367" s="35"/>
      <c r="BF367" s="35">
        <f>+AX360-AM333*BB329</f>
        <v>-45.000000000000021</v>
      </c>
      <c r="BG367" s="35"/>
      <c r="BH367" s="35"/>
      <c r="BQ367" s="35">
        <f>+BG360-AM333*BM329</f>
        <v>-31.815000000000019</v>
      </c>
      <c r="BR367" s="35"/>
      <c r="BS367" s="35"/>
      <c r="BU367" s="8"/>
    </row>
    <row r="368" spans="2:73" x14ac:dyDescent="0.2">
      <c r="B368" s="7"/>
      <c r="O368" s="35">
        <f>M360*S329/(M360-V367)</f>
        <v>2.1210000000000004</v>
      </c>
      <c r="P368" s="35"/>
      <c r="Q368" s="1" t="s">
        <v>0</v>
      </c>
      <c r="T368" s="35">
        <f>+S329-O368</f>
        <v>3</v>
      </c>
      <c r="U368" s="35"/>
      <c r="V368" s="1" t="s">
        <v>0</v>
      </c>
      <c r="Y368" s="35">
        <f>W360*AA329/(W360-AE367)</f>
        <v>2.9999999999999996</v>
      </c>
      <c r="Z368" s="35"/>
      <c r="AA368" s="1" t="s">
        <v>0</v>
      </c>
      <c r="AC368" s="35">
        <f>+AA329-Y368</f>
        <v>3.0000000000000004</v>
      </c>
      <c r="AD368" s="35"/>
      <c r="AE368" s="1" t="s">
        <v>0</v>
      </c>
      <c r="AH368" s="35">
        <f>AF360*AJ329/(AF360-AN367)</f>
        <v>2.9999999999999987</v>
      </c>
      <c r="AI368" s="35"/>
      <c r="AJ368" s="1" t="s">
        <v>0</v>
      </c>
      <c r="AM368" s="35">
        <f>+AJ329-AH368</f>
        <v>3.0000000000000013</v>
      </c>
      <c r="AN368" s="35"/>
      <c r="AO368" s="1" t="s">
        <v>0</v>
      </c>
      <c r="AQ368" s="35">
        <f>AO360*AS329/(AO360-AW367)</f>
        <v>2.9999999999999996</v>
      </c>
      <c r="AR368" s="35"/>
      <c r="AS368" s="1" t="s">
        <v>0</v>
      </c>
      <c r="AV368" s="35">
        <f>+AS329-AQ368</f>
        <v>3.0000000000000004</v>
      </c>
      <c r="AW368" s="35"/>
      <c r="AX368" s="1" t="s">
        <v>0</v>
      </c>
      <c r="AZ368" s="35">
        <f>AX360*BB329/(AX360-BF367)</f>
        <v>2.9999999999999987</v>
      </c>
      <c r="BA368" s="35"/>
      <c r="BB368" s="1" t="s">
        <v>0</v>
      </c>
      <c r="BE368" s="35">
        <f>+BB329-AZ368</f>
        <v>3.0000000000000013</v>
      </c>
      <c r="BF368" s="35"/>
      <c r="BG368" s="1" t="s">
        <v>0</v>
      </c>
      <c r="BI368" s="35">
        <f>BG360*BM329/(BG360-BQ367)</f>
        <v>2.9999999999999996</v>
      </c>
      <c r="BJ368" s="35"/>
      <c r="BK368" s="1" t="s">
        <v>0</v>
      </c>
      <c r="BO368" s="35">
        <f>+BM329-BI368</f>
        <v>2.1210000000000009</v>
      </c>
      <c r="BP368" s="35"/>
      <c r="BQ368" s="1" t="s">
        <v>0</v>
      </c>
      <c r="BU368" s="8"/>
    </row>
    <row r="369" spans="2:83" x14ac:dyDescent="0.2">
      <c r="B369" s="7"/>
      <c r="BU369" s="8"/>
    </row>
    <row r="370" spans="2:83" x14ac:dyDescent="0.2">
      <c r="B370" s="7"/>
      <c r="AA370" s="1" t="s">
        <v>6</v>
      </c>
      <c r="BU370" s="8"/>
    </row>
    <row r="371" spans="2:83" x14ac:dyDescent="0.2">
      <c r="B371" s="7"/>
      <c r="C371" s="1" t="s">
        <v>27</v>
      </c>
      <c r="V371" s="35">
        <f>M360*O368/2+V367*T368/2</f>
        <v>-33.760192500000002</v>
      </c>
      <c r="W371" s="35"/>
      <c r="X371" s="35"/>
      <c r="AE371" s="35">
        <f>M360*O368/2+V367*T368/2+W360*Y368/2+AE367*AC368/2</f>
        <v>-33.760192500000031</v>
      </c>
      <c r="AF371" s="35"/>
      <c r="AG371" s="35"/>
      <c r="AN371" s="35">
        <f>M360*O368/2+V367*T368/2+W360*Y368/2+AE367*AC368/2+AF360*AH368/2+AN367*AM368/2</f>
        <v>-33.760192500000144</v>
      </c>
      <c r="AO371" s="35"/>
      <c r="AP371" s="35"/>
      <c r="AW371" s="35">
        <f>M360*O368/2+V367*T368/2+W360*Y368/2+AE367*AC368/2+AF360*AH368/2+AN367*AM368/2+AO360*AQ368/2+AW367*AV368/2</f>
        <v>-33.760192500000173</v>
      </c>
      <c r="AX371" s="35"/>
      <c r="AY371" s="35"/>
      <c r="BF371" s="35">
        <f>M360*O368/2+V367*T368/2+W360*Y368/2+AE367*AC368/2+AF360*AH368/2+AN367*AM368/2+AO360*AQ368/2+AW367*AV368/2+AX360*AZ368/2+BF367*BE368/2</f>
        <v>-33.760192500000286</v>
      </c>
      <c r="BG371" s="35"/>
      <c r="BH371" s="35"/>
      <c r="BU371" s="8"/>
    </row>
    <row r="372" spans="2:83" x14ac:dyDescent="0.2">
      <c r="B372" s="7"/>
      <c r="C372" s="1" t="s">
        <v>23</v>
      </c>
      <c r="D372" s="35">
        <f>+AM333</f>
        <v>15</v>
      </c>
      <c r="E372" s="35"/>
      <c r="F372" s="10" t="s">
        <v>24</v>
      </c>
      <c r="G372" s="35">
        <f>+AA329</f>
        <v>6</v>
      </c>
      <c r="H372" s="35"/>
      <c r="I372" s="1" t="s">
        <v>25</v>
      </c>
      <c r="J372" s="1">
        <v>16</v>
      </c>
      <c r="K372" s="10" t="s">
        <v>26</v>
      </c>
      <c r="L372" s="35">
        <f>AM333*AA329^2/16</f>
        <v>33.75</v>
      </c>
      <c r="M372" s="35"/>
      <c r="N372" s="35"/>
      <c r="O372" s="1" t="s">
        <v>10</v>
      </c>
      <c r="BU372" s="8"/>
    </row>
    <row r="373" spans="2:83" x14ac:dyDescent="0.2">
      <c r="B373" s="7"/>
      <c r="BU373" s="8"/>
    </row>
    <row r="374" spans="2:83" x14ac:dyDescent="0.2">
      <c r="B374" s="7"/>
      <c r="W374" s="9" t="s">
        <v>4</v>
      </c>
      <c r="AG374" s="1" t="s">
        <v>4</v>
      </c>
      <c r="AO374" s="9" t="s">
        <v>4</v>
      </c>
      <c r="AY374" s="1" t="s">
        <v>4</v>
      </c>
      <c r="BG374" s="9" t="s">
        <v>4</v>
      </c>
      <c r="BU374" s="8"/>
    </row>
    <row r="375" spans="2:83" x14ac:dyDescent="0.2">
      <c r="B375" s="7"/>
      <c r="D375" s="14" t="s">
        <v>9</v>
      </c>
      <c r="G375" s="38">
        <f>MAX(ABS(Q377),ABS(AA377),ABS(AJ377),ABS(AS377),ABS(BB377),ABS(V371),ABS(AE371),ABS(AN371),ABS(AW371),ABS(BF371),ABS(BM377))</f>
        <v>33.760192500000286</v>
      </c>
      <c r="H375" s="38"/>
      <c r="I375" s="38"/>
      <c r="J375" s="14" t="s">
        <v>10</v>
      </c>
      <c r="BU375" s="8"/>
    </row>
    <row r="376" spans="2:83" x14ac:dyDescent="0.2">
      <c r="B376" s="7"/>
      <c r="R376" s="1" t="s">
        <v>3</v>
      </c>
      <c r="AB376" s="9" t="s">
        <v>3</v>
      </c>
      <c r="AK376" s="9" t="s">
        <v>3</v>
      </c>
      <c r="AT376" s="9" t="s">
        <v>3</v>
      </c>
      <c r="BN376" s="1" t="s">
        <v>3</v>
      </c>
      <c r="BU376" s="8"/>
    </row>
    <row r="377" spans="2:83" x14ac:dyDescent="0.2">
      <c r="B377" s="7"/>
      <c r="Q377" s="35">
        <f>M360*O368/2</f>
        <v>33.739807500000012</v>
      </c>
      <c r="R377" s="35"/>
      <c r="S377" s="35"/>
      <c r="AA377" s="35">
        <f>M360*O368/2+V367*T368/2+W360*Y368/2</f>
        <v>33.739807499999984</v>
      </c>
      <c r="AB377" s="35"/>
      <c r="AC377" s="35"/>
      <c r="AJ377" s="35">
        <f>M360*O368/2+V367*T368/2+W360*Y368/2+AE367*AC368/2+AF360*AH368/2</f>
        <v>33.739807499999912</v>
      </c>
      <c r="AK377" s="35"/>
      <c r="AL377" s="35"/>
      <c r="AS377" s="35">
        <f>M360*O368/2+V367*T368/2+W360*Y368/2+AE367*AC368/2+AF360*AH368/2+AN367*AM368/2+AO360*AQ368/2</f>
        <v>33.739807499999841</v>
      </c>
      <c r="AT377" s="35"/>
      <c r="AU377" s="35"/>
      <c r="BB377" s="35">
        <f>M360*O368/2+V367*T368/2+W360*Y368/2+AE367*AC368/2+AF360*AH368/2+AN367*AM368/2+AO360*AQ368/2+AW367*AV368/2+AX360*AZ368/2</f>
        <v>33.73980749999977</v>
      </c>
      <c r="BC377" s="35"/>
      <c r="BD377" s="35"/>
      <c r="BM377" s="35">
        <f>M360*O368/2+V367*T368/2+W360*Y368/2+AE367*AC368/2+AF360*AH368/2+AN367*AM368/2+AO360*AQ368/2+AW367*AV368/2+AX360*AZ368/2+BF367*BE368/2+BG360*BI368/2</f>
        <v>33.739807499999699</v>
      </c>
      <c r="BN377" s="35"/>
      <c r="BO377" s="35"/>
      <c r="BU377" s="8"/>
    </row>
    <row r="378" spans="2:83" ht="12" thickBot="1" x14ac:dyDescent="0.25">
      <c r="B378" s="1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3"/>
    </row>
    <row r="379" spans="2:83" ht="12" thickBot="1" x14ac:dyDescent="0.25"/>
    <row r="380" spans="2:83" ht="62.25" customHeight="1" x14ac:dyDescent="0.2">
      <c r="B380" s="23" t="s">
        <v>8</v>
      </c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5"/>
    </row>
    <row r="381" spans="2:83" x14ac:dyDescent="0.2">
      <c r="B381" s="3"/>
      <c r="C381" s="5"/>
      <c r="D381" s="5"/>
      <c r="E381" s="5"/>
      <c r="F381" s="5"/>
      <c r="G381" s="5"/>
      <c r="H381" s="6" t="s">
        <v>7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5" t="s">
        <v>12</v>
      </c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4"/>
    </row>
    <row r="382" spans="2:83" x14ac:dyDescent="0.2">
      <c r="B382" s="7"/>
      <c r="BU382" s="8"/>
    </row>
    <row r="383" spans="2:83" x14ac:dyDescent="0.2">
      <c r="B383" s="7"/>
      <c r="BU383" s="8"/>
    </row>
    <row r="384" spans="2:83" ht="11.25" customHeight="1" x14ac:dyDescent="0.2">
      <c r="B384" s="7"/>
      <c r="BU384" s="8"/>
      <c r="BX384" s="26" t="s">
        <v>54</v>
      </c>
      <c r="BY384" s="27"/>
      <c r="BZ384" s="27"/>
      <c r="CA384" s="27"/>
      <c r="CB384" s="27"/>
      <c r="CC384" s="27"/>
      <c r="CD384" s="27"/>
      <c r="CE384" s="28"/>
    </row>
    <row r="385" spans="2:85" x14ac:dyDescent="0.2">
      <c r="B385" s="7"/>
      <c r="BU385" s="8"/>
      <c r="BX385" s="29"/>
      <c r="BY385" s="30"/>
      <c r="BZ385" s="30"/>
      <c r="CA385" s="30"/>
      <c r="CB385" s="30"/>
      <c r="CC385" s="30"/>
      <c r="CD385" s="30"/>
      <c r="CE385" s="31"/>
    </row>
    <row r="386" spans="2:85" x14ac:dyDescent="0.2">
      <c r="B386" s="7"/>
      <c r="BU386" s="8"/>
      <c r="BX386" s="29"/>
      <c r="BY386" s="30"/>
      <c r="BZ386" s="30"/>
      <c r="CA386" s="30"/>
      <c r="CB386" s="30"/>
      <c r="CC386" s="30"/>
      <c r="CD386" s="30"/>
      <c r="CE386" s="31"/>
    </row>
    <row r="387" spans="2:85" x14ac:dyDescent="0.2">
      <c r="B387" s="7"/>
      <c r="BU387" s="8"/>
      <c r="BX387" s="29"/>
      <c r="BY387" s="30"/>
      <c r="BZ387" s="30"/>
      <c r="CA387" s="30"/>
      <c r="CB387" s="30"/>
      <c r="CC387" s="30"/>
      <c r="CD387" s="30"/>
      <c r="CE387" s="31"/>
    </row>
    <row r="388" spans="2:85" x14ac:dyDescent="0.2">
      <c r="B388" s="7"/>
      <c r="BU388" s="8"/>
      <c r="BX388" s="29"/>
      <c r="BY388" s="30"/>
      <c r="BZ388" s="30"/>
      <c r="CA388" s="30"/>
      <c r="CB388" s="30"/>
      <c r="CC388" s="30"/>
      <c r="CD388" s="30"/>
      <c r="CE388" s="31"/>
    </row>
    <row r="389" spans="2:85" x14ac:dyDescent="0.2">
      <c r="B389" s="7"/>
      <c r="BU389" s="8"/>
      <c r="BX389" s="29"/>
      <c r="BY389" s="30"/>
      <c r="BZ389" s="30"/>
      <c r="CA389" s="30"/>
      <c r="CB389" s="30"/>
      <c r="CC389" s="30"/>
      <c r="CD389" s="30"/>
      <c r="CE389" s="31"/>
    </row>
    <row r="390" spans="2:85" x14ac:dyDescent="0.2">
      <c r="B390" s="7"/>
      <c r="BU390" s="8"/>
      <c r="BX390" s="32"/>
      <c r="BY390" s="33"/>
      <c r="BZ390" s="33"/>
      <c r="CA390" s="33"/>
      <c r="CB390" s="33"/>
      <c r="CC390" s="33"/>
      <c r="CD390" s="33"/>
      <c r="CE390" s="34"/>
    </row>
    <row r="391" spans="2:85" x14ac:dyDescent="0.2">
      <c r="B391" s="7"/>
      <c r="BU391" s="8"/>
    </row>
    <row r="392" spans="2:85" ht="11.25" customHeight="1" x14ac:dyDescent="0.2">
      <c r="B392" s="7"/>
      <c r="BU392" s="8"/>
      <c r="BX392" s="22" t="s">
        <v>22</v>
      </c>
      <c r="BY392" s="22"/>
      <c r="BZ392" s="22"/>
      <c r="CA392" s="22"/>
      <c r="CB392" s="22"/>
      <c r="CC392" s="22"/>
      <c r="CD392" s="22"/>
      <c r="CE392" s="22"/>
      <c r="CF392" s="22"/>
      <c r="CG392" s="22"/>
    </row>
    <row r="393" spans="2:85" x14ac:dyDescent="0.2">
      <c r="B393" s="7"/>
      <c r="BU393" s="8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</row>
    <row r="394" spans="2:85" x14ac:dyDescent="0.2">
      <c r="B394" s="7"/>
      <c r="BU394" s="8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</row>
    <row r="395" spans="2:85" x14ac:dyDescent="0.2">
      <c r="B395" s="7"/>
      <c r="BU395" s="8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</row>
    <row r="396" spans="2:85" x14ac:dyDescent="0.2">
      <c r="B396" s="7"/>
      <c r="BU396" s="8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</row>
    <row r="397" spans="2:85" x14ac:dyDescent="0.2">
      <c r="B397" s="7"/>
      <c r="BU397" s="8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</row>
    <row r="398" spans="2:85" x14ac:dyDescent="0.2">
      <c r="B398" s="7"/>
      <c r="BU398" s="8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</row>
    <row r="399" spans="2:85" x14ac:dyDescent="0.2">
      <c r="B399" s="7"/>
      <c r="BU399" s="8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</row>
    <row r="400" spans="2:85" x14ac:dyDescent="0.2">
      <c r="B400" s="7"/>
      <c r="BU400" s="8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</row>
    <row r="401" spans="2:73" x14ac:dyDescent="0.2">
      <c r="B401" s="7"/>
      <c r="BU401" s="8"/>
    </row>
    <row r="402" spans="2:73" x14ac:dyDescent="0.2">
      <c r="B402" s="7"/>
      <c r="BU402" s="8"/>
    </row>
    <row r="403" spans="2:73" x14ac:dyDescent="0.2">
      <c r="B403" s="7"/>
      <c r="BU403" s="8"/>
    </row>
    <row r="404" spans="2:73" x14ac:dyDescent="0.2">
      <c r="B404" s="7"/>
      <c r="BU404" s="8"/>
    </row>
    <row r="405" spans="2:73" x14ac:dyDescent="0.2">
      <c r="B405" s="7"/>
      <c r="BU405" s="8"/>
    </row>
    <row r="406" spans="2:73" x14ac:dyDescent="0.2">
      <c r="B406" s="7"/>
      <c r="BU406" s="8"/>
    </row>
    <row r="407" spans="2:73" x14ac:dyDescent="0.2">
      <c r="B407" s="7"/>
      <c r="BU407" s="8"/>
    </row>
    <row r="408" spans="2:73" x14ac:dyDescent="0.2">
      <c r="B408" s="7"/>
      <c r="BU408" s="8"/>
    </row>
    <row r="409" spans="2:73" x14ac:dyDescent="0.2">
      <c r="B409" s="7"/>
      <c r="BU409" s="8"/>
    </row>
    <row r="410" spans="2:73" x14ac:dyDescent="0.2">
      <c r="B410" s="7"/>
      <c r="BU410" s="8"/>
    </row>
    <row r="411" spans="2:73" x14ac:dyDescent="0.2">
      <c r="B411" s="7"/>
      <c r="BU411" s="8"/>
    </row>
    <row r="412" spans="2:73" x14ac:dyDescent="0.2">
      <c r="B412" s="7"/>
      <c r="BU412" s="8"/>
    </row>
    <row r="413" spans="2:73" x14ac:dyDescent="0.2">
      <c r="B413" s="7"/>
      <c r="BU413" s="8"/>
    </row>
    <row r="414" spans="2:73" x14ac:dyDescent="0.2">
      <c r="B414" s="7"/>
      <c r="BU414" s="8"/>
    </row>
    <row r="415" spans="2:73" x14ac:dyDescent="0.2">
      <c r="B415" s="7"/>
      <c r="BU415" s="8"/>
    </row>
    <row r="416" spans="2:73" x14ac:dyDescent="0.2">
      <c r="B416" s="7"/>
      <c r="BU416" s="8"/>
    </row>
    <row r="417" spans="2:73" x14ac:dyDescent="0.2">
      <c r="B417" s="7"/>
      <c r="BU417" s="8"/>
    </row>
    <row r="418" spans="2:73" x14ac:dyDescent="0.2">
      <c r="B418" s="7"/>
      <c r="BU418" s="8"/>
    </row>
    <row r="419" spans="2:73" x14ac:dyDescent="0.2">
      <c r="B419" s="7"/>
      <c r="BU419" s="8"/>
    </row>
    <row r="420" spans="2:73" x14ac:dyDescent="0.2">
      <c r="B420" s="7"/>
      <c r="BU420" s="8"/>
    </row>
    <row r="421" spans="2:73" x14ac:dyDescent="0.2">
      <c r="B421" s="7"/>
      <c r="BU421" s="8"/>
    </row>
    <row r="422" spans="2:73" x14ac:dyDescent="0.2">
      <c r="B422" s="7"/>
      <c r="BU422" s="8"/>
    </row>
    <row r="423" spans="2:73" x14ac:dyDescent="0.2">
      <c r="B423" s="7"/>
      <c r="S423" s="35">
        <f>0.8535*AE423</f>
        <v>5.1210000000000004</v>
      </c>
      <c r="T423" s="35"/>
      <c r="U423" s="1" t="s">
        <v>0</v>
      </c>
      <c r="AE423" s="36">
        <v>6</v>
      </c>
      <c r="AF423" s="36"/>
      <c r="AG423" s="1" t="s">
        <v>0</v>
      </c>
      <c r="AP423" s="35">
        <f>+AE423</f>
        <v>6</v>
      </c>
      <c r="AQ423" s="35"/>
      <c r="AR423" s="1" t="s">
        <v>0</v>
      </c>
      <c r="BA423" s="35">
        <f>+AP423</f>
        <v>6</v>
      </c>
      <c r="BB423" s="35"/>
      <c r="BC423" s="1" t="s">
        <v>0</v>
      </c>
      <c r="BM423" s="35">
        <f>+S423</f>
        <v>5.1210000000000004</v>
      </c>
      <c r="BN423" s="35"/>
      <c r="BO423" s="1" t="s">
        <v>0</v>
      </c>
      <c r="BU423" s="8"/>
    </row>
    <row r="424" spans="2:73" x14ac:dyDescent="0.2">
      <c r="B424" s="7"/>
      <c r="BU424" s="8"/>
    </row>
    <row r="425" spans="2:73" x14ac:dyDescent="0.2">
      <c r="B425" s="7"/>
      <c r="AP425" s="35">
        <f>+S423+AE423+AP423+BA423+BM423</f>
        <v>28.242000000000004</v>
      </c>
      <c r="AQ425" s="35"/>
      <c r="AR425" s="1" t="s">
        <v>0</v>
      </c>
      <c r="BU425" s="8"/>
    </row>
    <row r="426" spans="2:73" x14ac:dyDescent="0.2">
      <c r="B426" s="7"/>
      <c r="BU426" s="8"/>
    </row>
    <row r="427" spans="2:73" x14ac:dyDescent="0.2">
      <c r="B427" s="7"/>
      <c r="AB427" s="1" t="s">
        <v>13</v>
      </c>
      <c r="AM427" s="36">
        <v>15</v>
      </c>
      <c r="AN427" s="36"/>
      <c r="AO427" s="36"/>
      <c r="AP427" s="1" t="s">
        <v>1</v>
      </c>
      <c r="BU427" s="8"/>
    </row>
    <row r="428" spans="2:73" x14ac:dyDescent="0.2">
      <c r="B428" s="7"/>
      <c r="BU428" s="8"/>
    </row>
    <row r="429" spans="2:73" x14ac:dyDescent="0.2">
      <c r="B429" s="7"/>
      <c r="BU429" s="8"/>
    </row>
    <row r="430" spans="2:73" x14ac:dyDescent="0.2">
      <c r="B430" s="7"/>
      <c r="BU430" s="8"/>
    </row>
    <row r="431" spans="2:73" x14ac:dyDescent="0.2">
      <c r="B431" s="7"/>
      <c r="BU431" s="8"/>
    </row>
    <row r="432" spans="2:73" x14ac:dyDescent="0.2">
      <c r="B432" s="7"/>
      <c r="S432" s="35">
        <f>+S423-X432</f>
        <v>4.2420000000000009</v>
      </c>
      <c r="T432" s="35"/>
      <c r="U432" s="1" t="s">
        <v>0</v>
      </c>
      <c r="X432" s="35">
        <f>0.1465*AE423</f>
        <v>0.879</v>
      </c>
      <c r="Y432" s="35"/>
      <c r="Z432" s="1" t="s">
        <v>0</v>
      </c>
      <c r="AD432" s="35">
        <f>+AE423-AI432</f>
        <v>5.1210000000000004</v>
      </c>
      <c r="AE432" s="35"/>
      <c r="AF432" s="1" t="s">
        <v>0</v>
      </c>
      <c r="AI432" s="35">
        <f>+X432</f>
        <v>0.879</v>
      </c>
      <c r="AJ432" s="35"/>
      <c r="AK432" s="1" t="s">
        <v>0</v>
      </c>
      <c r="AO432" s="35">
        <f>+AP423-AT432</f>
        <v>5.1210000000000004</v>
      </c>
      <c r="AP432" s="35"/>
      <c r="AQ432" s="1" t="s">
        <v>0</v>
      </c>
      <c r="AT432" s="35">
        <f>+AI432</f>
        <v>0.879</v>
      </c>
      <c r="AU432" s="35"/>
      <c r="AV432" s="1" t="s">
        <v>0</v>
      </c>
      <c r="AZ432" s="35">
        <f>+BA423-BE432</f>
        <v>5.1210000000000004</v>
      </c>
      <c r="BA432" s="35"/>
      <c r="BB432" s="1" t="s">
        <v>0</v>
      </c>
      <c r="BE432" s="35">
        <f>+AT432</f>
        <v>0.879</v>
      </c>
      <c r="BF432" s="35"/>
      <c r="BG432" s="1" t="s">
        <v>0</v>
      </c>
      <c r="BM432" s="35">
        <f>+BM423</f>
        <v>5.1210000000000004</v>
      </c>
      <c r="BN432" s="35"/>
      <c r="BO432" s="1" t="s">
        <v>0</v>
      </c>
      <c r="BU432" s="8"/>
    </row>
    <row r="433" spans="2:73" x14ac:dyDescent="0.2">
      <c r="B433" s="7"/>
      <c r="BU433" s="8"/>
    </row>
    <row r="434" spans="2:73" x14ac:dyDescent="0.2">
      <c r="B434" s="7"/>
      <c r="AP434" s="35">
        <f>+AP425</f>
        <v>28.242000000000004</v>
      </c>
      <c r="AQ434" s="35"/>
      <c r="AR434" s="1" t="s">
        <v>0</v>
      </c>
      <c r="BU434" s="8"/>
    </row>
    <row r="435" spans="2:73" x14ac:dyDescent="0.2">
      <c r="B435" s="7"/>
      <c r="BU435" s="8"/>
    </row>
    <row r="436" spans="2:73" x14ac:dyDescent="0.2">
      <c r="B436" s="7"/>
      <c r="AH436" s="35">
        <f>+AH452</f>
        <v>31.814999999999998</v>
      </c>
      <c r="AI436" s="35"/>
      <c r="AJ436" s="1" t="s">
        <v>2</v>
      </c>
      <c r="BD436" s="35">
        <f>+BD452</f>
        <v>31.814999999999998</v>
      </c>
      <c r="BE436" s="35"/>
      <c r="BF436" s="1" t="s">
        <v>2</v>
      </c>
      <c r="BU436" s="8"/>
    </row>
    <row r="437" spans="2:73" x14ac:dyDescent="0.2">
      <c r="B437" s="7"/>
      <c r="Q437" s="35">
        <f>+AM427</f>
        <v>15</v>
      </c>
      <c r="R437" s="35"/>
      <c r="S437" s="35"/>
      <c r="T437" s="1" t="s">
        <v>1</v>
      </c>
      <c r="AN437" s="35">
        <f>+AM427</f>
        <v>15</v>
      </c>
      <c r="AO437" s="35"/>
      <c r="AP437" s="35"/>
      <c r="AQ437" s="1" t="s">
        <v>1</v>
      </c>
      <c r="BJ437" s="35">
        <f>+AM427</f>
        <v>15</v>
      </c>
      <c r="BK437" s="35"/>
      <c r="BL437" s="35"/>
      <c r="BM437" s="1" t="s">
        <v>1</v>
      </c>
      <c r="BU437" s="8"/>
    </row>
    <row r="438" spans="2:73" x14ac:dyDescent="0.2">
      <c r="B438" s="7"/>
      <c r="BU438" s="8"/>
    </row>
    <row r="439" spans="2:73" x14ac:dyDescent="0.2">
      <c r="B439" s="7"/>
      <c r="BU439" s="8"/>
    </row>
    <row r="440" spans="2:73" x14ac:dyDescent="0.2">
      <c r="B440" s="7"/>
      <c r="BU440" s="8"/>
    </row>
    <row r="441" spans="2:73" x14ac:dyDescent="0.2">
      <c r="B441" s="7"/>
      <c r="R441" s="35">
        <f>+S432</f>
        <v>4.2420000000000009</v>
      </c>
      <c r="S441" s="35"/>
      <c r="T441" s="1" t="s">
        <v>0</v>
      </c>
      <c r="AI441" s="35">
        <f>+AI432</f>
        <v>0.879</v>
      </c>
      <c r="AJ441" s="35"/>
      <c r="AK441" s="1" t="s">
        <v>0</v>
      </c>
      <c r="AN441" s="35">
        <f>+AO432</f>
        <v>5.1210000000000004</v>
      </c>
      <c r="AO441" s="35"/>
      <c r="AP441" s="1" t="s">
        <v>0</v>
      </c>
      <c r="BE441" s="35">
        <f>+BE432</f>
        <v>0.879</v>
      </c>
      <c r="BF441" s="35"/>
      <c r="BG441" s="1" t="s">
        <v>0</v>
      </c>
      <c r="BK441" s="35">
        <f>+BM432</f>
        <v>5.1210000000000004</v>
      </c>
      <c r="BL441" s="35"/>
      <c r="BM441" s="1" t="s">
        <v>0</v>
      </c>
      <c r="BU441" s="8"/>
    </row>
    <row r="442" spans="2:73" x14ac:dyDescent="0.2">
      <c r="B442" s="7"/>
      <c r="BU442" s="8"/>
    </row>
    <row r="443" spans="2:73" x14ac:dyDescent="0.2">
      <c r="B443" s="7"/>
      <c r="M443" s="35">
        <f>Q437*R441/2</f>
        <v>31.815000000000005</v>
      </c>
      <c r="N443" s="35"/>
      <c r="O443" s="1" t="s">
        <v>2</v>
      </c>
      <c r="W443" s="35">
        <f>+M443</f>
        <v>31.815000000000005</v>
      </c>
      <c r="X443" s="35"/>
      <c r="Y443" s="1" t="s">
        <v>2</v>
      </c>
      <c r="AJ443" s="35">
        <f>(AH436*(AI441+AN441)+AN437*(AI441+AN441)*(AI441+AN441)/2)/AN441</f>
        <v>89.999999999999986</v>
      </c>
      <c r="AK443" s="35"/>
      <c r="AL443" s="1" t="s">
        <v>2</v>
      </c>
      <c r="AS443" s="35">
        <f>AH436+AN437*(AN441+AI441)-AJ443</f>
        <v>31.815000000000012</v>
      </c>
      <c r="AT443" s="35"/>
      <c r="AU443" s="1" t="s">
        <v>2</v>
      </c>
      <c r="BF443" s="35">
        <f>(BJ437*(BE441+BK441)*(BE441+BK441)/2+BD436*(BE441+BK441))/BK441</f>
        <v>89.999999999999986</v>
      </c>
      <c r="BG443" s="35"/>
      <c r="BH443" s="1" t="s">
        <v>2</v>
      </c>
      <c r="BR443" s="35">
        <f>BD436+BJ437*(BE441+BK441)-BF443</f>
        <v>31.815000000000012</v>
      </c>
      <c r="BS443" s="35"/>
      <c r="BT443" s="1" t="s">
        <v>2</v>
      </c>
      <c r="BU443" s="8"/>
    </row>
    <row r="444" spans="2:73" x14ac:dyDescent="0.2">
      <c r="B444" s="7"/>
      <c r="BU444" s="8"/>
    </row>
    <row r="445" spans="2:73" x14ac:dyDescent="0.2">
      <c r="B445" s="7"/>
      <c r="D445" s="1" t="s">
        <v>28</v>
      </c>
      <c r="W445" s="35">
        <f>+W443</f>
        <v>31.815000000000005</v>
      </c>
      <c r="X445" s="35"/>
      <c r="Y445" s="1" t="s">
        <v>2</v>
      </c>
      <c r="AS445" s="35">
        <f>+AS443</f>
        <v>31.815000000000012</v>
      </c>
      <c r="AT445" s="35"/>
      <c r="AU445" s="1" t="s">
        <v>2</v>
      </c>
      <c r="BU445" s="8"/>
    </row>
    <row r="446" spans="2:73" x14ac:dyDescent="0.2">
      <c r="B446" s="7"/>
      <c r="AC446" s="35">
        <f>+AM427</f>
        <v>15</v>
      </c>
      <c r="AD446" s="35"/>
      <c r="AE446" s="35"/>
      <c r="AF446" s="1" t="s">
        <v>1</v>
      </c>
      <c r="AY446" s="35">
        <f>+AM427</f>
        <v>15</v>
      </c>
      <c r="AZ446" s="35"/>
      <c r="BA446" s="35"/>
      <c r="BB446" s="1" t="s">
        <v>1</v>
      </c>
      <c r="BU446" s="8"/>
    </row>
    <row r="447" spans="2:73" x14ac:dyDescent="0.2">
      <c r="B447" s="7"/>
      <c r="BU447" s="8"/>
    </row>
    <row r="448" spans="2:73" x14ac:dyDescent="0.2">
      <c r="B448" s="7"/>
      <c r="BU448" s="8"/>
    </row>
    <row r="449" spans="2:78" x14ac:dyDescent="0.2">
      <c r="B449" s="7"/>
      <c r="BU449" s="8"/>
    </row>
    <row r="450" spans="2:78" x14ac:dyDescent="0.2">
      <c r="B450" s="7"/>
      <c r="X450" s="35">
        <f>+X432</f>
        <v>0.879</v>
      </c>
      <c r="Y450" s="35"/>
      <c r="Z450" s="1" t="s">
        <v>0</v>
      </c>
      <c r="AC450" s="35">
        <f>+AD432</f>
        <v>5.1210000000000004</v>
      </c>
      <c r="AD450" s="35"/>
      <c r="AE450" s="1" t="s">
        <v>0</v>
      </c>
      <c r="AT450" s="35">
        <f>+AT432</f>
        <v>0.879</v>
      </c>
      <c r="AU450" s="35"/>
      <c r="AV450" s="1" t="s">
        <v>0</v>
      </c>
      <c r="AY450" s="35">
        <f>+AZ432</f>
        <v>5.1210000000000004</v>
      </c>
      <c r="AZ450" s="35"/>
      <c r="BA450" s="1" t="s">
        <v>0</v>
      </c>
      <c r="BU450" s="8"/>
    </row>
    <row r="451" spans="2:78" x14ac:dyDescent="0.2">
      <c r="B451" s="7"/>
      <c r="BU451" s="8"/>
    </row>
    <row r="452" spans="2:78" x14ac:dyDescent="0.2">
      <c r="B452" s="7"/>
      <c r="Y452" s="35">
        <f>(W445*(X450+AC450)+AC446*(X450+AC450)*(X450+AC450)/2)/AC450</f>
        <v>90</v>
      </c>
      <c r="Z452" s="35"/>
      <c r="AA452" s="1" t="s">
        <v>2</v>
      </c>
      <c r="AH452" s="35">
        <f>W445+AC446*(AC450+X450)-Y452</f>
        <v>31.814999999999998</v>
      </c>
      <c r="AI452" s="35"/>
      <c r="AJ452" s="1" t="s">
        <v>2</v>
      </c>
      <c r="AU452" s="35">
        <f>(AS445*(AT450+AY450)+AY446*(AT450+AY450)*(AT450+AY450)/2)/AY450</f>
        <v>90.000000000000014</v>
      </c>
      <c r="AV452" s="35"/>
      <c r="AW452" s="1" t="s">
        <v>2</v>
      </c>
      <c r="BD452" s="35">
        <f>AS445+AY446*(AY450+AT450)-AU452</f>
        <v>31.814999999999998</v>
      </c>
      <c r="BE452" s="35"/>
      <c r="BF452" s="1" t="s">
        <v>2</v>
      </c>
      <c r="BU452" s="8"/>
    </row>
    <row r="453" spans="2:78" x14ac:dyDescent="0.2">
      <c r="B453" s="7"/>
      <c r="BU453" s="8"/>
    </row>
    <row r="454" spans="2:78" x14ac:dyDescent="0.2">
      <c r="B454" s="7"/>
      <c r="BU454" s="8"/>
    </row>
    <row r="455" spans="2:78" x14ac:dyDescent="0.2">
      <c r="B455" s="7"/>
      <c r="M455" s="35">
        <f>+M443</f>
        <v>31.815000000000005</v>
      </c>
      <c r="N455" s="35"/>
      <c r="O455" s="35"/>
      <c r="Y455" s="35">
        <f>+Y452+X462</f>
        <v>44.999999999999993</v>
      </c>
      <c r="Z455" s="35"/>
      <c r="AA455" s="35"/>
      <c r="AJ455" s="35">
        <f>+AJ443+AI462</f>
        <v>44.999999999999979</v>
      </c>
      <c r="AK455" s="35"/>
      <c r="AL455" s="35"/>
      <c r="AU455" s="35">
        <f>+AU452+AT462</f>
        <v>44.999999999999993</v>
      </c>
      <c r="AV455" s="35"/>
      <c r="AW455" s="35"/>
      <c r="BF455" s="35">
        <f>+BF443+BE462</f>
        <v>44.999999999999979</v>
      </c>
      <c r="BG455" s="35"/>
      <c r="BH455" s="35"/>
      <c r="BU455" s="8"/>
    </row>
    <row r="456" spans="2:78" x14ac:dyDescent="0.2">
      <c r="B456" s="7"/>
      <c r="AB456" s="1" t="s">
        <v>5</v>
      </c>
      <c r="BU456" s="8"/>
    </row>
    <row r="457" spans="2:78" x14ac:dyDescent="0.2">
      <c r="B457" s="7"/>
      <c r="O457" s="1" t="s">
        <v>3</v>
      </c>
      <c r="AA457" s="1" t="s">
        <v>3</v>
      </c>
      <c r="AL457" s="1" t="s">
        <v>3</v>
      </c>
      <c r="AW457" s="1" t="s">
        <v>3</v>
      </c>
      <c r="BH457" s="1" t="s">
        <v>3</v>
      </c>
      <c r="BU457" s="8"/>
    </row>
    <row r="458" spans="2:78" x14ac:dyDescent="0.2">
      <c r="B458" s="7"/>
      <c r="BU458" s="8"/>
    </row>
    <row r="459" spans="2:78" x14ac:dyDescent="0.2">
      <c r="B459" s="7"/>
      <c r="D459" s="14" t="s">
        <v>11</v>
      </c>
      <c r="G459" s="38">
        <f>MAX(ABS(M455),ABS(Y455),ABS(AJ455),ABS(AU455),ABS(BF455),ABS(X462),ABS(AI462),ABS(AT462),ABS(BE462),ABS(BQ462))</f>
        <v>45.000000000000021</v>
      </c>
      <c r="H459" s="38"/>
      <c r="I459" s="38"/>
      <c r="J459" s="14" t="s">
        <v>10</v>
      </c>
      <c r="BU459" s="8"/>
    </row>
    <row r="460" spans="2:78" x14ac:dyDescent="0.2">
      <c r="B460" s="7"/>
      <c r="X460" s="9" t="s">
        <v>4</v>
      </c>
      <c r="AI460" s="9" t="s">
        <v>4</v>
      </c>
      <c r="AT460" s="9" t="s">
        <v>4</v>
      </c>
      <c r="BE460" s="9" t="s">
        <v>4</v>
      </c>
      <c r="BQ460" s="9" t="s">
        <v>4</v>
      </c>
      <c r="BU460" s="8"/>
    </row>
    <row r="461" spans="2:78" x14ac:dyDescent="0.2">
      <c r="B461" s="7"/>
      <c r="V461" s="35">
        <f>X462*(V463-X450)/V463</f>
        <v>-31.815000000000008</v>
      </c>
      <c r="W461" s="35"/>
      <c r="X461" s="35"/>
      <c r="AG461" s="35">
        <f>AI462*(AG463-AI441)/AG463</f>
        <v>-31.815000000000008</v>
      </c>
      <c r="AH461" s="35"/>
      <c r="AI461" s="35"/>
      <c r="AR461" s="35">
        <f>AT462*(AR463-AT450)/AR463</f>
        <v>-31.815000000000023</v>
      </c>
      <c r="AS461" s="35"/>
      <c r="AT461" s="35"/>
      <c r="BC461" s="35">
        <f>BE462*(BC463-BE441)/BC463</f>
        <v>-31.815000000000008</v>
      </c>
      <c r="BD461" s="35"/>
      <c r="BE461" s="35"/>
      <c r="BU461" s="8"/>
      <c r="BW461" s="2"/>
      <c r="BX461" s="2"/>
      <c r="BY461" s="2"/>
      <c r="BZ461" s="2"/>
    </row>
    <row r="462" spans="2:78" x14ac:dyDescent="0.2">
      <c r="B462" s="7"/>
      <c r="X462" s="35">
        <f>+M455-Q437*S423</f>
        <v>-45.000000000000007</v>
      </c>
      <c r="Y462" s="35"/>
      <c r="Z462" s="35"/>
      <c r="AI462" s="35">
        <f>+Y455-AC446*AE423</f>
        <v>-45.000000000000007</v>
      </c>
      <c r="AJ462" s="35"/>
      <c r="AK462" s="35"/>
      <c r="AT462" s="35">
        <f>+AJ455-AM427*AP423</f>
        <v>-45.000000000000021</v>
      </c>
      <c r="AU462" s="35"/>
      <c r="AV462" s="35"/>
      <c r="BE462" s="35">
        <f>+AU455-AM427*BA423</f>
        <v>-45.000000000000007</v>
      </c>
      <c r="BF462" s="35"/>
      <c r="BG462" s="35"/>
      <c r="BQ462" s="35">
        <f>+BF455-AM427*BM423</f>
        <v>-31.815000000000033</v>
      </c>
      <c r="BR462" s="35"/>
      <c r="BS462" s="35"/>
      <c r="BU462" s="8"/>
    </row>
    <row r="463" spans="2:78" x14ac:dyDescent="0.2">
      <c r="B463" s="7"/>
      <c r="P463" s="35">
        <f>M455*S423/(M455-X462)</f>
        <v>2.1210000000000004</v>
      </c>
      <c r="Q463" s="35"/>
      <c r="R463" s="1" t="s">
        <v>0</v>
      </c>
      <c r="V463" s="35">
        <f>+S423-P463</f>
        <v>3</v>
      </c>
      <c r="W463" s="35"/>
      <c r="X463" s="1" t="s">
        <v>0</v>
      </c>
      <c r="AA463" s="35">
        <f>Y455*AE423/(Y455-AI462)</f>
        <v>2.9999999999999996</v>
      </c>
      <c r="AB463" s="35"/>
      <c r="AC463" s="1" t="s">
        <v>0</v>
      </c>
      <c r="AG463" s="35">
        <f>+AE423-AA463</f>
        <v>3.0000000000000004</v>
      </c>
      <c r="AH463" s="35"/>
      <c r="AI463" s="1" t="s">
        <v>0</v>
      </c>
      <c r="AM463" s="35">
        <f>AJ455*AP423/(AJ455-AT462)</f>
        <v>2.9999999999999987</v>
      </c>
      <c r="AN463" s="35"/>
      <c r="AO463" s="1" t="s">
        <v>0</v>
      </c>
      <c r="AR463" s="35">
        <f>+AP423-AM463</f>
        <v>3.0000000000000013</v>
      </c>
      <c r="AS463" s="35"/>
      <c r="AT463" s="1" t="s">
        <v>0</v>
      </c>
      <c r="AX463" s="35">
        <f>AU455*BA423/(AU455-BE462)</f>
        <v>2.9999999999999996</v>
      </c>
      <c r="AY463" s="35"/>
      <c r="AZ463" s="1" t="s">
        <v>0</v>
      </c>
      <c r="BC463" s="35">
        <f>+BA423-AX463</f>
        <v>3.0000000000000004</v>
      </c>
      <c r="BD463" s="35"/>
      <c r="BE463" s="1" t="s">
        <v>0</v>
      </c>
      <c r="BI463" s="35">
        <f>BF455*BM423/(BF455-BQ462)</f>
        <v>2.9999999999999982</v>
      </c>
      <c r="BJ463" s="35"/>
      <c r="BK463" s="1" t="s">
        <v>0</v>
      </c>
      <c r="BO463" s="35">
        <f>+BM423-BI463</f>
        <v>2.1210000000000022</v>
      </c>
      <c r="BP463" s="35"/>
      <c r="BQ463" s="1" t="s">
        <v>0</v>
      </c>
      <c r="BU463" s="8"/>
    </row>
    <row r="464" spans="2:78" x14ac:dyDescent="0.2">
      <c r="B464" s="7"/>
      <c r="BU464" s="8"/>
    </row>
    <row r="465" spans="2:83" x14ac:dyDescent="0.2">
      <c r="B465" s="7"/>
      <c r="C465" s="1" t="s">
        <v>27</v>
      </c>
      <c r="X465" s="35">
        <f>M455*P463/2+X462*V463/2</f>
        <v>-33.760192500000002</v>
      </c>
      <c r="Y465" s="35"/>
      <c r="Z465" s="35"/>
      <c r="AI465" s="35">
        <f>M455*P463/2+X462*V463/2+Y455*AA463/2+AI462*AG463/2</f>
        <v>-33.760192500000031</v>
      </c>
      <c r="AJ465" s="35"/>
      <c r="AK465" s="35"/>
      <c r="AT465" s="35">
        <f>M455*P463/2+X462*V463/2+Y455*AA463/2+AI462*AG463/2+AJ455*AM463/2+AT462*AR463/2</f>
        <v>-33.760192500000144</v>
      </c>
      <c r="AU465" s="35"/>
      <c r="AV465" s="35"/>
      <c r="BE465" s="35">
        <f>M455*P463/2+X462*V463/2+Y455*AA463/2+AI462*AG463/2+AJ455*AM463/2+AT462*AR463/2+AU455*AX463/2+BC463*BE462/2</f>
        <v>-33.760192500000173</v>
      </c>
      <c r="BF465" s="35"/>
      <c r="BG465" s="35"/>
      <c r="BU465" s="8"/>
    </row>
    <row r="466" spans="2:83" x14ac:dyDescent="0.2">
      <c r="B466" s="7"/>
      <c r="C466" s="1" t="s">
        <v>23</v>
      </c>
      <c r="D466" s="35">
        <f>+AM427</f>
        <v>15</v>
      </c>
      <c r="E466" s="35"/>
      <c r="F466" s="10" t="s">
        <v>24</v>
      </c>
      <c r="G466" s="35">
        <f>+AE423</f>
        <v>6</v>
      </c>
      <c r="H466" s="35"/>
      <c r="I466" s="1" t="s">
        <v>25</v>
      </c>
      <c r="J466" s="1">
        <v>16</v>
      </c>
      <c r="K466" s="10" t="s">
        <v>26</v>
      </c>
      <c r="L466" s="35">
        <f>AM427*AE423^2/16</f>
        <v>33.75</v>
      </c>
      <c r="M466" s="35"/>
      <c r="N466" s="35"/>
      <c r="O466" s="1" t="s">
        <v>10</v>
      </c>
      <c r="AB466" s="1" t="s">
        <v>6</v>
      </c>
      <c r="BU466" s="8"/>
    </row>
    <row r="467" spans="2:83" x14ac:dyDescent="0.2">
      <c r="B467" s="7"/>
      <c r="BU467" s="8"/>
    </row>
    <row r="468" spans="2:83" x14ac:dyDescent="0.2">
      <c r="B468" s="7"/>
      <c r="Z468" s="1" t="s">
        <v>4</v>
      </c>
      <c r="AJ468" s="9" t="s">
        <v>4</v>
      </c>
      <c r="AV468" s="1" t="s">
        <v>4</v>
      </c>
      <c r="BF468" s="9" t="s">
        <v>4</v>
      </c>
      <c r="BU468" s="8"/>
    </row>
    <row r="469" spans="2:83" x14ac:dyDescent="0.2">
      <c r="B469" s="7"/>
      <c r="D469" s="14" t="s">
        <v>9</v>
      </c>
      <c r="G469" s="38">
        <f>MAX(ABS(R471),ABS(AD471),ABS(AO471),ABS(AZ471),ABS(BL471),ABS(X465),ABS(AI465),ABS(AT465),ABS(BE465))</f>
        <v>33.760192500000173</v>
      </c>
      <c r="H469" s="38"/>
      <c r="I469" s="38"/>
      <c r="J469" s="14" t="s">
        <v>10</v>
      </c>
      <c r="BU469" s="8"/>
    </row>
    <row r="470" spans="2:83" x14ac:dyDescent="0.2">
      <c r="B470" s="7"/>
      <c r="R470" s="9" t="s">
        <v>3</v>
      </c>
      <c r="AE470" s="10" t="s">
        <v>3</v>
      </c>
      <c r="AP470" s="1" t="s">
        <v>3</v>
      </c>
      <c r="BA470" s="1" t="s">
        <v>3</v>
      </c>
      <c r="BM470" s="1" t="s">
        <v>3</v>
      </c>
      <c r="BU470" s="8"/>
    </row>
    <row r="471" spans="2:83" x14ac:dyDescent="0.2">
      <c r="B471" s="7"/>
      <c r="R471" s="35">
        <f>M455*P463/2</f>
        <v>33.739807500000012</v>
      </c>
      <c r="S471" s="35"/>
      <c r="T471" s="35"/>
      <c r="AD471" s="35">
        <f>M455*P463/2+X462*V463/2+Y455*AA463/2</f>
        <v>33.739807499999984</v>
      </c>
      <c r="AE471" s="35"/>
      <c r="AF471" s="35"/>
      <c r="AO471" s="35">
        <f>M455*P463/2+X462*V463/2+Y455*AA463/2+AI462*AG463/2+AJ455*AM463/2</f>
        <v>33.739807499999912</v>
      </c>
      <c r="AP471" s="35"/>
      <c r="AQ471" s="35"/>
      <c r="AZ471" s="35">
        <f>M455*P463/2+X462*V463/2+Y455*AA463/2+AI462*AG463/2+AJ455*AM463/2+AT462*AR463/2+AU455*AX463/2</f>
        <v>33.739807499999841</v>
      </c>
      <c r="BA471" s="35"/>
      <c r="BB471" s="35"/>
      <c r="BL471" s="35">
        <f>M455*P463/2+X462*V463/2+Y455*AA463/2+AI462*AG463/2+AJ455*AM463/2+AT462*AR463/2+AU455*AX463/2+BC463*BE462/2+BF455*BI463/2</f>
        <v>33.739807499999756</v>
      </c>
      <c r="BM471" s="35"/>
      <c r="BN471" s="35"/>
      <c r="BU471" s="8"/>
    </row>
    <row r="472" spans="2:83" ht="12" thickBot="1" x14ac:dyDescent="0.25">
      <c r="B472" s="11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3"/>
    </row>
    <row r="473" spans="2:83" ht="12" thickBot="1" x14ac:dyDescent="0.25"/>
    <row r="474" spans="2:83" ht="59.25" customHeight="1" x14ac:dyDescent="0.2">
      <c r="B474" s="23" t="s">
        <v>17</v>
      </c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5"/>
    </row>
    <row r="475" spans="2:83" x14ac:dyDescent="0.2">
      <c r="B475" s="3"/>
      <c r="C475" s="5"/>
      <c r="D475" s="5"/>
      <c r="E475" s="5"/>
      <c r="F475" s="5"/>
      <c r="G475" s="5"/>
      <c r="H475" s="6" t="s">
        <v>7</v>
      </c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5" t="s">
        <v>12</v>
      </c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4"/>
    </row>
    <row r="476" spans="2:83" x14ac:dyDescent="0.2">
      <c r="B476" s="7"/>
      <c r="BU476" s="8"/>
    </row>
    <row r="477" spans="2:83" x14ac:dyDescent="0.2">
      <c r="B477" s="7"/>
      <c r="BU477" s="8"/>
    </row>
    <row r="478" spans="2:83" ht="11.25" customHeight="1" x14ac:dyDescent="0.2">
      <c r="B478" s="7"/>
      <c r="BU478" s="8"/>
      <c r="BX478" s="26" t="s">
        <v>54</v>
      </c>
      <c r="BY478" s="27"/>
      <c r="BZ478" s="27"/>
      <c r="CA478" s="27"/>
      <c r="CB478" s="27"/>
      <c r="CC478" s="27"/>
      <c r="CD478" s="27"/>
      <c r="CE478" s="28"/>
    </row>
    <row r="479" spans="2:83" x14ac:dyDescent="0.2">
      <c r="B479" s="7"/>
      <c r="BU479" s="8"/>
      <c r="BX479" s="29"/>
      <c r="BY479" s="30"/>
      <c r="BZ479" s="30"/>
      <c r="CA479" s="30"/>
      <c r="CB479" s="30"/>
      <c r="CC479" s="30"/>
      <c r="CD479" s="30"/>
      <c r="CE479" s="31"/>
    </row>
    <row r="480" spans="2:83" x14ac:dyDescent="0.2">
      <c r="B480" s="7"/>
      <c r="BU480" s="8"/>
      <c r="BX480" s="29"/>
      <c r="BY480" s="30"/>
      <c r="BZ480" s="30"/>
      <c r="CA480" s="30"/>
      <c r="CB480" s="30"/>
      <c r="CC480" s="30"/>
      <c r="CD480" s="30"/>
      <c r="CE480" s="31"/>
    </row>
    <row r="481" spans="2:85" x14ac:dyDescent="0.2">
      <c r="B481" s="7"/>
      <c r="BU481" s="8"/>
      <c r="BX481" s="29"/>
      <c r="BY481" s="30"/>
      <c r="BZ481" s="30"/>
      <c r="CA481" s="30"/>
      <c r="CB481" s="30"/>
      <c r="CC481" s="30"/>
      <c r="CD481" s="30"/>
      <c r="CE481" s="31"/>
    </row>
    <row r="482" spans="2:85" x14ac:dyDescent="0.2">
      <c r="B482" s="7"/>
      <c r="BU482" s="8"/>
      <c r="BX482" s="29"/>
      <c r="BY482" s="30"/>
      <c r="BZ482" s="30"/>
      <c r="CA482" s="30"/>
      <c r="CB482" s="30"/>
      <c r="CC482" s="30"/>
      <c r="CD482" s="30"/>
      <c r="CE482" s="31"/>
    </row>
    <row r="483" spans="2:85" x14ac:dyDescent="0.2">
      <c r="B483" s="7"/>
      <c r="BU483" s="8"/>
      <c r="BX483" s="29"/>
      <c r="BY483" s="30"/>
      <c r="BZ483" s="30"/>
      <c r="CA483" s="30"/>
      <c r="CB483" s="30"/>
      <c r="CC483" s="30"/>
      <c r="CD483" s="30"/>
      <c r="CE483" s="31"/>
    </row>
    <row r="484" spans="2:85" x14ac:dyDescent="0.2">
      <c r="B484" s="7"/>
      <c r="BU484" s="8"/>
      <c r="BX484" s="32"/>
      <c r="BY484" s="33"/>
      <c r="BZ484" s="33"/>
      <c r="CA484" s="33"/>
      <c r="CB484" s="33"/>
      <c r="CC484" s="33"/>
      <c r="CD484" s="33"/>
      <c r="CE484" s="34"/>
    </row>
    <row r="485" spans="2:85" x14ac:dyDescent="0.2">
      <c r="B485" s="7"/>
      <c r="BU485" s="8"/>
    </row>
    <row r="486" spans="2:85" ht="11.25" customHeight="1" x14ac:dyDescent="0.2">
      <c r="B486" s="7"/>
      <c r="BU486" s="8"/>
      <c r="BX486" s="22" t="s">
        <v>22</v>
      </c>
      <c r="BY486" s="22"/>
      <c r="BZ486" s="22"/>
      <c r="CA486" s="22"/>
      <c r="CB486" s="22"/>
      <c r="CC486" s="22"/>
      <c r="CD486" s="22"/>
      <c r="CE486" s="22"/>
      <c r="CF486" s="22"/>
      <c r="CG486" s="22"/>
    </row>
    <row r="487" spans="2:85" x14ac:dyDescent="0.2">
      <c r="B487" s="7"/>
      <c r="BU487" s="8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</row>
    <row r="488" spans="2:85" x14ac:dyDescent="0.2">
      <c r="B488" s="7"/>
      <c r="BU488" s="8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</row>
    <row r="489" spans="2:85" x14ac:dyDescent="0.2">
      <c r="B489" s="7"/>
      <c r="BU489" s="8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</row>
    <row r="490" spans="2:85" x14ac:dyDescent="0.2">
      <c r="B490" s="7"/>
      <c r="BU490" s="8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</row>
    <row r="491" spans="2:85" x14ac:dyDescent="0.2">
      <c r="B491" s="7"/>
      <c r="BU491" s="8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</row>
    <row r="492" spans="2:85" x14ac:dyDescent="0.2">
      <c r="B492" s="7"/>
      <c r="BU492" s="8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</row>
    <row r="493" spans="2:85" x14ac:dyDescent="0.2">
      <c r="B493" s="7"/>
      <c r="BU493" s="8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</row>
    <row r="494" spans="2:85" x14ac:dyDescent="0.2">
      <c r="B494" s="7"/>
      <c r="BU494" s="8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</row>
    <row r="495" spans="2:85" x14ac:dyDescent="0.2">
      <c r="B495" s="7"/>
      <c r="BU495" s="8"/>
    </row>
    <row r="496" spans="2:85" x14ac:dyDescent="0.2">
      <c r="B496" s="7"/>
      <c r="BU496" s="8"/>
    </row>
    <row r="497" spans="2:73" x14ac:dyDescent="0.2">
      <c r="B497" s="7"/>
      <c r="BU497" s="8"/>
    </row>
    <row r="498" spans="2:73" x14ac:dyDescent="0.2">
      <c r="B498" s="7"/>
      <c r="BU498" s="8"/>
    </row>
    <row r="499" spans="2:73" x14ac:dyDescent="0.2">
      <c r="B499" s="7"/>
      <c r="BU499" s="8"/>
    </row>
    <row r="500" spans="2:73" x14ac:dyDescent="0.2">
      <c r="B500" s="7"/>
      <c r="BU500" s="8"/>
    </row>
    <row r="501" spans="2:73" x14ac:dyDescent="0.2">
      <c r="B501" s="7"/>
      <c r="BU501" s="8"/>
    </row>
    <row r="502" spans="2:73" x14ac:dyDescent="0.2">
      <c r="B502" s="7"/>
      <c r="BU502" s="8"/>
    </row>
    <row r="503" spans="2:73" x14ac:dyDescent="0.2">
      <c r="B503" s="7"/>
      <c r="BU503" s="8"/>
    </row>
    <row r="504" spans="2:73" x14ac:dyDescent="0.2">
      <c r="B504" s="7"/>
      <c r="BU504" s="8"/>
    </row>
    <row r="505" spans="2:73" x14ac:dyDescent="0.2">
      <c r="B505" s="7"/>
      <c r="BU505" s="8"/>
    </row>
    <row r="506" spans="2:73" x14ac:dyDescent="0.2">
      <c r="B506" s="7"/>
      <c r="BU506" s="8"/>
    </row>
    <row r="507" spans="2:73" x14ac:dyDescent="0.2">
      <c r="B507" s="7"/>
      <c r="BU507" s="8"/>
    </row>
    <row r="508" spans="2:73" x14ac:dyDescent="0.2">
      <c r="B508" s="7"/>
      <c r="BU508" s="8"/>
    </row>
    <row r="509" spans="2:73" x14ac:dyDescent="0.2">
      <c r="B509" s="7"/>
      <c r="BU509" s="8"/>
    </row>
    <row r="510" spans="2:73" x14ac:dyDescent="0.2">
      <c r="B510" s="7"/>
      <c r="BU510" s="8"/>
    </row>
    <row r="511" spans="2:73" x14ac:dyDescent="0.2">
      <c r="B511" s="7"/>
      <c r="BU511" s="8"/>
    </row>
    <row r="512" spans="2:73" x14ac:dyDescent="0.2">
      <c r="B512" s="7"/>
      <c r="BU512" s="8"/>
    </row>
    <row r="513" spans="2:73" x14ac:dyDescent="0.2">
      <c r="B513" s="7"/>
      <c r="BU513" s="8"/>
    </row>
    <row r="514" spans="2:73" x14ac:dyDescent="0.2">
      <c r="B514" s="7"/>
      <c r="BU514" s="8"/>
    </row>
    <row r="515" spans="2:73" x14ac:dyDescent="0.2">
      <c r="B515" s="7"/>
      <c r="BU515" s="8"/>
    </row>
    <row r="516" spans="2:73" x14ac:dyDescent="0.2">
      <c r="B516" s="7"/>
      <c r="BU516" s="8"/>
    </row>
    <row r="517" spans="2:73" x14ac:dyDescent="0.2">
      <c r="B517" s="7"/>
      <c r="S517" s="35">
        <f>0.8535*AE517</f>
        <v>5.1210000000000004</v>
      </c>
      <c r="T517" s="35"/>
      <c r="U517" s="1" t="s">
        <v>0</v>
      </c>
      <c r="AD517" s="1" t="s">
        <v>14</v>
      </c>
      <c r="AE517" s="36">
        <v>6</v>
      </c>
      <c r="AF517" s="36"/>
      <c r="AG517" s="1" t="s">
        <v>0</v>
      </c>
      <c r="AP517" s="35">
        <f>+AE517</f>
        <v>6</v>
      </c>
      <c r="AQ517" s="35"/>
      <c r="AR517" s="1" t="s">
        <v>0</v>
      </c>
      <c r="BA517" s="35">
        <f>+AP517</f>
        <v>6</v>
      </c>
      <c r="BB517" s="35"/>
      <c r="BC517" s="1" t="s">
        <v>0</v>
      </c>
      <c r="BM517" s="35">
        <f>+S517</f>
        <v>5.1210000000000004</v>
      </c>
      <c r="BN517" s="35"/>
      <c r="BO517" s="1" t="s">
        <v>0</v>
      </c>
      <c r="BU517" s="8"/>
    </row>
    <row r="518" spans="2:73" x14ac:dyDescent="0.2">
      <c r="B518" s="7"/>
      <c r="BU518" s="8"/>
    </row>
    <row r="519" spans="2:73" x14ac:dyDescent="0.2">
      <c r="B519" s="7"/>
      <c r="AP519" s="35">
        <f>+S517+AE517+AP517+BA517+BM517</f>
        <v>28.242000000000004</v>
      </c>
      <c r="AQ519" s="35"/>
      <c r="AR519" s="1" t="s">
        <v>0</v>
      </c>
      <c r="BU519" s="8"/>
    </row>
    <row r="520" spans="2:73" x14ac:dyDescent="0.2">
      <c r="B520" s="7"/>
      <c r="BU520" s="8"/>
    </row>
    <row r="521" spans="2:73" x14ac:dyDescent="0.2">
      <c r="B521" s="7"/>
      <c r="AB521" s="1" t="s">
        <v>13</v>
      </c>
      <c r="AM521" s="36">
        <v>15</v>
      </c>
      <c r="AN521" s="36"/>
      <c r="AO521" s="36"/>
      <c r="AP521" s="1" t="s">
        <v>1</v>
      </c>
      <c r="BU521" s="8"/>
    </row>
    <row r="522" spans="2:73" x14ac:dyDescent="0.2">
      <c r="B522" s="7"/>
      <c r="BU522" s="8"/>
    </row>
    <row r="523" spans="2:73" x14ac:dyDescent="0.2">
      <c r="B523" s="7"/>
      <c r="BU523" s="8"/>
    </row>
    <row r="524" spans="2:73" x14ac:dyDescent="0.2">
      <c r="B524" s="7"/>
      <c r="BU524" s="8"/>
    </row>
    <row r="525" spans="2:73" x14ac:dyDescent="0.2">
      <c r="B525" s="7"/>
      <c r="BU525" s="8"/>
    </row>
    <row r="526" spans="2:73" x14ac:dyDescent="0.2">
      <c r="B526" s="7"/>
      <c r="S526" s="35">
        <f>+S517-X526</f>
        <v>4.2420000000000009</v>
      </c>
      <c r="T526" s="35"/>
      <c r="U526" s="1" t="s">
        <v>0</v>
      </c>
      <c r="X526" s="35">
        <f>0.1465*AE517</f>
        <v>0.879</v>
      </c>
      <c r="Y526" s="35"/>
      <c r="Z526" s="1" t="s">
        <v>0</v>
      </c>
      <c r="AD526" s="1" t="s">
        <v>14</v>
      </c>
      <c r="AE526" s="35">
        <f>+AE517</f>
        <v>6</v>
      </c>
      <c r="AF526" s="35"/>
      <c r="AG526" s="1" t="s">
        <v>0</v>
      </c>
      <c r="AK526" s="35">
        <f>+X526</f>
        <v>0.879</v>
      </c>
      <c r="AL526" s="35"/>
      <c r="AM526" s="1" t="s">
        <v>0</v>
      </c>
      <c r="AP526" s="35">
        <f>+AP517-AK526-AT526</f>
        <v>4.2420000000000009</v>
      </c>
      <c r="AQ526" s="35"/>
      <c r="AR526" s="1" t="s">
        <v>0</v>
      </c>
      <c r="AT526" s="35">
        <f>+AK526</f>
        <v>0.879</v>
      </c>
      <c r="AU526" s="35"/>
      <c r="AV526" s="1" t="s">
        <v>0</v>
      </c>
      <c r="BA526" s="35">
        <f>+BA517</f>
        <v>6</v>
      </c>
      <c r="BB526" s="35"/>
      <c r="BC526" s="1" t="s">
        <v>0</v>
      </c>
      <c r="BG526" s="35">
        <f>+AT526</f>
        <v>0.879</v>
      </c>
      <c r="BH526" s="35"/>
      <c r="BI526" s="1" t="s">
        <v>0</v>
      </c>
      <c r="BM526" s="35">
        <f>+BM517-BG526</f>
        <v>4.2420000000000009</v>
      </c>
      <c r="BN526" s="35"/>
      <c r="BO526" s="1" t="s">
        <v>0</v>
      </c>
      <c r="BU526" s="8"/>
    </row>
    <row r="527" spans="2:73" x14ac:dyDescent="0.2">
      <c r="B527" s="7"/>
      <c r="BU527" s="8"/>
    </row>
    <row r="528" spans="2:73" x14ac:dyDescent="0.2">
      <c r="B528" s="7"/>
      <c r="AP528" s="35">
        <f>+AP519</f>
        <v>28.242000000000004</v>
      </c>
      <c r="AQ528" s="35"/>
      <c r="AR528" s="1" t="s">
        <v>0</v>
      </c>
      <c r="BU528" s="8"/>
    </row>
    <row r="529" spans="2:73" x14ac:dyDescent="0.2">
      <c r="B529" s="7"/>
      <c r="BU529" s="8"/>
    </row>
    <row r="530" spans="2:73" x14ac:dyDescent="0.2">
      <c r="B530" s="7"/>
      <c r="Q530" s="35">
        <f>+AM521</f>
        <v>15</v>
      </c>
      <c r="R530" s="35"/>
      <c r="S530" s="35"/>
      <c r="T530" s="1" t="s">
        <v>1</v>
      </c>
      <c r="AN530" s="35">
        <f>+AM521</f>
        <v>15</v>
      </c>
      <c r="AO530" s="35"/>
      <c r="AP530" s="35"/>
      <c r="AQ530" s="1" t="s">
        <v>1</v>
      </c>
      <c r="BK530" s="35">
        <f>+AM521</f>
        <v>15</v>
      </c>
      <c r="BL530" s="35"/>
      <c r="BM530" s="35"/>
      <c r="BN530" s="1" t="s">
        <v>1</v>
      </c>
      <c r="BU530" s="8"/>
    </row>
    <row r="531" spans="2:73" x14ac:dyDescent="0.2">
      <c r="B531" s="7"/>
      <c r="BU531" s="8"/>
    </row>
    <row r="532" spans="2:73" x14ac:dyDescent="0.2">
      <c r="B532" s="7"/>
      <c r="BU532" s="8"/>
    </row>
    <row r="533" spans="2:73" x14ac:dyDescent="0.2">
      <c r="B533" s="7"/>
      <c r="BU533" s="8"/>
    </row>
    <row r="534" spans="2:73" x14ac:dyDescent="0.2">
      <c r="B534" s="7"/>
      <c r="R534" s="35">
        <f>+S526</f>
        <v>4.2420000000000009</v>
      </c>
      <c r="S534" s="35"/>
      <c r="T534" s="1" t="s">
        <v>0</v>
      </c>
      <c r="AO534" s="35">
        <f>+AP526</f>
        <v>4.2420000000000009</v>
      </c>
      <c r="AP534" s="35"/>
      <c r="AQ534" s="1" t="s">
        <v>0</v>
      </c>
      <c r="BM534" s="35">
        <f>+BM526</f>
        <v>4.2420000000000009</v>
      </c>
      <c r="BN534" s="35"/>
      <c r="BO534" s="1" t="s">
        <v>0</v>
      </c>
      <c r="BU534" s="8"/>
    </row>
    <row r="535" spans="2:73" x14ac:dyDescent="0.2">
      <c r="B535" s="7"/>
      <c r="BU535" s="8"/>
    </row>
    <row r="536" spans="2:73" x14ac:dyDescent="0.2">
      <c r="B536" s="7"/>
      <c r="M536" s="35">
        <f>Q530*R534/2</f>
        <v>31.815000000000005</v>
      </c>
      <c r="N536" s="35"/>
      <c r="O536" s="1" t="s">
        <v>2</v>
      </c>
      <c r="W536" s="35">
        <f>+M536</f>
        <v>31.815000000000005</v>
      </c>
      <c r="X536" s="35"/>
      <c r="Y536" s="1" t="s">
        <v>2</v>
      </c>
      <c r="AK536" s="35">
        <f>AN530*AO534/2</f>
        <v>31.815000000000005</v>
      </c>
      <c r="AL536" s="35"/>
      <c r="AM536" s="1" t="s">
        <v>2</v>
      </c>
      <c r="AS536" s="35">
        <f>+AK536</f>
        <v>31.815000000000005</v>
      </c>
      <c r="AT536" s="35"/>
      <c r="AU536" s="1" t="s">
        <v>2</v>
      </c>
      <c r="BG536" s="35">
        <f>BK530*BM534/2</f>
        <v>31.815000000000005</v>
      </c>
      <c r="BH536" s="35"/>
      <c r="BI536" s="1" t="s">
        <v>2</v>
      </c>
      <c r="BR536" s="35">
        <f>+BG536</f>
        <v>31.815000000000005</v>
      </c>
      <c r="BS536" s="35"/>
      <c r="BT536" s="1" t="s">
        <v>2</v>
      </c>
      <c r="BU536" s="8"/>
    </row>
    <row r="537" spans="2:73" x14ac:dyDescent="0.2">
      <c r="B537" s="7"/>
      <c r="D537" s="1" t="s">
        <v>28</v>
      </c>
      <c r="BU537" s="8"/>
    </row>
    <row r="538" spans="2:73" x14ac:dyDescent="0.2">
      <c r="B538" s="7"/>
      <c r="W538" s="35">
        <f>+W536</f>
        <v>31.815000000000005</v>
      </c>
      <c r="X538" s="35"/>
      <c r="Y538" s="1" t="s">
        <v>2</v>
      </c>
      <c r="AK538" s="35">
        <f>+AK536</f>
        <v>31.815000000000005</v>
      </c>
      <c r="AL538" s="35"/>
      <c r="AM538" s="1" t="s">
        <v>2</v>
      </c>
      <c r="AS538" s="35">
        <f>+AS536</f>
        <v>31.815000000000005</v>
      </c>
      <c r="AT538" s="35"/>
      <c r="AU538" s="1" t="s">
        <v>2</v>
      </c>
      <c r="BG538" s="35">
        <f>+BG536</f>
        <v>31.815000000000005</v>
      </c>
      <c r="BH538" s="35"/>
      <c r="BI538" s="1" t="s">
        <v>2</v>
      </c>
      <c r="BU538" s="8"/>
    </row>
    <row r="539" spans="2:73" x14ac:dyDescent="0.2">
      <c r="B539" s="7"/>
      <c r="AC539" s="35">
        <f>+AM521</f>
        <v>15</v>
      </c>
      <c r="AD539" s="35"/>
      <c r="AE539" s="35"/>
      <c r="AF539" s="1" t="s">
        <v>1</v>
      </c>
      <c r="AY539" s="35">
        <f>+AM521</f>
        <v>15</v>
      </c>
      <c r="AZ539" s="35"/>
      <c r="BA539" s="35"/>
      <c r="BB539" s="1" t="s">
        <v>1</v>
      </c>
      <c r="BU539" s="8"/>
    </row>
    <row r="540" spans="2:73" x14ac:dyDescent="0.2">
      <c r="B540" s="7"/>
      <c r="BU540" s="8"/>
    </row>
    <row r="541" spans="2:73" x14ac:dyDescent="0.2">
      <c r="B541" s="7"/>
      <c r="BU541" s="8"/>
    </row>
    <row r="542" spans="2:73" x14ac:dyDescent="0.2">
      <c r="B542" s="7"/>
      <c r="BU542" s="8"/>
    </row>
    <row r="543" spans="2:73" x14ac:dyDescent="0.2">
      <c r="B543" s="7"/>
      <c r="X543" s="35">
        <f>+X526</f>
        <v>0.879</v>
      </c>
      <c r="Y543" s="35"/>
      <c r="Z543" s="1" t="s">
        <v>0</v>
      </c>
      <c r="AD543" s="35">
        <f>+AE526</f>
        <v>6</v>
      </c>
      <c r="AE543" s="35"/>
      <c r="AF543" s="1" t="s">
        <v>0</v>
      </c>
      <c r="AK543" s="37">
        <f>+AK526</f>
        <v>0.879</v>
      </c>
      <c r="AL543" s="37"/>
      <c r="AM543" s="1" t="s">
        <v>0</v>
      </c>
      <c r="AT543" s="35">
        <f>+AT526</f>
        <v>0.879</v>
      </c>
      <c r="AU543" s="35"/>
      <c r="AV543" s="1" t="s">
        <v>0</v>
      </c>
      <c r="AZ543" s="35">
        <f>+BA526</f>
        <v>6</v>
      </c>
      <c r="BA543" s="35"/>
      <c r="BB543" s="1" t="s">
        <v>0</v>
      </c>
      <c r="BG543" s="37">
        <f>+BG526</f>
        <v>0.879</v>
      </c>
      <c r="BH543" s="37"/>
      <c r="BI543" s="1" t="s">
        <v>0</v>
      </c>
      <c r="BU543" s="8"/>
    </row>
    <row r="544" spans="2:73" x14ac:dyDescent="0.2">
      <c r="B544" s="7"/>
      <c r="BU544" s="8"/>
    </row>
    <row r="545" spans="2:78" x14ac:dyDescent="0.2">
      <c r="B545" s="7"/>
      <c r="Y545" s="35">
        <f>(W538*(X543+AD543)+AC539*(X543+AD543)*(X543+AD543)/2-AC539*AK543*AK543/2-AK538*AK543)/AD543</f>
        <v>89.999999999999986</v>
      </c>
      <c r="Z545" s="35"/>
      <c r="AA545" s="1" t="s">
        <v>2</v>
      </c>
      <c r="AJ545" s="35">
        <f>W538+AK538+AC539*(X543+AD543+AK543)-Y545</f>
        <v>90.000000000000014</v>
      </c>
      <c r="AK545" s="35"/>
      <c r="AL545" s="1" t="s">
        <v>2</v>
      </c>
      <c r="AU545" s="35">
        <f>(AS538*(AT543+AZ543)+AY539*(AT543+AZ543)*(AT543+AZ543)/2-AY539*BG543*BG543/2-BG538*BG543)/AZ543</f>
        <v>89.999999999999986</v>
      </c>
      <c r="AV545" s="35"/>
      <c r="AW545" s="1" t="s">
        <v>2</v>
      </c>
      <c r="BF545" s="35">
        <f>AS538+BG538+AY539*(AT543+AZ543+BG543)-AU545</f>
        <v>90.000000000000014</v>
      </c>
      <c r="BG545" s="35"/>
      <c r="BH545" s="1" t="s">
        <v>2</v>
      </c>
      <c r="BU545" s="8"/>
    </row>
    <row r="546" spans="2:78" x14ac:dyDescent="0.2">
      <c r="B546" s="7"/>
      <c r="BU546" s="8"/>
    </row>
    <row r="547" spans="2:78" x14ac:dyDescent="0.2">
      <c r="B547" s="7"/>
      <c r="BU547" s="8"/>
    </row>
    <row r="548" spans="2:78" x14ac:dyDescent="0.2">
      <c r="B548" s="7"/>
      <c r="M548" s="35">
        <f>+M536</f>
        <v>31.815000000000005</v>
      </c>
      <c r="N548" s="35"/>
      <c r="O548" s="35"/>
      <c r="Y548" s="35">
        <f>+Y545+X555</f>
        <v>44.999999999999979</v>
      </c>
      <c r="Z548" s="35"/>
      <c r="AA548" s="35"/>
      <c r="AJ548" s="35">
        <f>+AJ545+AI555</f>
        <v>44.999999999999993</v>
      </c>
      <c r="AK548" s="35"/>
      <c r="AL548" s="35"/>
      <c r="AU548" s="35">
        <f>+AU545+AT555</f>
        <v>44.999999999999979</v>
      </c>
      <c r="AV548" s="35"/>
      <c r="AW548" s="35"/>
      <c r="BF548" s="35">
        <f>+BF545+BE555</f>
        <v>44.999999999999993</v>
      </c>
      <c r="BG548" s="35"/>
      <c r="BH548" s="35"/>
      <c r="BU548" s="8"/>
    </row>
    <row r="549" spans="2:78" x14ac:dyDescent="0.2">
      <c r="B549" s="7"/>
      <c r="AB549" s="1" t="s">
        <v>5</v>
      </c>
      <c r="AL549" s="35">
        <f>AJ548*(AM556-AK543)/AM556</f>
        <v>31.814999999999994</v>
      </c>
      <c r="AM549" s="35"/>
      <c r="AN549" s="35"/>
      <c r="BI549" s="35">
        <f>BF548*(BI556-BG543)/BI556</f>
        <v>31.814999999999994</v>
      </c>
      <c r="BJ549" s="35"/>
      <c r="BK549" s="35"/>
      <c r="BU549" s="8"/>
    </row>
    <row r="550" spans="2:78" x14ac:dyDescent="0.2">
      <c r="B550" s="7"/>
      <c r="O550" s="1" t="s">
        <v>3</v>
      </c>
      <c r="AA550" s="1" t="s">
        <v>3</v>
      </c>
      <c r="AL550" s="1" t="s">
        <v>3</v>
      </c>
      <c r="AW550" s="1" t="s">
        <v>3</v>
      </c>
      <c r="BH550" s="1" t="s">
        <v>3</v>
      </c>
      <c r="BU550" s="8"/>
    </row>
    <row r="551" spans="2:78" x14ac:dyDescent="0.2">
      <c r="B551" s="7"/>
      <c r="BU551" s="8"/>
    </row>
    <row r="552" spans="2:78" x14ac:dyDescent="0.2">
      <c r="B552" s="7"/>
      <c r="D552" s="14" t="s">
        <v>11</v>
      </c>
      <c r="G552" s="38">
        <f>MAX(ABS(M548),ABS(Y548),ABS(AJ548),ABS(AU548),ABS(BF548),ABS(X555),ABS(AI555),ABS(AT555),ABS(BE555),ABS(BQ555))</f>
        <v>45.000000000000021</v>
      </c>
      <c r="H552" s="38"/>
      <c r="I552" s="38"/>
      <c r="J552" s="14" t="s">
        <v>10</v>
      </c>
      <c r="BU552" s="8"/>
    </row>
    <row r="553" spans="2:78" x14ac:dyDescent="0.2">
      <c r="B553" s="7"/>
      <c r="X553" s="9" t="s">
        <v>4</v>
      </c>
      <c r="AI553" s="9" t="s">
        <v>4</v>
      </c>
      <c r="AT553" s="9" t="s">
        <v>4</v>
      </c>
      <c r="BE553" s="9" t="s">
        <v>4</v>
      </c>
      <c r="BQ553" s="9" t="s">
        <v>4</v>
      </c>
      <c r="BU553" s="8"/>
    </row>
    <row r="554" spans="2:78" x14ac:dyDescent="0.2">
      <c r="B554" s="7"/>
      <c r="V554" s="35">
        <f>X555*(V556-X543)/V556</f>
        <v>-31.815000000000008</v>
      </c>
      <c r="W554" s="35"/>
      <c r="X554" s="35"/>
      <c r="AR554" s="35">
        <f>AT555*(AR556-AT543)/AR556</f>
        <v>-31.815000000000008</v>
      </c>
      <c r="AS554" s="35"/>
      <c r="AT554" s="35"/>
      <c r="BU554" s="8"/>
      <c r="BW554" s="2"/>
      <c r="BX554" s="2"/>
      <c r="BY554" s="2"/>
      <c r="BZ554" s="2"/>
    </row>
    <row r="555" spans="2:78" x14ac:dyDescent="0.2">
      <c r="B555" s="7"/>
      <c r="X555" s="35">
        <f>+M548-Q530*S517</f>
        <v>-45.000000000000007</v>
      </c>
      <c r="Y555" s="35"/>
      <c r="Z555" s="35"/>
      <c r="AI555" s="35">
        <f>+Y548-AM521*AE517</f>
        <v>-45.000000000000021</v>
      </c>
      <c r="AJ555" s="35"/>
      <c r="AK555" s="35"/>
      <c r="AT555" s="35">
        <f>+AJ548-AM521*AP517</f>
        <v>-45.000000000000007</v>
      </c>
      <c r="AU555" s="35"/>
      <c r="AV555" s="35"/>
      <c r="BE555" s="35">
        <f>+AU548-AM521*BA517</f>
        <v>-45.000000000000021</v>
      </c>
      <c r="BF555" s="35"/>
      <c r="BG555" s="35"/>
      <c r="BQ555" s="35">
        <f>+BF548-BK530*BM517</f>
        <v>-31.815000000000019</v>
      </c>
      <c r="BR555" s="35"/>
      <c r="BS555" s="35"/>
      <c r="BU555" s="8"/>
    </row>
    <row r="556" spans="2:78" x14ac:dyDescent="0.2">
      <c r="B556" s="7"/>
      <c r="P556" s="35">
        <f>M548*S517/(M548-X555)</f>
        <v>2.1210000000000004</v>
      </c>
      <c r="Q556" s="35"/>
      <c r="R556" s="1" t="s">
        <v>0</v>
      </c>
      <c r="V556" s="35">
        <f>+S517-P556</f>
        <v>3</v>
      </c>
      <c r="W556" s="35"/>
      <c r="X556" s="1" t="s">
        <v>0</v>
      </c>
      <c r="AA556" s="35">
        <f>Y548*AE517/(Y548-AI555)</f>
        <v>2.9999999999999987</v>
      </c>
      <c r="AB556" s="35"/>
      <c r="AC556" s="1" t="s">
        <v>0</v>
      </c>
      <c r="AG556" s="35">
        <f>+AE517-AA556</f>
        <v>3.0000000000000013</v>
      </c>
      <c r="AH556" s="35"/>
      <c r="AI556" s="1" t="s">
        <v>0</v>
      </c>
      <c r="AM556" s="35">
        <f>AJ548*AP517/(AJ548-AT555)</f>
        <v>2.9999999999999996</v>
      </c>
      <c r="AN556" s="35"/>
      <c r="AO556" s="1" t="s">
        <v>0</v>
      </c>
      <c r="AR556" s="35">
        <f>+AP517-AM556</f>
        <v>3.0000000000000004</v>
      </c>
      <c r="AS556" s="35"/>
      <c r="AT556" s="1" t="s">
        <v>0</v>
      </c>
      <c r="AX556" s="35">
        <f>AU548*BA517/(AU548-BE555)</f>
        <v>2.9999999999999987</v>
      </c>
      <c r="AY556" s="35"/>
      <c r="AZ556" s="1" t="s">
        <v>0</v>
      </c>
      <c r="BC556" s="35">
        <f>+BA517-AX556</f>
        <v>3.0000000000000013</v>
      </c>
      <c r="BD556" s="35"/>
      <c r="BE556" s="1" t="s">
        <v>0</v>
      </c>
      <c r="BI556" s="35">
        <f>BF548*BM517/(BF548-BQ555)</f>
        <v>2.9999999999999996</v>
      </c>
      <c r="BJ556" s="35"/>
      <c r="BK556" s="1" t="s">
        <v>0</v>
      </c>
      <c r="BO556" s="35">
        <f>+BM517-BI556</f>
        <v>2.1210000000000009</v>
      </c>
      <c r="BP556" s="35"/>
      <c r="BQ556" s="1" t="s">
        <v>0</v>
      </c>
      <c r="BU556" s="8"/>
    </row>
    <row r="557" spans="2:78" x14ac:dyDescent="0.2">
      <c r="B557" s="7"/>
      <c r="BU557" s="8"/>
    </row>
    <row r="558" spans="2:78" x14ac:dyDescent="0.2">
      <c r="B558" s="7"/>
      <c r="C558" s="1" t="s">
        <v>27</v>
      </c>
      <c r="X558" s="35">
        <f>M548*P556/2+X555*V556/2</f>
        <v>-33.760192500000002</v>
      </c>
      <c r="Y558" s="35"/>
      <c r="Z558" s="35"/>
      <c r="AI558" s="35">
        <f>M548*P556/2+X555*V556/2+Y548*AA556/2+AI555*AG556/2</f>
        <v>-33.760192500000116</v>
      </c>
      <c r="AJ558" s="35"/>
      <c r="AK558" s="35"/>
      <c r="AT558" s="35">
        <f>M548*P556/2+X555*V556/2+Y548*AA556/2+AI555*AG556/2+AJ548*AM556/2+AT555*AR556/2</f>
        <v>-33.760192500000144</v>
      </c>
      <c r="AU558" s="35"/>
      <c r="AV558" s="35"/>
      <c r="BE558" s="35">
        <f>M548*P556/2+X555*V556/2+Y548*AA556/2+AI555*AG556/2+AJ548*AM556/2+AT555*AR556/2+AU548*AX556/2+BE555*BC556/2</f>
        <v>-33.760192500000258</v>
      </c>
      <c r="BF558" s="35"/>
      <c r="BG558" s="35"/>
      <c r="BU558" s="8"/>
    </row>
    <row r="559" spans="2:78" x14ac:dyDescent="0.2">
      <c r="B559" s="7"/>
      <c r="C559" s="1" t="s">
        <v>23</v>
      </c>
      <c r="D559" s="35">
        <f>+AM521</f>
        <v>15</v>
      </c>
      <c r="E559" s="35"/>
      <c r="F559" s="10" t="s">
        <v>24</v>
      </c>
      <c r="G559" s="35">
        <f>+AE517</f>
        <v>6</v>
      </c>
      <c r="H559" s="35"/>
      <c r="I559" s="1" t="s">
        <v>25</v>
      </c>
      <c r="J559" s="1">
        <v>16</v>
      </c>
      <c r="K559" s="10" t="s">
        <v>26</v>
      </c>
      <c r="L559" s="35">
        <f>AM521*AE517^2/16</f>
        <v>33.75</v>
      </c>
      <c r="M559" s="35"/>
      <c r="N559" s="35"/>
      <c r="O559" s="1" t="s">
        <v>10</v>
      </c>
      <c r="AB559" s="1" t="s">
        <v>6</v>
      </c>
      <c r="BU559" s="8"/>
    </row>
    <row r="560" spans="2:78" x14ac:dyDescent="0.2">
      <c r="B560" s="7"/>
      <c r="BU560" s="8"/>
    </row>
    <row r="561" spans="2:83" x14ac:dyDescent="0.2">
      <c r="B561" s="7"/>
      <c r="Z561" s="1" t="s">
        <v>4</v>
      </c>
      <c r="AJ561" s="9" t="s">
        <v>4</v>
      </c>
      <c r="AV561" s="1" t="s">
        <v>4</v>
      </c>
      <c r="BF561" s="9" t="s">
        <v>4</v>
      </c>
      <c r="BU561" s="8"/>
    </row>
    <row r="562" spans="2:83" x14ac:dyDescent="0.2">
      <c r="B562" s="7"/>
      <c r="D562" s="14" t="s">
        <v>9</v>
      </c>
      <c r="G562" s="38">
        <f>MAX(ABS(R564),ABS(AD564),ABS(AO564),ABS(AZ564),ABS(BL564),ABS(X558),ABS(AI558),ABS(AT558),ABS(BE558))</f>
        <v>33.760192500000258</v>
      </c>
      <c r="H562" s="38"/>
      <c r="I562" s="38"/>
      <c r="J562" s="14" t="s">
        <v>10</v>
      </c>
      <c r="BU562" s="8"/>
    </row>
    <row r="563" spans="2:83" x14ac:dyDescent="0.2">
      <c r="B563" s="7"/>
      <c r="R563" s="9" t="s">
        <v>3</v>
      </c>
      <c r="AE563" s="10" t="s">
        <v>3</v>
      </c>
      <c r="AP563" s="1" t="s">
        <v>3</v>
      </c>
      <c r="BA563" s="1" t="s">
        <v>3</v>
      </c>
      <c r="BM563" s="1" t="s">
        <v>3</v>
      </c>
      <c r="BU563" s="8"/>
    </row>
    <row r="564" spans="2:83" x14ac:dyDescent="0.2">
      <c r="B564" s="7"/>
      <c r="R564" s="35">
        <f>M548*P556/2</f>
        <v>33.739807500000012</v>
      </c>
      <c r="S564" s="35"/>
      <c r="T564" s="35"/>
      <c r="AD564" s="35">
        <f>M548*P556/2+X555*V556/2+Y548*AA556/2</f>
        <v>33.739807499999941</v>
      </c>
      <c r="AE564" s="35"/>
      <c r="AF564" s="35"/>
      <c r="AO564" s="35">
        <f>M548*P556/2+X555*V556/2+Y548*AA556/2+AI555*AG556/2+AJ548*AM556/2</f>
        <v>33.73980749999987</v>
      </c>
      <c r="AP564" s="35"/>
      <c r="AQ564" s="35"/>
      <c r="AZ564" s="35">
        <f>M548*P556/2+X555*V556/2+Y548*AA556/2+AI555*AG556/2+AJ548*AM556/2+AT555*AR556/2+AU548*AX556/2</f>
        <v>33.739807499999799</v>
      </c>
      <c r="BA564" s="35"/>
      <c r="BB564" s="35"/>
      <c r="BL564" s="35">
        <f>M548*P556/2+X555*V556/2+Y548*AA556/2+AI555*AG556/2+AJ548*AM556/2+AT555*AR556/2+AU548*AX556/2+BE555*BC556/2+BF548*BI556/2</f>
        <v>33.739807499999728</v>
      </c>
      <c r="BM564" s="35"/>
      <c r="BN564" s="35"/>
      <c r="BU564" s="8"/>
    </row>
    <row r="565" spans="2:83" ht="12" thickBot="1" x14ac:dyDescent="0.25">
      <c r="B565" s="11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3"/>
    </row>
    <row r="566" spans="2:83" ht="12" thickBot="1" x14ac:dyDescent="0.25"/>
    <row r="567" spans="2:83" ht="59.25" customHeight="1" x14ac:dyDescent="0.2">
      <c r="B567" s="23" t="s">
        <v>18</v>
      </c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5"/>
    </row>
    <row r="568" spans="2:83" x14ac:dyDescent="0.2">
      <c r="B568" s="3"/>
      <c r="C568" s="5"/>
      <c r="D568" s="5"/>
      <c r="E568" s="5"/>
      <c r="F568" s="5"/>
      <c r="G568" s="5"/>
      <c r="H568" s="6" t="s">
        <v>7</v>
      </c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15" t="s">
        <v>12</v>
      </c>
      <c r="AK568" s="5"/>
      <c r="AL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4"/>
    </row>
    <row r="569" spans="2:83" x14ac:dyDescent="0.2">
      <c r="B569" s="7"/>
      <c r="BU569" s="8"/>
    </row>
    <row r="570" spans="2:83" x14ac:dyDescent="0.2">
      <c r="B570" s="7"/>
      <c r="BU570" s="8"/>
    </row>
    <row r="571" spans="2:83" ht="11.25" customHeight="1" x14ac:dyDescent="0.2">
      <c r="B571" s="7"/>
      <c r="BU571" s="8"/>
      <c r="BX571" s="26" t="s">
        <v>54</v>
      </c>
      <c r="BY571" s="27"/>
      <c r="BZ571" s="27"/>
      <c r="CA571" s="27"/>
      <c r="CB571" s="27"/>
      <c r="CC571" s="27"/>
      <c r="CD571" s="27"/>
      <c r="CE571" s="28"/>
    </row>
    <row r="572" spans="2:83" x14ac:dyDescent="0.2">
      <c r="B572" s="7"/>
      <c r="BU572" s="8"/>
      <c r="BX572" s="29"/>
      <c r="BY572" s="30"/>
      <c r="BZ572" s="30"/>
      <c r="CA572" s="30"/>
      <c r="CB572" s="30"/>
      <c r="CC572" s="30"/>
      <c r="CD572" s="30"/>
      <c r="CE572" s="31"/>
    </row>
    <row r="573" spans="2:83" x14ac:dyDescent="0.2">
      <c r="B573" s="7"/>
      <c r="BU573" s="8"/>
      <c r="BX573" s="29"/>
      <c r="BY573" s="30"/>
      <c r="BZ573" s="30"/>
      <c r="CA573" s="30"/>
      <c r="CB573" s="30"/>
      <c r="CC573" s="30"/>
      <c r="CD573" s="30"/>
      <c r="CE573" s="31"/>
    </row>
    <row r="574" spans="2:83" x14ac:dyDescent="0.2">
      <c r="B574" s="7"/>
      <c r="BU574" s="8"/>
      <c r="BX574" s="29"/>
      <c r="BY574" s="30"/>
      <c r="BZ574" s="30"/>
      <c r="CA574" s="30"/>
      <c r="CB574" s="30"/>
      <c r="CC574" s="30"/>
      <c r="CD574" s="30"/>
      <c r="CE574" s="31"/>
    </row>
    <row r="575" spans="2:83" x14ac:dyDescent="0.2">
      <c r="B575" s="7"/>
      <c r="BU575" s="8"/>
      <c r="BX575" s="29"/>
      <c r="BY575" s="30"/>
      <c r="BZ575" s="30"/>
      <c r="CA575" s="30"/>
      <c r="CB575" s="30"/>
      <c r="CC575" s="30"/>
      <c r="CD575" s="30"/>
      <c r="CE575" s="31"/>
    </row>
    <row r="576" spans="2:83" x14ac:dyDescent="0.2">
      <c r="B576" s="7"/>
      <c r="BU576" s="8"/>
      <c r="BX576" s="29"/>
      <c r="BY576" s="30"/>
      <c r="BZ576" s="30"/>
      <c r="CA576" s="30"/>
      <c r="CB576" s="30"/>
      <c r="CC576" s="30"/>
      <c r="CD576" s="30"/>
      <c r="CE576" s="31"/>
    </row>
    <row r="577" spans="2:85" x14ac:dyDescent="0.2">
      <c r="B577" s="7"/>
      <c r="BU577" s="8"/>
      <c r="BX577" s="32"/>
      <c r="BY577" s="33"/>
      <c r="BZ577" s="33"/>
      <c r="CA577" s="33"/>
      <c r="CB577" s="33"/>
      <c r="CC577" s="33"/>
      <c r="CD577" s="33"/>
      <c r="CE577" s="34"/>
    </row>
    <row r="578" spans="2:85" x14ac:dyDescent="0.2">
      <c r="B578" s="7"/>
      <c r="BU578" s="8"/>
    </row>
    <row r="579" spans="2:85" ht="11.25" customHeight="1" x14ac:dyDescent="0.2">
      <c r="B579" s="7"/>
      <c r="BU579" s="8"/>
      <c r="BX579" s="22" t="s">
        <v>22</v>
      </c>
      <c r="BY579" s="22"/>
      <c r="BZ579" s="22"/>
      <c r="CA579" s="22"/>
      <c r="CB579" s="22"/>
      <c r="CC579" s="22"/>
      <c r="CD579" s="22"/>
      <c r="CE579" s="22"/>
      <c r="CF579" s="22"/>
      <c r="CG579" s="22"/>
    </row>
    <row r="580" spans="2:85" x14ac:dyDescent="0.2">
      <c r="B580" s="7"/>
      <c r="BU580" s="8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</row>
    <row r="581" spans="2:85" x14ac:dyDescent="0.2">
      <c r="B581" s="7"/>
      <c r="BU581" s="8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</row>
    <row r="582" spans="2:85" x14ac:dyDescent="0.2">
      <c r="B582" s="7"/>
      <c r="BU582" s="8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</row>
    <row r="583" spans="2:85" x14ac:dyDescent="0.2">
      <c r="B583" s="7"/>
      <c r="BU583" s="8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</row>
    <row r="584" spans="2:85" x14ac:dyDescent="0.2">
      <c r="B584" s="7"/>
      <c r="BU584" s="8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</row>
    <row r="585" spans="2:85" x14ac:dyDescent="0.2">
      <c r="B585" s="7"/>
      <c r="BU585" s="8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</row>
    <row r="586" spans="2:85" x14ac:dyDescent="0.2">
      <c r="B586" s="7"/>
      <c r="BU586" s="8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</row>
    <row r="587" spans="2:85" x14ac:dyDescent="0.2">
      <c r="B587" s="7"/>
      <c r="BU587" s="8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</row>
    <row r="588" spans="2:85" x14ac:dyDescent="0.2">
      <c r="B588" s="7"/>
      <c r="BU588" s="8"/>
    </row>
    <row r="589" spans="2:85" x14ac:dyDescent="0.2">
      <c r="B589" s="7"/>
      <c r="BU589" s="8"/>
    </row>
    <row r="590" spans="2:85" x14ac:dyDescent="0.2">
      <c r="B590" s="7"/>
      <c r="BU590" s="8"/>
    </row>
    <row r="591" spans="2:85" x14ac:dyDescent="0.2">
      <c r="B591" s="7"/>
      <c r="BU591" s="8"/>
    </row>
    <row r="592" spans="2:85" x14ac:dyDescent="0.2">
      <c r="B592" s="7"/>
      <c r="BU592" s="8"/>
    </row>
    <row r="593" spans="2:73" x14ac:dyDescent="0.2">
      <c r="B593" s="7"/>
      <c r="BU593" s="8"/>
    </row>
    <row r="594" spans="2:73" x14ac:dyDescent="0.2">
      <c r="B594" s="7"/>
      <c r="BU594" s="8"/>
    </row>
    <row r="595" spans="2:73" x14ac:dyDescent="0.2">
      <c r="B595" s="7"/>
      <c r="BU595" s="8"/>
    </row>
    <row r="596" spans="2:73" x14ac:dyDescent="0.2">
      <c r="B596" s="7"/>
      <c r="BU596" s="8"/>
    </row>
    <row r="597" spans="2:73" x14ac:dyDescent="0.2">
      <c r="B597" s="7"/>
      <c r="BU597" s="8"/>
    </row>
    <row r="598" spans="2:73" x14ac:dyDescent="0.2">
      <c r="B598" s="7"/>
      <c r="BU598" s="8"/>
    </row>
    <row r="599" spans="2:73" x14ac:dyDescent="0.2">
      <c r="B599" s="7"/>
      <c r="BU599" s="8"/>
    </row>
    <row r="600" spans="2:73" x14ac:dyDescent="0.2">
      <c r="B600" s="7"/>
      <c r="BU600" s="8"/>
    </row>
    <row r="601" spans="2:73" x14ac:dyDescent="0.2">
      <c r="B601" s="7"/>
      <c r="BU601" s="8"/>
    </row>
    <row r="602" spans="2:73" x14ac:dyDescent="0.2">
      <c r="B602" s="7"/>
      <c r="BU602" s="8"/>
    </row>
    <row r="603" spans="2:73" x14ac:dyDescent="0.2">
      <c r="B603" s="7"/>
      <c r="BU603" s="8"/>
    </row>
    <row r="604" spans="2:73" x14ac:dyDescent="0.2">
      <c r="B604" s="7"/>
      <c r="BU604" s="8"/>
    </row>
    <row r="605" spans="2:73" x14ac:dyDescent="0.2">
      <c r="B605" s="7"/>
      <c r="BU605" s="8"/>
    </row>
    <row r="606" spans="2:73" x14ac:dyDescent="0.2">
      <c r="B606" s="7"/>
      <c r="BU606" s="8"/>
    </row>
    <row r="607" spans="2:73" x14ac:dyDescent="0.2">
      <c r="B607" s="7"/>
      <c r="BU607" s="8"/>
    </row>
    <row r="608" spans="2:73" x14ac:dyDescent="0.2">
      <c r="B608" s="7"/>
      <c r="BU608" s="8"/>
    </row>
    <row r="609" spans="2:73" x14ac:dyDescent="0.2">
      <c r="B609" s="7"/>
      <c r="BU609" s="8"/>
    </row>
    <row r="610" spans="2:73" x14ac:dyDescent="0.2">
      <c r="B610" s="7"/>
      <c r="S610" s="35">
        <f>0.8535*AE610</f>
        <v>5.1210000000000004</v>
      </c>
      <c r="T610" s="35"/>
      <c r="U610" s="1" t="s">
        <v>0</v>
      </c>
      <c r="AD610" s="1" t="s">
        <v>14</v>
      </c>
      <c r="AE610" s="36">
        <v>6</v>
      </c>
      <c r="AF610" s="36"/>
      <c r="AG610" s="1" t="s">
        <v>0</v>
      </c>
      <c r="AP610" s="35">
        <f>+AE610</f>
        <v>6</v>
      </c>
      <c r="AQ610" s="35"/>
      <c r="AR610" s="1" t="s">
        <v>0</v>
      </c>
      <c r="BA610" s="35">
        <f>+S610</f>
        <v>5.1210000000000004</v>
      </c>
      <c r="BB610" s="35"/>
      <c r="BC610" s="1" t="s">
        <v>0</v>
      </c>
      <c r="BU610" s="8"/>
    </row>
    <row r="611" spans="2:73" x14ac:dyDescent="0.2">
      <c r="B611" s="7"/>
      <c r="BU611" s="8"/>
    </row>
    <row r="612" spans="2:73" x14ac:dyDescent="0.2">
      <c r="B612" s="7"/>
      <c r="AJ612" s="35">
        <f>+S610+AE610+AP610+BA610</f>
        <v>22.242000000000004</v>
      </c>
      <c r="AK612" s="35"/>
      <c r="AL612" s="1" t="s">
        <v>0</v>
      </c>
      <c r="BU612" s="8"/>
    </row>
    <row r="613" spans="2:73" x14ac:dyDescent="0.2">
      <c r="B613" s="7"/>
      <c r="BU613" s="8"/>
    </row>
    <row r="614" spans="2:73" x14ac:dyDescent="0.2">
      <c r="B614" s="7"/>
      <c r="AB614" s="1" t="s">
        <v>13</v>
      </c>
      <c r="AM614" s="36">
        <v>15</v>
      </c>
      <c r="AN614" s="36"/>
      <c r="AO614" s="36"/>
      <c r="AP614" s="1" t="s">
        <v>1</v>
      </c>
      <c r="BU614" s="8"/>
    </row>
    <row r="615" spans="2:73" x14ac:dyDescent="0.2">
      <c r="B615" s="7"/>
      <c r="BU615" s="8"/>
    </row>
    <row r="616" spans="2:73" x14ac:dyDescent="0.2">
      <c r="B616" s="7"/>
      <c r="BU616" s="8"/>
    </row>
    <row r="617" spans="2:73" x14ac:dyDescent="0.2">
      <c r="B617" s="7"/>
      <c r="BU617" s="8"/>
    </row>
    <row r="618" spans="2:73" x14ac:dyDescent="0.2">
      <c r="B618" s="7"/>
      <c r="BU618" s="8"/>
    </row>
    <row r="619" spans="2:73" x14ac:dyDescent="0.2">
      <c r="B619" s="7"/>
      <c r="S619" s="35">
        <f>+S610-X619</f>
        <v>5.1210000000000004</v>
      </c>
      <c r="T619" s="35"/>
      <c r="U619" s="1" t="s">
        <v>0</v>
      </c>
      <c r="Z619" s="35">
        <f>0.1465*AE610</f>
        <v>0.879</v>
      </c>
      <c r="AA619" s="35"/>
      <c r="AB619" s="1" t="s">
        <v>0</v>
      </c>
      <c r="AD619" s="35">
        <f>+AE610-Z619-AI619</f>
        <v>4.2420000000000009</v>
      </c>
      <c r="AE619" s="35"/>
      <c r="AF619" s="1" t="s">
        <v>0</v>
      </c>
      <c r="AI619" s="35">
        <f>+Z619</f>
        <v>0.879</v>
      </c>
      <c r="AJ619" s="35"/>
      <c r="AK619" s="1" t="s">
        <v>0</v>
      </c>
      <c r="AO619" s="35">
        <f>+AP610</f>
        <v>6</v>
      </c>
      <c r="AP619" s="35"/>
      <c r="AQ619" s="1" t="s">
        <v>0</v>
      </c>
      <c r="AV619" s="35">
        <f>+AI619</f>
        <v>0.879</v>
      </c>
      <c r="AW619" s="35"/>
      <c r="AX619" s="1" t="s">
        <v>0</v>
      </c>
      <c r="BA619" s="35">
        <f>+BA610-AV619</f>
        <v>4.2420000000000009</v>
      </c>
      <c r="BB619" s="35"/>
      <c r="BC619" s="1" t="s">
        <v>0</v>
      </c>
      <c r="BU619" s="8"/>
    </row>
    <row r="620" spans="2:73" x14ac:dyDescent="0.2">
      <c r="B620" s="7"/>
      <c r="BU620" s="8"/>
    </row>
    <row r="621" spans="2:73" x14ac:dyDescent="0.2">
      <c r="B621" s="7"/>
      <c r="AJ621" s="35">
        <f>+AJ612</f>
        <v>22.242000000000004</v>
      </c>
      <c r="AK621" s="35"/>
      <c r="AL621" s="1" t="s">
        <v>0</v>
      </c>
      <c r="BU621" s="8"/>
    </row>
    <row r="622" spans="2:73" x14ac:dyDescent="0.2">
      <c r="B622" s="7"/>
      <c r="BU622" s="8"/>
    </row>
    <row r="623" spans="2:73" x14ac:dyDescent="0.2">
      <c r="B623" s="7"/>
      <c r="AC623" s="35">
        <f>+AM614</f>
        <v>15</v>
      </c>
      <c r="AD623" s="35"/>
      <c r="AE623" s="35"/>
      <c r="AF623" s="1" t="s">
        <v>1</v>
      </c>
      <c r="AZ623" s="35">
        <f>+AM614</f>
        <v>15</v>
      </c>
      <c r="BA623" s="35"/>
      <c r="BB623" s="35"/>
      <c r="BC623" s="1" t="s">
        <v>1</v>
      </c>
      <c r="BU623" s="8"/>
    </row>
    <row r="624" spans="2:73" x14ac:dyDescent="0.2">
      <c r="B624" s="7"/>
      <c r="K624" s="1" t="s">
        <v>28</v>
      </c>
      <c r="BU624" s="8"/>
    </row>
    <row r="625" spans="2:73" x14ac:dyDescent="0.2">
      <c r="B625" s="7"/>
      <c r="BU625" s="8"/>
    </row>
    <row r="626" spans="2:73" x14ac:dyDescent="0.2">
      <c r="B626" s="7"/>
      <c r="BU626" s="8"/>
    </row>
    <row r="627" spans="2:73" x14ac:dyDescent="0.2">
      <c r="B627" s="7"/>
      <c r="AD627" s="35">
        <f>+AD619</f>
        <v>4.2420000000000009</v>
      </c>
      <c r="AE627" s="35"/>
      <c r="AF627" s="1" t="s">
        <v>0</v>
      </c>
      <c r="BB627" s="35">
        <f>+BA619</f>
        <v>4.2420000000000009</v>
      </c>
      <c r="BC627" s="35"/>
      <c r="BD627" s="1" t="s">
        <v>0</v>
      </c>
      <c r="BU627" s="8"/>
    </row>
    <row r="628" spans="2:73" x14ac:dyDescent="0.2">
      <c r="B628" s="7"/>
      <c r="BU628" s="8"/>
    </row>
    <row r="629" spans="2:73" x14ac:dyDescent="0.2">
      <c r="B629" s="7"/>
      <c r="Z629" s="35">
        <f>AC623*AD627/2</f>
        <v>31.815000000000005</v>
      </c>
      <c r="AA629" s="35"/>
      <c r="AB629" s="1" t="s">
        <v>2</v>
      </c>
      <c r="AH629" s="35">
        <f>+Z629</f>
        <v>31.815000000000005</v>
      </c>
      <c r="AI629" s="35"/>
      <c r="AJ629" s="1" t="s">
        <v>2</v>
      </c>
      <c r="AV629" s="35">
        <f>AZ623*BB627/2</f>
        <v>31.815000000000005</v>
      </c>
      <c r="AW629" s="35"/>
      <c r="AX629" s="1" t="s">
        <v>2</v>
      </c>
      <c r="BG629" s="35">
        <f>+AV629</f>
        <v>31.815000000000005</v>
      </c>
      <c r="BH629" s="35"/>
      <c r="BI629" s="1" t="s">
        <v>2</v>
      </c>
      <c r="BU629" s="8"/>
    </row>
    <row r="630" spans="2:73" x14ac:dyDescent="0.2">
      <c r="B630" s="7"/>
      <c r="BU630" s="8"/>
    </row>
    <row r="631" spans="2:73" x14ac:dyDescent="0.2">
      <c r="B631" s="7"/>
      <c r="Z631" s="35">
        <f>+Z629</f>
        <v>31.815000000000005</v>
      </c>
      <c r="AA631" s="35"/>
      <c r="AB631" s="1" t="s">
        <v>2</v>
      </c>
      <c r="AH631" s="35">
        <f>+AH629</f>
        <v>31.815000000000005</v>
      </c>
      <c r="AI631" s="35"/>
      <c r="AJ631" s="1" t="s">
        <v>2</v>
      </c>
      <c r="AV631" s="35">
        <f>+AV629</f>
        <v>31.815000000000005</v>
      </c>
      <c r="AW631" s="35"/>
      <c r="AX631" s="1" t="s">
        <v>2</v>
      </c>
      <c r="BU631" s="8"/>
    </row>
    <row r="632" spans="2:73" x14ac:dyDescent="0.2">
      <c r="B632" s="7"/>
      <c r="Q632" s="35">
        <f>+AM614</f>
        <v>15</v>
      </c>
      <c r="R632" s="35"/>
      <c r="S632" s="35"/>
      <c r="T632" s="1" t="s">
        <v>1</v>
      </c>
      <c r="AN632" s="35">
        <f>+AM614</f>
        <v>15</v>
      </c>
      <c r="AO632" s="35"/>
      <c r="AP632" s="35"/>
      <c r="AQ632" s="1" t="s">
        <v>1</v>
      </c>
      <c r="BU632" s="8"/>
    </row>
    <row r="633" spans="2:73" x14ac:dyDescent="0.2">
      <c r="B633" s="7"/>
      <c r="BU633" s="8"/>
    </row>
    <row r="634" spans="2:73" x14ac:dyDescent="0.2">
      <c r="B634" s="7"/>
      <c r="BU634" s="8"/>
    </row>
    <row r="635" spans="2:73" x14ac:dyDescent="0.2">
      <c r="B635" s="7"/>
      <c r="BU635" s="8"/>
    </row>
    <row r="636" spans="2:73" x14ac:dyDescent="0.2">
      <c r="B636" s="7"/>
      <c r="S636" s="35">
        <f>+S619</f>
        <v>5.1210000000000004</v>
      </c>
      <c r="T636" s="35"/>
      <c r="U636" s="1" t="s">
        <v>0</v>
      </c>
      <c r="Z636" s="37">
        <f>+Z619</f>
        <v>0.879</v>
      </c>
      <c r="AA636" s="37"/>
      <c r="AB636" s="1" t="s">
        <v>0</v>
      </c>
      <c r="AI636" s="35">
        <f>+AI619</f>
        <v>0.879</v>
      </c>
      <c r="AJ636" s="35"/>
      <c r="AK636" s="1" t="s">
        <v>0</v>
      </c>
      <c r="AO636" s="35">
        <f>+AO619</f>
        <v>6</v>
      </c>
      <c r="AP636" s="35"/>
      <c r="AQ636" s="1" t="s">
        <v>0</v>
      </c>
      <c r="AV636" s="37">
        <f>+AV619</f>
        <v>0.879</v>
      </c>
      <c r="AW636" s="37"/>
      <c r="AX636" s="1" t="s">
        <v>0</v>
      </c>
      <c r="BU636" s="8"/>
    </row>
    <row r="637" spans="2:73" x14ac:dyDescent="0.2">
      <c r="B637" s="7"/>
      <c r="BU637" s="8"/>
    </row>
    <row r="638" spans="2:73" x14ac:dyDescent="0.2">
      <c r="B638" s="7"/>
      <c r="M638" s="35">
        <f>(Q632*S636*S636/2-Z631*Z636-Q632*Z636*Z636/2)/S636</f>
        <v>31.815000000000005</v>
      </c>
      <c r="N638" s="35"/>
      <c r="O638" s="1" t="s">
        <v>2</v>
      </c>
      <c r="Y638" s="35">
        <f>Q632*(S636+Z636)+Z631-M638</f>
        <v>90</v>
      </c>
      <c r="Z638" s="35"/>
      <c r="AA638" s="1" t="s">
        <v>2</v>
      </c>
      <c r="AJ638" s="35">
        <f>(AH631*(AI636+AO636)+AN632*(AI636+AO636)*(AI636+AO636)/2-AN632*AV636*AV636/2-AV631*AV636)/AO636</f>
        <v>89.999999999999986</v>
      </c>
      <c r="AK638" s="35"/>
      <c r="AL638" s="1" t="s">
        <v>2</v>
      </c>
      <c r="AU638" s="35">
        <f>AH631+AV631+AN632*(AI636+AO636+AV636)-AJ638</f>
        <v>90.000000000000014</v>
      </c>
      <c r="AV638" s="35"/>
      <c r="AW638" s="1" t="s">
        <v>2</v>
      </c>
      <c r="BU638" s="8"/>
    </row>
    <row r="639" spans="2:73" x14ac:dyDescent="0.2">
      <c r="B639" s="7"/>
      <c r="BU639" s="8"/>
    </row>
    <row r="640" spans="2:73" x14ac:dyDescent="0.2">
      <c r="B640" s="7"/>
      <c r="AB640" s="1" t="s">
        <v>5</v>
      </c>
      <c r="BU640" s="8"/>
    </row>
    <row r="641" spans="2:73" x14ac:dyDescent="0.2">
      <c r="B641" s="7"/>
      <c r="M641" s="35">
        <f>+M638</f>
        <v>31.815000000000005</v>
      </c>
      <c r="N641" s="35"/>
      <c r="O641" s="35"/>
      <c r="Y641" s="35">
        <f>+Y638+X648</f>
        <v>44.999999999999993</v>
      </c>
      <c r="Z641" s="35"/>
      <c r="AA641" s="35"/>
      <c r="AJ641" s="35">
        <f>+AJ638+AI648</f>
        <v>44.999999999999979</v>
      </c>
      <c r="AK641" s="35"/>
      <c r="AL641" s="35"/>
      <c r="AU641" s="35">
        <f>+AU638+AT648</f>
        <v>44.999999999999993</v>
      </c>
      <c r="AV641" s="35"/>
      <c r="AW641" s="35"/>
      <c r="BU641" s="8"/>
    </row>
    <row r="642" spans="2:73" x14ac:dyDescent="0.2">
      <c r="B642" s="7"/>
      <c r="AA642" s="35">
        <f>Y641*(AB649-Z636)/AB649</f>
        <v>31.814999999999994</v>
      </c>
      <c r="AB642" s="35"/>
      <c r="AC642" s="35"/>
      <c r="AX642" s="35">
        <f>AU641*(AX649-AV636)/AX649</f>
        <v>31.814999999999994</v>
      </c>
      <c r="AY642" s="35"/>
      <c r="AZ642" s="35"/>
      <c r="BU642" s="8"/>
    </row>
    <row r="643" spans="2:73" x14ac:dyDescent="0.2">
      <c r="B643" s="7"/>
      <c r="O643" s="1" t="s">
        <v>3</v>
      </c>
      <c r="AA643" s="1" t="s">
        <v>3</v>
      </c>
      <c r="AL643" s="1" t="s">
        <v>3</v>
      </c>
      <c r="AW643" s="1" t="s">
        <v>3</v>
      </c>
      <c r="BU643" s="8"/>
    </row>
    <row r="644" spans="2:73" x14ac:dyDescent="0.2">
      <c r="B644" s="7"/>
      <c r="BU644" s="8"/>
    </row>
    <row r="645" spans="2:73" x14ac:dyDescent="0.2">
      <c r="B645" s="7"/>
      <c r="D645" s="14" t="s">
        <v>11</v>
      </c>
      <c r="G645" s="38">
        <f>MAX(ABS(M641),ABS(Y641),ABS(AJ641),ABS(AU641),ABS(X648),ABS(AI648),ABS(AT648),ABS(BF648))</f>
        <v>45.000000000000021</v>
      </c>
      <c r="H645" s="38"/>
      <c r="I645" s="38"/>
      <c r="J645" s="14" t="s">
        <v>10</v>
      </c>
      <c r="BU645" s="8"/>
    </row>
    <row r="646" spans="2:73" x14ac:dyDescent="0.2">
      <c r="B646" s="7"/>
      <c r="X646" s="9" t="s">
        <v>4</v>
      </c>
      <c r="AI646" s="9" t="s">
        <v>4</v>
      </c>
      <c r="AT646" s="9" t="s">
        <v>4</v>
      </c>
      <c r="BF646" s="9" t="s">
        <v>4</v>
      </c>
      <c r="BU646" s="8"/>
    </row>
    <row r="647" spans="2:73" x14ac:dyDescent="0.2">
      <c r="B647" s="7"/>
      <c r="AG647" s="35">
        <f>AI648*(AG649-AI636)/AG649</f>
        <v>-31.815000000000008</v>
      </c>
      <c r="AH647" s="35"/>
      <c r="AI647" s="35"/>
      <c r="BU647" s="8"/>
    </row>
    <row r="648" spans="2:73" x14ac:dyDescent="0.2">
      <c r="B648" s="7"/>
      <c r="X648" s="35">
        <f>+M641-Q632*S636</f>
        <v>-45.000000000000007</v>
      </c>
      <c r="Y648" s="35"/>
      <c r="Z648" s="35"/>
      <c r="AI648" s="35">
        <f>+Y641-AC623*AE610</f>
        <v>-45.000000000000007</v>
      </c>
      <c r="AJ648" s="35"/>
      <c r="AK648" s="35"/>
      <c r="AT648" s="35">
        <f>+AJ641-AN632*AO619</f>
        <v>-45.000000000000021</v>
      </c>
      <c r="AU648" s="35"/>
      <c r="AV648" s="35"/>
      <c r="BF648" s="35">
        <f>+AU641-AZ623*BA610</f>
        <v>-31.815000000000019</v>
      </c>
      <c r="BG648" s="35"/>
      <c r="BH648" s="35"/>
      <c r="BU648" s="8"/>
    </row>
    <row r="649" spans="2:73" x14ac:dyDescent="0.2">
      <c r="B649" s="7"/>
      <c r="P649" s="35">
        <f>M641*S610/(M641-X648)</f>
        <v>2.1210000000000004</v>
      </c>
      <c r="Q649" s="35"/>
      <c r="R649" s="1" t="s">
        <v>0</v>
      </c>
      <c r="V649" s="35">
        <f>+S610-P649</f>
        <v>3</v>
      </c>
      <c r="W649" s="35"/>
      <c r="X649" s="1" t="s">
        <v>0</v>
      </c>
      <c r="AB649" s="35">
        <f>Y641*AE610/(Y641-AI648)</f>
        <v>2.9999999999999996</v>
      </c>
      <c r="AC649" s="35"/>
      <c r="AD649" s="1" t="s">
        <v>0</v>
      </c>
      <c r="AG649" s="35">
        <f>+AE610-AB649</f>
        <v>3.0000000000000004</v>
      </c>
      <c r="AH649" s="35"/>
      <c r="AI649" s="1" t="s">
        <v>0</v>
      </c>
      <c r="AM649" s="35">
        <f>AJ641*AP610/(AJ641-AT648)</f>
        <v>2.9999999999999987</v>
      </c>
      <c r="AN649" s="35"/>
      <c r="AO649" s="1" t="s">
        <v>0</v>
      </c>
      <c r="AR649" s="35">
        <f>+AP610-AM649</f>
        <v>3.0000000000000013</v>
      </c>
      <c r="AS649" s="35"/>
      <c r="AT649" s="1" t="s">
        <v>0</v>
      </c>
      <c r="AX649" s="35">
        <f>AU641*BA610/(AU641-BF648)</f>
        <v>2.9999999999999996</v>
      </c>
      <c r="AY649" s="35"/>
      <c r="AZ649" s="1" t="s">
        <v>0</v>
      </c>
      <c r="BD649" s="35">
        <f>+BA610-AX649</f>
        <v>2.1210000000000009</v>
      </c>
      <c r="BE649" s="35"/>
      <c r="BF649" s="1" t="s">
        <v>0</v>
      </c>
      <c r="BU649" s="8"/>
    </row>
    <row r="650" spans="2:73" x14ac:dyDescent="0.2">
      <c r="B650" s="7"/>
      <c r="BU650" s="8"/>
    </row>
    <row r="651" spans="2:73" x14ac:dyDescent="0.2">
      <c r="B651" s="7"/>
      <c r="C651" s="1" t="s">
        <v>27</v>
      </c>
      <c r="X651" s="35">
        <f>M641*P649/2+X648*V649/2</f>
        <v>-33.760192500000002</v>
      </c>
      <c r="Y651" s="35"/>
      <c r="Z651" s="35"/>
      <c r="AI651" s="35">
        <f>M641*P649/2+X648*V649/2+Y641*AB649/2+AG649*AI648/2</f>
        <v>-33.760192500000031</v>
      </c>
      <c r="AJ651" s="35"/>
      <c r="AK651" s="35"/>
      <c r="AT651" s="35">
        <f>M641*P649/2+X648*V649/2+Y641*AB649/2+AG649*AI648/2+AJ641*AM649/2+AR649*AT648/2</f>
        <v>-33.760192500000144</v>
      </c>
      <c r="AU651" s="35"/>
      <c r="AV651" s="35"/>
      <c r="BU651" s="8"/>
    </row>
    <row r="652" spans="2:73" x14ac:dyDescent="0.2">
      <c r="B652" s="7"/>
      <c r="C652" s="1" t="s">
        <v>23</v>
      </c>
      <c r="D652" s="35">
        <f>+AM614</f>
        <v>15</v>
      </c>
      <c r="E652" s="35"/>
      <c r="F652" s="10" t="s">
        <v>24</v>
      </c>
      <c r="G652" s="35">
        <f>+AE610</f>
        <v>6</v>
      </c>
      <c r="H652" s="35"/>
      <c r="I652" s="1" t="s">
        <v>25</v>
      </c>
      <c r="J652" s="1">
        <v>16</v>
      </c>
      <c r="K652" s="10" t="s">
        <v>26</v>
      </c>
      <c r="L652" s="35">
        <f>AM614*AE610^2/16</f>
        <v>33.75</v>
      </c>
      <c r="M652" s="35"/>
      <c r="N652" s="35"/>
      <c r="O652" s="1" t="s">
        <v>10</v>
      </c>
      <c r="BU652" s="8"/>
    </row>
    <row r="653" spans="2:73" x14ac:dyDescent="0.2">
      <c r="B653" s="7"/>
      <c r="AB653" s="1" t="s">
        <v>6</v>
      </c>
      <c r="BU653" s="8"/>
    </row>
    <row r="654" spans="2:73" x14ac:dyDescent="0.2">
      <c r="B654" s="7"/>
      <c r="Y654" s="1" t="s">
        <v>4</v>
      </c>
      <c r="AK654" s="1" t="s">
        <v>4</v>
      </c>
      <c r="AU654" s="1" t="s">
        <v>4</v>
      </c>
      <c r="BU654" s="8"/>
    </row>
    <row r="655" spans="2:73" x14ac:dyDescent="0.2">
      <c r="B655" s="7"/>
      <c r="D655" s="14" t="s">
        <v>9</v>
      </c>
      <c r="G655" s="38">
        <f>MAX(ABS(Q657),ABS(AD657),ABS(AO657),ABS(BA657),ABS(X651),ABS(AI651),ABS(AT651))</f>
        <v>33.760192500000144</v>
      </c>
      <c r="H655" s="38"/>
      <c r="I655" s="38"/>
      <c r="J655" s="14" t="s">
        <v>10</v>
      </c>
      <c r="BU655" s="8"/>
    </row>
    <row r="656" spans="2:73" x14ac:dyDescent="0.2">
      <c r="B656" s="7"/>
      <c r="R656" s="1" t="s">
        <v>3</v>
      </c>
      <c r="AE656" s="1" t="s">
        <v>3</v>
      </c>
      <c r="AP656" s="1" t="s">
        <v>3</v>
      </c>
      <c r="BC656" s="1" t="s">
        <v>3</v>
      </c>
      <c r="BU656" s="8"/>
    </row>
    <row r="657" spans="2:85" x14ac:dyDescent="0.2">
      <c r="B657" s="7"/>
      <c r="Q657" s="35">
        <f>M641*P649/2</f>
        <v>33.739807500000012</v>
      </c>
      <c r="R657" s="35"/>
      <c r="S657" s="35"/>
      <c r="AD657" s="35">
        <f>M641*P649/2+X648*V649/2+Y641*AB649/2</f>
        <v>33.739807499999984</v>
      </c>
      <c r="AE657" s="35"/>
      <c r="AF657" s="35"/>
      <c r="AO657" s="35">
        <f>M641*P649/2+X648*V649/2+Y641*AB649/2+AG649*AI648/2+AJ641*AM649/2</f>
        <v>33.739807499999912</v>
      </c>
      <c r="AP657" s="35"/>
      <c r="AQ657" s="35"/>
      <c r="BA657" s="35">
        <f>M641*P649/2+X648*V649/2+Y641*AB649/2+AG649*AI648/2+AJ641*AM649/2+AR649*AT648/2+AU641*AX649/2</f>
        <v>33.739807499999841</v>
      </c>
      <c r="BB657" s="35"/>
      <c r="BC657" s="35"/>
      <c r="BU657" s="8"/>
    </row>
    <row r="658" spans="2:85" ht="12" thickBot="1" x14ac:dyDescent="0.25">
      <c r="B658" s="11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3"/>
    </row>
    <row r="659" spans="2:85" ht="12" thickBot="1" x14ac:dyDescent="0.2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</row>
    <row r="660" spans="2:85" ht="59.25" customHeight="1" x14ac:dyDescent="0.2">
      <c r="B660" s="23" t="s">
        <v>19</v>
      </c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5"/>
    </row>
    <row r="661" spans="2:85" x14ac:dyDescent="0.2">
      <c r="B661" s="3"/>
      <c r="C661" s="5"/>
      <c r="D661" s="5"/>
      <c r="E661" s="5"/>
      <c r="F661" s="5"/>
      <c r="G661" s="5"/>
      <c r="H661" s="6" t="s">
        <v>7</v>
      </c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15" t="s">
        <v>12</v>
      </c>
      <c r="AE661" s="5"/>
      <c r="AF661" s="5"/>
      <c r="AG661" s="5"/>
      <c r="AH661" s="5"/>
      <c r="AI661" s="5"/>
      <c r="AJ661" s="5"/>
      <c r="AK661" s="5"/>
      <c r="AL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4"/>
    </row>
    <row r="662" spans="2:85" x14ac:dyDescent="0.2">
      <c r="B662" s="7"/>
      <c r="BU662" s="8"/>
    </row>
    <row r="663" spans="2:85" x14ac:dyDescent="0.2">
      <c r="B663" s="7"/>
      <c r="BU663" s="8"/>
    </row>
    <row r="664" spans="2:85" ht="11.25" customHeight="1" x14ac:dyDescent="0.2">
      <c r="B664" s="7"/>
      <c r="BU664" s="8"/>
      <c r="BX664" s="26" t="s">
        <v>54</v>
      </c>
      <c r="BY664" s="27"/>
      <c r="BZ664" s="27"/>
      <c r="CA664" s="27"/>
      <c r="CB664" s="27"/>
      <c r="CC664" s="27"/>
      <c r="CD664" s="27"/>
      <c r="CE664" s="28"/>
    </row>
    <row r="665" spans="2:85" x14ac:dyDescent="0.2">
      <c r="B665" s="7"/>
      <c r="BU665" s="8"/>
      <c r="BX665" s="29"/>
      <c r="BY665" s="30"/>
      <c r="BZ665" s="30"/>
      <c r="CA665" s="30"/>
      <c r="CB665" s="30"/>
      <c r="CC665" s="30"/>
      <c r="CD665" s="30"/>
      <c r="CE665" s="31"/>
    </row>
    <row r="666" spans="2:85" x14ac:dyDescent="0.2">
      <c r="B666" s="7"/>
      <c r="BU666" s="8"/>
      <c r="BX666" s="29"/>
      <c r="BY666" s="30"/>
      <c r="BZ666" s="30"/>
      <c r="CA666" s="30"/>
      <c r="CB666" s="30"/>
      <c r="CC666" s="30"/>
      <c r="CD666" s="30"/>
      <c r="CE666" s="31"/>
    </row>
    <row r="667" spans="2:85" x14ac:dyDescent="0.2">
      <c r="B667" s="7"/>
      <c r="BU667" s="8"/>
      <c r="BX667" s="29"/>
      <c r="BY667" s="30"/>
      <c r="BZ667" s="30"/>
      <c r="CA667" s="30"/>
      <c r="CB667" s="30"/>
      <c r="CC667" s="30"/>
      <c r="CD667" s="30"/>
      <c r="CE667" s="31"/>
    </row>
    <row r="668" spans="2:85" x14ac:dyDescent="0.2">
      <c r="B668" s="7"/>
      <c r="BU668" s="8"/>
      <c r="BX668" s="29"/>
      <c r="BY668" s="30"/>
      <c r="BZ668" s="30"/>
      <c r="CA668" s="30"/>
      <c r="CB668" s="30"/>
      <c r="CC668" s="30"/>
      <c r="CD668" s="30"/>
      <c r="CE668" s="31"/>
    </row>
    <row r="669" spans="2:85" x14ac:dyDescent="0.2">
      <c r="B669" s="7"/>
      <c r="BU669" s="8"/>
      <c r="BX669" s="29"/>
      <c r="BY669" s="30"/>
      <c r="BZ669" s="30"/>
      <c r="CA669" s="30"/>
      <c r="CB669" s="30"/>
      <c r="CC669" s="30"/>
      <c r="CD669" s="30"/>
      <c r="CE669" s="31"/>
    </row>
    <row r="670" spans="2:85" x14ac:dyDescent="0.2">
      <c r="B670" s="7"/>
      <c r="BU670" s="8"/>
      <c r="BX670" s="32"/>
      <c r="BY670" s="33"/>
      <c r="BZ670" s="33"/>
      <c r="CA670" s="33"/>
      <c r="CB670" s="33"/>
      <c r="CC670" s="33"/>
      <c r="CD670" s="33"/>
      <c r="CE670" s="34"/>
    </row>
    <row r="671" spans="2:85" x14ac:dyDescent="0.2">
      <c r="B671" s="7"/>
      <c r="BU671" s="8"/>
    </row>
    <row r="672" spans="2:85" ht="11.25" customHeight="1" x14ac:dyDescent="0.2">
      <c r="B672" s="7"/>
      <c r="BU672" s="8"/>
      <c r="BX672" s="22" t="s">
        <v>22</v>
      </c>
      <c r="BY672" s="22"/>
      <c r="BZ672" s="22"/>
      <c r="CA672" s="22"/>
      <c r="CB672" s="22"/>
      <c r="CC672" s="22"/>
      <c r="CD672" s="22"/>
      <c r="CE672" s="22"/>
      <c r="CF672" s="22"/>
      <c r="CG672" s="22"/>
    </row>
    <row r="673" spans="2:85" x14ac:dyDescent="0.2">
      <c r="B673" s="7"/>
      <c r="BU673" s="8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</row>
    <row r="674" spans="2:85" x14ac:dyDescent="0.2">
      <c r="B674" s="7"/>
      <c r="BU674" s="8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</row>
    <row r="675" spans="2:85" x14ac:dyDescent="0.2">
      <c r="B675" s="7"/>
      <c r="BU675" s="8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</row>
    <row r="676" spans="2:85" x14ac:dyDescent="0.2">
      <c r="B676" s="7"/>
      <c r="BU676" s="8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</row>
    <row r="677" spans="2:85" x14ac:dyDescent="0.2">
      <c r="B677" s="7"/>
      <c r="BU677" s="8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</row>
    <row r="678" spans="2:85" x14ac:dyDescent="0.2">
      <c r="B678" s="7"/>
      <c r="BU678" s="8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</row>
    <row r="679" spans="2:85" x14ac:dyDescent="0.2">
      <c r="B679" s="7"/>
      <c r="BU679" s="8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</row>
    <row r="680" spans="2:85" x14ac:dyDescent="0.2">
      <c r="B680" s="7"/>
      <c r="BU680" s="8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</row>
    <row r="681" spans="2:85" x14ac:dyDescent="0.2">
      <c r="B681" s="7"/>
      <c r="BU681" s="8"/>
    </row>
    <row r="682" spans="2:85" x14ac:dyDescent="0.2">
      <c r="B682" s="7"/>
      <c r="BU682" s="8"/>
    </row>
    <row r="683" spans="2:85" x14ac:dyDescent="0.2">
      <c r="B683" s="7"/>
      <c r="BU683" s="8"/>
    </row>
    <row r="684" spans="2:85" x14ac:dyDescent="0.2">
      <c r="B684" s="7"/>
      <c r="BU684" s="8"/>
    </row>
    <row r="685" spans="2:85" x14ac:dyDescent="0.2">
      <c r="B685" s="7"/>
      <c r="BU685" s="8"/>
    </row>
    <row r="686" spans="2:85" x14ac:dyDescent="0.2">
      <c r="B686" s="7"/>
      <c r="BU686" s="8"/>
    </row>
    <row r="687" spans="2:85" x14ac:dyDescent="0.2">
      <c r="B687" s="7"/>
      <c r="BU687" s="8"/>
    </row>
    <row r="688" spans="2:85" x14ac:dyDescent="0.2">
      <c r="B688" s="7"/>
      <c r="BU688" s="8"/>
    </row>
    <row r="689" spans="2:73" x14ac:dyDescent="0.2">
      <c r="B689" s="7"/>
      <c r="BU689" s="8"/>
    </row>
    <row r="690" spans="2:73" x14ac:dyDescent="0.2">
      <c r="B690" s="7"/>
      <c r="BU690" s="8"/>
    </row>
    <row r="691" spans="2:73" x14ac:dyDescent="0.2">
      <c r="B691" s="7"/>
      <c r="BU691" s="8"/>
    </row>
    <row r="692" spans="2:73" x14ac:dyDescent="0.2">
      <c r="B692" s="7"/>
      <c r="BU692" s="8"/>
    </row>
    <row r="693" spans="2:73" x14ac:dyDescent="0.2">
      <c r="B693" s="7"/>
      <c r="BU693" s="8"/>
    </row>
    <row r="694" spans="2:73" x14ac:dyDescent="0.2">
      <c r="B694" s="7"/>
      <c r="BU694" s="8"/>
    </row>
    <row r="695" spans="2:73" x14ac:dyDescent="0.2">
      <c r="B695" s="7"/>
      <c r="BU695" s="8"/>
    </row>
    <row r="696" spans="2:73" x14ac:dyDescent="0.2">
      <c r="B696" s="7"/>
      <c r="BU696" s="8"/>
    </row>
    <row r="697" spans="2:73" x14ac:dyDescent="0.2">
      <c r="B697" s="7"/>
      <c r="BU697" s="8"/>
    </row>
    <row r="698" spans="2:73" x14ac:dyDescent="0.2">
      <c r="B698" s="7"/>
      <c r="BU698" s="8"/>
    </row>
    <row r="699" spans="2:73" x14ac:dyDescent="0.2">
      <c r="B699" s="7"/>
      <c r="BU699" s="8"/>
    </row>
    <row r="700" spans="2:73" x14ac:dyDescent="0.2">
      <c r="B700" s="7"/>
      <c r="BU700" s="8"/>
    </row>
    <row r="701" spans="2:73" x14ac:dyDescent="0.2">
      <c r="B701" s="7"/>
      <c r="BU701" s="8"/>
    </row>
    <row r="702" spans="2:73" x14ac:dyDescent="0.2">
      <c r="B702" s="7"/>
      <c r="BU702" s="8"/>
    </row>
    <row r="703" spans="2:73" x14ac:dyDescent="0.2">
      <c r="B703" s="7"/>
      <c r="S703" s="35">
        <f>0.8535*AE703</f>
        <v>5.1210000000000004</v>
      </c>
      <c r="T703" s="35"/>
      <c r="U703" s="1" t="s">
        <v>0</v>
      </c>
      <c r="AD703" s="1" t="s">
        <v>14</v>
      </c>
      <c r="AE703" s="36">
        <v>6</v>
      </c>
      <c r="AF703" s="36"/>
      <c r="AG703" s="1" t="s">
        <v>0</v>
      </c>
      <c r="AP703" s="35">
        <f>+S703</f>
        <v>5.1210000000000004</v>
      </c>
      <c r="AQ703" s="35"/>
      <c r="AR703" s="1" t="s">
        <v>0</v>
      </c>
      <c r="BU703" s="8"/>
    </row>
    <row r="704" spans="2:73" x14ac:dyDescent="0.2">
      <c r="B704" s="7"/>
      <c r="BU704" s="8"/>
    </row>
    <row r="705" spans="2:73" x14ac:dyDescent="0.2">
      <c r="B705" s="7"/>
      <c r="AE705" s="35">
        <f>+S703+AE703+AP703</f>
        <v>16.242000000000001</v>
      </c>
      <c r="AF705" s="35"/>
      <c r="AG705" s="1" t="s">
        <v>0</v>
      </c>
      <c r="BU705" s="8"/>
    </row>
    <row r="706" spans="2:73" x14ac:dyDescent="0.2">
      <c r="B706" s="7"/>
      <c r="BU706" s="8"/>
    </row>
    <row r="707" spans="2:73" x14ac:dyDescent="0.2">
      <c r="B707" s="7"/>
      <c r="R707" s="1" t="s">
        <v>13</v>
      </c>
      <c r="AC707" s="36">
        <v>15</v>
      </c>
      <c r="AD707" s="36"/>
      <c r="AE707" s="36"/>
      <c r="AF707" s="1" t="s">
        <v>1</v>
      </c>
      <c r="BU707" s="8"/>
    </row>
    <row r="708" spans="2:73" x14ac:dyDescent="0.2">
      <c r="B708" s="7"/>
      <c r="BU708" s="8"/>
    </row>
    <row r="709" spans="2:73" x14ac:dyDescent="0.2">
      <c r="B709" s="7"/>
      <c r="BU709" s="8"/>
    </row>
    <row r="710" spans="2:73" x14ac:dyDescent="0.2">
      <c r="B710" s="7"/>
      <c r="BU710" s="8"/>
    </row>
    <row r="711" spans="2:73" x14ac:dyDescent="0.2">
      <c r="B711" s="7"/>
      <c r="BU711" s="8"/>
    </row>
    <row r="712" spans="2:73" x14ac:dyDescent="0.2">
      <c r="B712" s="7"/>
      <c r="S712" s="35">
        <f>+S703-X712</f>
        <v>5.1210000000000004</v>
      </c>
      <c r="T712" s="35"/>
      <c r="U712" s="1" t="s">
        <v>0</v>
      </c>
      <c r="Z712" s="35">
        <f>0.1465*AE703</f>
        <v>0.879</v>
      </c>
      <c r="AA712" s="35"/>
      <c r="AB712" s="1" t="s">
        <v>0</v>
      </c>
      <c r="AD712" s="35">
        <f>+AE703-Z712-AI712</f>
        <v>4.2420000000000009</v>
      </c>
      <c r="AE712" s="35"/>
      <c r="AF712" s="1" t="s">
        <v>0</v>
      </c>
      <c r="AI712" s="35">
        <f>+Z712</f>
        <v>0.879</v>
      </c>
      <c r="AJ712" s="35"/>
      <c r="AK712" s="1" t="s">
        <v>0</v>
      </c>
      <c r="AO712" s="35">
        <f>+AP703</f>
        <v>5.1210000000000004</v>
      </c>
      <c r="AP712" s="35"/>
      <c r="AQ712" s="1" t="s">
        <v>0</v>
      </c>
      <c r="BU712" s="8"/>
    </row>
    <row r="713" spans="2:73" x14ac:dyDescent="0.2">
      <c r="B713" s="7"/>
      <c r="BU713" s="8"/>
    </row>
    <row r="714" spans="2:73" x14ac:dyDescent="0.2">
      <c r="B714" s="7"/>
      <c r="AD714" s="35">
        <f>+AE705</f>
        <v>16.242000000000001</v>
      </c>
      <c r="AE714" s="35"/>
      <c r="AF714" s="1" t="s">
        <v>0</v>
      </c>
      <c r="BU714" s="8"/>
    </row>
    <row r="715" spans="2:73" x14ac:dyDescent="0.2">
      <c r="B715" s="7"/>
      <c r="BU715" s="8"/>
    </row>
    <row r="716" spans="2:73" x14ac:dyDescent="0.2">
      <c r="B716" s="7"/>
      <c r="AC716" s="35">
        <f>+AC707</f>
        <v>15</v>
      </c>
      <c r="AD716" s="35"/>
      <c r="AE716" s="35"/>
      <c r="AF716" s="1" t="s">
        <v>1</v>
      </c>
      <c r="BU716" s="8"/>
    </row>
    <row r="717" spans="2:73" x14ac:dyDescent="0.2">
      <c r="B717" s="7"/>
      <c r="K717" s="1" t="s">
        <v>28</v>
      </c>
      <c r="BU717" s="8"/>
    </row>
    <row r="718" spans="2:73" x14ac:dyDescent="0.2">
      <c r="B718" s="7"/>
      <c r="BU718" s="8"/>
    </row>
    <row r="719" spans="2:73" x14ac:dyDescent="0.2">
      <c r="B719" s="7"/>
      <c r="BU719" s="8"/>
    </row>
    <row r="720" spans="2:73" x14ac:dyDescent="0.2">
      <c r="B720" s="7"/>
      <c r="AD720" s="35">
        <f>+AD712</f>
        <v>4.2420000000000009</v>
      </c>
      <c r="AE720" s="35"/>
      <c r="AF720" s="1" t="s">
        <v>0</v>
      </c>
      <c r="BU720" s="8"/>
    </row>
    <row r="721" spans="2:73" x14ac:dyDescent="0.2">
      <c r="B721" s="7"/>
      <c r="BU721" s="8"/>
    </row>
    <row r="722" spans="2:73" x14ac:dyDescent="0.2">
      <c r="B722" s="7"/>
      <c r="Z722" s="35">
        <f>AC716*AD720/2</f>
        <v>31.815000000000005</v>
      </c>
      <c r="AA722" s="35"/>
      <c r="AB722" s="1" t="s">
        <v>2</v>
      </c>
      <c r="AH722" s="35">
        <f>+Z722</f>
        <v>31.815000000000005</v>
      </c>
      <c r="AI722" s="35"/>
      <c r="AJ722" s="1" t="s">
        <v>2</v>
      </c>
      <c r="BU722" s="8"/>
    </row>
    <row r="723" spans="2:73" x14ac:dyDescent="0.2">
      <c r="B723" s="7"/>
      <c r="BU723" s="8"/>
    </row>
    <row r="724" spans="2:73" x14ac:dyDescent="0.2">
      <c r="B724" s="7"/>
      <c r="Z724" s="35">
        <f>+Z722</f>
        <v>31.815000000000005</v>
      </c>
      <c r="AA724" s="35"/>
      <c r="AB724" s="1" t="s">
        <v>2</v>
      </c>
      <c r="AH724" s="35">
        <f>+AH722</f>
        <v>31.815000000000005</v>
      </c>
      <c r="AI724" s="35"/>
      <c r="AJ724" s="1" t="s">
        <v>2</v>
      </c>
      <c r="BU724" s="8"/>
    </row>
    <row r="725" spans="2:73" x14ac:dyDescent="0.2">
      <c r="B725" s="7"/>
      <c r="Q725" s="35">
        <f>+AC707</f>
        <v>15</v>
      </c>
      <c r="R725" s="35"/>
      <c r="S725" s="35"/>
      <c r="T725" s="1" t="s">
        <v>1</v>
      </c>
      <c r="AN725" s="35">
        <f>+AC707</f>
        <v>15</v>
      </c>
      <c r="AO725" s="35"/>
      <c r="AP725" s="35"/>
      <c r="AQ725" s="1" t="s">
        <v>1</v>
      </c>
      <c r="BU725" s="8"/>
    </row>
    <row r="726" spans="2:73" x14ac:dyDescent="0.2">
      <c r="B726" s="7"/>
      <c r="BU726" s="8"/>
    </row>
    <row r="727" spans="2:73" x14ac:dyDescent="0.2">
      <c r="B727" s="7"/>
      <c r="BU727" s="8"/>
    </row>
    <row r="728" spans="2:73" x14ac:dyDescent="0.2">
      <c r="B728" s="7"/>
      <c r="BU728" s="8"/>
    </row>
    <row r="729" spans="2:73" x14ac:dyDescent="0.2">
      <c r="B729" s="7"/>
      <c r="S729" s="35">
        <f>+S712</f>
        <v>5.1210000000000004</v>
      </c>
      <c r="T729" s="35"/>
      <c r="U729" s="1" t="s">
        <v>0</v>
      </c>
      <c r="Z729" s="37">
        <f>+Z712</f>
        <v>0.879</v>
      </c>
      <c r="AA729" s="37"/>
      <c r="AB729" s="1" t="s">
        <v>0</v>
      </c>
      <c r="AI729" s="35">
        <f>+AI712</f>
        <v>0.879</v>
      </c>
      <c r="AJ729" s="35"/>
      <c r="AK729" s="1" t="s">
        <v>0</v>
      </c>
      <c r="AO729" s="35">
        <f>+AO712</f>
        <v>5.1210000000000004</v>
      </c>
      <c r="AP729" s="35"/>
      <c r="AQ729" s="1" t="s">
        <v>0</v>
      </c>
      <c r="BU729" s="8"/>
    </row>
    <row r="730" spans="2:73" x14ac:dyDescent="0.2">
      <c r="B730" s="7"/>
      <c r="BU730" s="8"/>
    </row>
    <row r="731" spans="2:73" x14ac:dyDescent="0.2">
      <c r="B731" s="7"/>
      <c r="M731" s="35">
        <f>(Q725*S729*S729/2-Z724*Z729-Q725*Z729*Z729/2)/S729</f>
        <v>31.815000000000005</v>
      </c>
      <c r="N731" s="35"/>
      <c r="O731" s="1" t="s">
        <v>2</v>
      </c>
      <c r="Y731" s="35">
        <f>Q725*(S729+Z729)+Z724-M731</f>
        <v>90</v>
      </c>
      <c r="Z731" s="35"/>
      <c r="AA731" s="1" t="s">
        <v>2</v>
      </c>
      <c r="AJ731" s="35">
        <f>(AN725*(AI729+AO729)*(AI729+AO729)/2+AH724*(AI729+AO729))/AO729</f>
        <v>90</v>
      </c>
      <c r="AK731" s="35"/>
      <c r="AL731" s="1" t="s">
        <v>2</v>
      </c>
      <c r="AV731" s="35">
        <f>AH724+AN725*(AI729+AO729)-AJ731</f>
        <v>31.814999999999998</v>
      </c>
      <c r="AW731" s="35"/>
      <c r="AX731" s="1" t="s">
        <v>2</v>
      </c>
      <c r="BU731" s="8"/>
    </row>
    <row r="732" spans="2:73" x14ac:dyDescent="0.2">
      <c r="B732" s="7"/>
      <c r="BU732" s="8"/>
    </row>
    <row r="733" spans="2:73" x14ac:dyDescent="0.2">
      <c r="B733" s="7"/>
      <c r="AB733" s="1" t="s">
        <v>5</v>
      </c>
      <c r="BU733" s="8"/>
    </row>
    <row r="734" spans="2:73" x14ac:dyDescent="0.2">
      <c r="B734" s="7"/>
      <c r="M734" s="35">
        <f>+M731</f>
        <v>31.815000000000005</v>
      </c>
      <c r="N734" s="35"/>
      <c r="O734" s="35"/>
      <c r="Y734" s="35">
        <f>+Y731+X741</f>
        <v>44.999999999999993</v>
      </c>
      <c r="Z734" s="35"/>
      <c r="AA734" s="35"/>
      <c r="AJ734" s="35">
        <f>+AJ731+AI741</f>
        <v>44.999999999999993</v>
      </c>
      <c r="AK734" s="35"/>
      <c r="AL734" s="35"/>
      <c r="BU734" s="8"/>
    </row>
    <row r="735" spans="2:73" x14ac:dyDescent="0.2">
      <c r="B735" s="7"/>
      <c r="AA735" s="35">
        <f>Y734*(AB742-Z729)/AB742</f>
        <v>31.814999999999994</v>
      </c>
      <c r="AB735" s="35"/>
      <c r="AC735" s="35"/>
      <c r="BU735" s="8"/>
    </row>
    <row r="736" spans="2:73" x14ac:dyDescent="0.2">
      <c r="B736" s="7"/>
      <c r="O736" s="1" t="s">
        <v>3</v>
      </c>
      <c r="AA736" s="1" t="s">
        <v>3</v>
      </c>
      <c r="AL736" s="1" t="s">
        <v>3</v>
      </c>
      <c r="BU736" s="8"/>
    </row>
    <row r="737" spans="2:73" x14ac:dyDescent="0.2">
      <c r="B737" s="7"/>
      <c r="BU737" s="8"/>
    </row>
    <row r="738" spans="2:73" x14ac:dyDescent="0.2">
      <c r="B738" s="7"/>
      <c r="D738" s="14" t="s">
        <v>11</v>
      </c>
      <c r="G738" s="38">
        <f>MAX(ABS(M734),ABS(Y734),ABS(AJ734),ABS(X741),ABS(AI741),ABS(AU741))</f>
        <v>45.000000000000007</v>
      </c>
      <c r="H738" s="38"/>
      <c r="I738" s="38"/>
      <c r="J738" s="14" t="s">
        <v>10</v>
      </c>
      <c r="BU738" s="8"/>
    </row>
    <row r="739" spans="2:73" x14ac:dyDescent="0.2">
      <c r="B739" s="7"/>
      <c r="X739" s="9" t="s">
        <v>4</v>
      </c>
      <c r="AI739" s="9" t="s">
        <v>4</v>
      </c>
      <c r="AT739" s="9"/>
      <c r="AU739" s="9" t="s">
        <v>4</v>
      </c>
      <c r="BF739" s="9"/>
      <c r="BU739" s="8"/>
    </row>
    <row r="740" spans="2:73" x14ac:dyDescent="0.2">
      <c r="B740" s="7"/>
      <c r="AG740" s="35">
        <f>AI741*(AG742-AI729)/AG742</f>
        <v>-31.815000000000008</v>
      </c>
      <c r="AH740" s="35"/>
      <c r="AI740" s="35"/>
      <c r="BU740" s="8"/>
    </row>
    <row r="741" spans="2:73" x14ac:dyDescent="0.2">
      <c r="B741" s="7"/>
      <c r="X741" s="35">
        <f>+M734-Q725*S729</f>
        <v>-45.000000000000007</v>
      </c>
      <c r="Y741" s="35"/>
      <c r="Z741" s="35"/>
      <c r="AI741" s="35">
        <f>+Y734-AC716*AE703</f>
        <v>-45.000000000000007</v>
      </c>
      <c r="AJ741" s="35"/>
      <c r="AK741" s="35"/>
      <c r="AU741" s="35">
        <f>+AJ734-AN725*AO712</f>
        <v>-31.815000000000019</v>
      </c>
      <c r="AV741" s="35"/>
      <c r="AW741" s="35"/>
      <c r="BU741" s="8"/>
    </row>
    <row r="742" spans="2:73" x14ac:dyDescent="0.2">
      <c r="B742" s="7"/>
      <c r="P742" s="35">
        <f>M734*S703/(M734-X741)</f>
        <v>2.1210000000000004</v>
      </c>
      <c r="Q742" s="35"/>
      <c r="R742" s="1" t="s">
        <v>0</v>
      </c>
      <c r="V742" s="35">
        <f>+S703-P742</f>
        <v>3</v>
      </c>
      <c r="W742" s="35"/>
      <c r="X742" s="1" t="s">
        <v>0</v>
      </c>
      <c r="AB742" s="35">
        <f>Y734*AE703/(Y734-AI741)</f>
        <v>2.9999999999999996</v>
      </c>
      <c r="AC742" s="35"/>
      <c r="AD742" s="1" t="s">
        <v>0</v>
      </c>
      <c r="AG742" s="35">
        <f>+AE703-AB742</f>
        <v>3.0000000000000004</v>
      </c>
      <c r="AH742" s="35"/>
      <c r="AI742" s="1" t="s">
        <v>0</v>
      </c>
      <c r="AM742" s="35">
        <f>AJ734*AP703/(AJ734-AU741)</f>
        <v>2.9999999999999996</v>
      </c>
      <c r="AN742" s="35"/>
      <c r="AO742" s="1" t="s">
        <v>0</v>
      </c>
      <c r="AR742" s="35">
        <f>+AP703-AM742</f>
        <v>2.1210000000000009</v>
      </c>
      <c r="AS742" s="35"/>
      <c r="AT742" s="1" t="s">
        <v>0</v>
      </c>
      <c r="BU742" s="8"/>
    </row>
    <row r="743" spans="2:73" x14ac:dyDescent="0.2">
      <c r="B743" s="7"/>
      <c r="BU743" s="8"/>
    </row>
    <row r="744" spans="2:73" x14ac:dyDescent="0.2">
      <c r="B744" s="7"/>
      <c r="C744" s="1" t="s">
        <v>27</v>
      </c>
      <c r="X744" s="35">
        <f>M734*P742/2+X741*V742/2</f>
        <v>-33.760192500000002</v>
      </c>
      <c r="Y744" s="35"/>
      <c r="Z744" s="35"/>
      <c r="AI744" s="35">
        <f>M734*P742/2+X741*V742/2+Y734*AB742/2+AG742*AI741/2</f>
        <v>-33.760192500000031</v>
      </c>
      <c r="AJ744" s="35"/>
      <c r="AK744" s="35"/>
      <c r="BU744" s="8"/>
    </row>
    <row r="745" spans="2:73" x14ac:dyDescent="0.2">
      <c r="B745" s="7"/>
      <c r="C745" s="1" t="s">
        <v>23</v>
      </c>
      <c r="D745" s="35">
        <f>+AC707</f>
        <v>15</v>
      </c>
      <c r="E745" s="35"/>
      <c r="F745" s="10" t="s">
        <v>24</v>
      </c>
      <c r="G745" s="35">
        <f>+AE703</f>
        <v>6</v>
      </c>
      <c r="H745" s="35"/>
      <c r="I745" s="1" t="s">
        <v>25</v>
      </c>
      <c r="J745" s="1">
        <v>16</v>
      </c>
      <c r="K745" s="10" t="s">
        <v>26</v>
      </c>
      <c r="L745" s="35">
        <f>AC707*AE703^2/16</f>
        <v>33.75</v>
      </c>
      <c r="M745" s="35"/>
      <c r="N745" s="35"/>
      <c r="O745" s="1" t="s">
        <v>10</v>
      </c>
      <c r="BU745" s="8"/>
    </row>
    <row r="746" spans="2:73" x14ac:dyDescent="0.2">
      <c r="B746" s="7"/>
      <c r="AB746" s="1" t="s">
        <v>6</v>
      </c>
      <c r="BU746" s="8"/>
    </row>
    <row r="747" spans="2:73" x14ac:dyDescent="0.2">
      <c r="B747" s="7"/>
      <c r="Y747" s="1" t="s">
        <v>4</v>
      </c>
      <c r="AK747" s="1" t="s">
        <v>4</v>
      </c>
      <c r="BU747" s="8"/>
    </row>
    <row r="748" spans="2:73" x14ac:dyDescent="0.2">
      <c r="B748" s="7"/>
      <c r="D748" s="14" t="s">
        <v>9</v>
      </c>
      <c r="G748" s="38">
        <f>MAX(ABS(Q750),ABS(AD750),ABS(AO750),ABS(X744),ABS(AI744))</f>
        <v>33.760192500000031</v>
      </c>
      <c r="H748" s="38"/>
      <c r="I748" s="38"/>
      <c r="J748" s="14" t="s">
        <v>10</v>
      </c>
      <c r="BU748" s="8"/>
    </row>
    <row r="749" spans="2:73" x14ac:dyDescent="0.2">
      <c r="B749" s="7"/>
      <c r="R749" s="1" t="s">
        <v>3</v>
      </c>
      <c r="AE749" s="1" t="s">
        <v>3</v>
      </c>
      <c r="AP749" s="1" t="s">
        <v>3</v>
      </c>
      <c r="BU749" s="8"/>
    </row>
    <row r="750" spans="2:73" x14ac:dyDescent="0.2">
      <c r="B750" s="7"/>
      <c r="Q750" s="35">
        <f>M734*P742/2</f>
        <v>33.739807500000012</v>
      </c>
      <c r="R750" s="35"/>
      <c r="S750" s="35"/>
      <c r="AD750" s="35">
        <f>M734*P742/2+X741*V742/2+Y734*AB742/2</f>
        <v>33.739807499999984</v>
      </c>
      <c r="AE750" s="35"/>
      <c r="AF750" s="35"/>
      <c r="AO750" s="35">
        <f>M734*P742/2+X741*V742/2+Y734*AB742/2+AG742*AI741/2+AJ734*AM742/2</f>
        <v>33.739807499999955</v>
      </c>
      <c r="AP750" s="35"/>
      <c r="AQ750" s="35"/>
      <c r="BU750" s="8"/>
    </row>
    <row r="751" spans="2:73" ht="12" thickBot="1" x14ac:dyDescent="0.25">
      <c r="B751" s="11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3"/>
    </row>
    <row r="752" spans="2:73" ht="12" thickBot="1" x14ac:dyDescent="0.25"/>
    <row r="753" spans="2:85" ht="59.25" customHeight="1" x14ac:dyDescent="0.2">
      <c r="B753" s="23" t="s">
        <v>19</v>
      </c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5"/>
    </row>
    <row r="754" spans="2:85" x14ac:dyDescent="0.2">
      <c r="B754" s="3"/>
      <c r="C754" s="5"/>
      <c r="D754" s="5"/>
      <c r="E754" s="5"/>
      <c r="F754" s="5"/>
      <c r="G754" s="5"/>
      <c r="H754" s="6" t="s">
        <v>7</v>
      </c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15" t="s">
        <v>12</v>
      </c>
      <c r="AE754" s="5"/>
      <c r="AF754" s="5"/>
      <c r="AG754" s="5"/>
      <c r="AH754" s="5"/>
      <c r="AI754" s="5"/>
      <c r="AJ754" s="5"/>
      <c r="AK754" s="5"/>
      <c r="AL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4"/>
    </row>
    <row r="755" spans="2:85" x14ac:dyDescent="0.2">
      <c r="B755" s="7"/>
      <c r="BU755" s="8"/>
    </row>
    <row r="756" spans="2:85" x14ac:dyDescent="0.2">
      <c r="B756" s="7"/>
      <c r="BU756" s="8"/>
    </row>
    <row r="757" spans="2:85" ht="11.25" customHeight="1" x14ac:dyDescent="0.2">
      <c r="B757" s="7"/>
      <c r="BU757" s="8"/>
      <c r="BX757" s="26" t="s">
        <v>54</v>
      </c>
      <c r="BY757" s="27"/>
      <c r="BZ757" s="27"/>
      <c r="CA757" s="27"/>
      <c r="CB757" s="27"/>
      <c r="CC757" s="27"/>
      <c r="CD757" s="27"/>
      <c r="CE757" s="28"/>
    </row>
    <row r="758" spans="2:85" x14ac:dyDescent="0.2">
      <c r="B758" s="7"/>
      <c r="BU758" s="8"/>
      <c r="BX758" s="29"/>
      <c r="BY758" s="30"/>
      <c r="BZ758" s="30"/>
      <c r="CA758" s="30"/>
      <c r="CB758" s="30"/>
      <c r="CC758" s="30"/>
      <c r="CD758" s="30"/>
      <c r="CE758" s="31"/>
    </row>
    <row r="759" spans="2:85" x14ac:dyDescent="0.2">
      <c r="B759" s="7"/>
      <c r="BU759" s="8"/>
      <c r="BX759" s="29"/>
      <c r="BY759" s="30"/>
      <c r="BZ759" s="30"/>
      <c r="CA759" s="30"/>
      <c r="CB759" s="30"/>
      <c r="CC759" s="30"/>
      <c r="CD759" s="30"/>
      <c r="CE759" s="31"/>
    </row>
    <row r="760" spans="2:85" x14ac:dyDescent="0.2">
      <c r="B760" s="7"/>
      <c r="BU760" s="8"/>
      <c r="BX760" s="29"/>
      <c r="BY760" s="30"/>
      <c r="BZ760" s="30"/>
      <c r="CA760" s="30"/>
      <c r="CB760" s="30"/>
      <c r="CC760" s="30"/>
      <c r="CD760" s="30"/>
      <c r="CE760" s="31"/>
    </row>
    <row r="761" spans="2:85" x14ac:dyDescent="0.2">
      <c r="B761" s="7"/>
      <c r="BU761" s="8"/>
      <c r="BX761" s="29"/>
      <c r="BY761" s="30"/>
      <c r="BZ761" s="30"/>
      <c r="CA761" s="30"/>
      <c r="CB761" s="30"/>
      <c r="CC761" s="30"/>
      <c r="CD761" s="30"/>
      <c r="CE761" s="31"/>
    </row>
    <row r="762" spans="2:85" x14ac:dyDescent="0.2">
      <c r="B762" s="7"/>
      <c r="BU762" s="8"/>
      <c r="BX762" s="29"/>
      <c r="BY762" s="30"/>
      <c r="BZ762" s="30"/>
      <c r="CA762" s="30"/>
      <c r="CB762" s="30"/>
      <c r="CC762" s="30"/>
      <c r="CD762" s="30"/>
      <c r="CE762" s="31"/>
    </row>
    <row r="763" spans="2:85" x14ac:dyDescent="0.2">
      <c r="B763" s="7"/>
      <c r="BU763" s="8"/>
      <c r="BX763" s="32"/>
      <c r="BY763" s="33"/>
      <c r="BZ763" s="33"/>
      <c r="CA763" s="33"/>
      <c r="CB763" s="33"/>
      <c r="CC763" s="33"/>
      <c r="CD763" s="33"/>
      <c r="CE763" s="34"/>
    </row>
    <row r="764" spans="2:85" x14ac:dyDescent="0.2">
      <c r="B764" s="7"/>
      <c r="BU764" s="8"/>
    </row>
    <row r="765" spans="2:85" ht="11.25" customHeight="1" x14ac:dyDescent="0.2">
      <c r="B765" s="7"/>
      <c r="BU765" s="8"/>
      <c r="BX765" s="22" t="s">
        <v>22</v>
      </c>
      <c r="BY765" s="22"/>
      <c r="BZ765" s="22"/>
      <c r="CA765" s="22"/>
      <c r="CB765" s="22"/>
      <c r="CC765" s="22"/>
      <c r="CD765" s="22"/>
      <c r="CE765" s="22"/>
      <c r="CF765" s="22"/>
      <c r="CG765" s="22"/>
    </row>
    <row r="766" spans="2:85" x14ac:dyDescent="0.2">
      <c r="B766" s="7"/>
      <c r="BU766" s="8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</row>
    <row r="767" spans="2:85" x14ac:dyDescent="0.2">
      <c r="B767" s="7"/>
      <c r="BU767" s="8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</row>
    <row r="768" spans="2:85" x14ac:dyDescent="0.2">
      <c r="B768" s="7"/>
      <c r="BU768" s="8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</row>
    <row r="769" spans="2:85" x14ac:dyDescent="0.2">
      <c r="B769" s="7"/>
      <c r="BU769" s="8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</row>
    <row r="770" spans="2:85" x14ac:dyDescent="0.2">
      <c r="B770" s="7"/>
      <c r="BU770" s="8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</row>
    <row r="771" spans="2:85" x14ac:dyDescent="0.2">
      <c r="B771" s="7"/>
      <c r="BU771" s="8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</row>
    <row r="772" spans="2:85" x14ac:dyDescent="0.2">
      <c r="B772" s="7"/>
      <c r="BU772" s="8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</row>
    <row r="773" spans="2:85" x14ac:dyDescent="0.2">
      <c r="B773" s="7"/>
      <c r="BU773" s="8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</row>
    <row r="774" spans="2:85" x14ac:dyDescent="0.2">
      <c r="B774" s="7"/>
      <c r="BU774" s="8"/>
    </row>
    <row r="775" spans="2:85" x14ac:dyDescent="0.2">
      <c r="B775" s="7"/>
      <c r="BU775" s="8"/>
    </row>
    <row r="776" spans="2:85" x14ac:dyDescent="0.2">
      <c r="B776" s="7"/>
      <c r="BU776" s="8"/>
    </row>
    <row r="777" spans="2:85" x14ac:dyDescent="0.2">
      <c r="B777" s="7"/>
      <c r="BU777" s="8"/>
    </row>
    <row r="778" spans="2:85" x14ac:dyDescent="0.2">
      <c r="B778" s="7"/>
      <c r="BU778" s="8"/>
    </row>
    <row r="779" spans="2:85" x14ac:dyDescent="0.2">
      <c r="B779" s="7"/>
      <c r="BU779" s="8"/>
    </row>
    <row r="780" spans="2:85" x14ac:dyDescent="0.2">
      <c r="B780" s="7"/>
      <c r="BU780" s="8"/>
    </row>
    <row r="781" spans="2:85" x14ac:dyDescent="0.2">
      <c r="B781" s="7"/>
      <c r="BU781" s="8"/>
    </row>
    <row r="782" spans="2:85" x14ac:dyDescent="0.2">
      <c r="B782" s="7"/>
      <c r="BU782" s="8"/>
    </row>
    <row r="783" spans="2:85" x14ac:dyDescent="0.2">
      <c r="B783" s="7"/>
      <c r="BU783" s="8"/>
    </row>
    <row r="784" spans="2:85" x14ac:dyDescent="0.2">
      <c r="B784" s="7"/>
      <c r="BU784" s="8"/>
    </row>
    <row r="785" spans="2:73" x14ac:dyDescent="0.2">
      <c r="B785" s="7"/>
      <c r="BU785" s="8"/>
    </row>
    <row r="786" spans="2:73" x14ac:dyDescent="0.2">
      <c r="B786" s="7"/>
      <c r="BU786" s="8"/>
    </row>
    <row r="787" spans="2:73" x14ac:dyDescent="0.2">
      <c r="B787" s="7"/>
      <c r="BU787" s="8"/>
    </row>
    <row r="788" spans="2:73" x14ac:dyDescent="0.2">
      <c r="B788" s="7"/>
      <c r="BU788" s="8"/>
    </row>
    <row r="789" spans="2:73" x14ac:dyDescent="0.2">
      <c r="B789" s="7"/>
      <c r="BU789" s="8"/>
    </row>
    <row r="790" spans="2:73" x14ac:dyDescent="0.2">
      <c r="B790" s="7"/>
      <c r="BU790" s="8"/>
    </row>
    <row r="791" spans="2:73" x14ac:dyDescent="0.2">
      <c r="B791" s="7"/>
      <c r="BU791" s="8"/>
    </row>
    <row r="792" spans="2:73" x14ac:dyDescent="0.2">
      <c r="B792" s="7"/>
      <c r="BU792" s="8"/>
    </row>
    <row r="793" spans="2:73" x14ac:dyDescent="0.2">
      <c r="B793" s="7"/>
      <c r="BU793" s="8"/>
    </row>
    <row r="794" spans="2:73" x14ac:dyDescent="0.2">
      <c r="B794" s="7"/>
      <c r="BU794" s="8"/>
    </row>
    <row r="795" spans="2:73" x14ac:dyDescent="0.2">
      <c r="B795" s="7"/>
      <c r="BU795" s="8"/>
    </row>
    <row r="796" spans="2:73" x14ac:dyDescent="0.2">
      <c r="B796" s="7"/>
      <c r="S796" s="35">
        <f>0.8535*AE796</f>
        <v>5.1210000000000004</v>
      </c>
      <c r="T796" s="35"/>
      <c r="U796" s="1" t="s">
        <v>0</v>
      </c>
      <c r="AD796" s="1" t="s">
        <v>14</v>
      </c>
      <c r="AE796" s="36">
        <v>6</v>
      </c>
      <c r="AF796" s="36"/>
      <c r="AG796" s="1" t="s">
        <v>0</v>
      </c>
      <c r="AP796" s="35">
        <f>+S796</f>
        <v>5.1210000000000004</v>
      </c>
      <c r="AQ796" s="35"/>
      <c r="AR796" s="1" t="s">
        <v>0</v>
      </c>
      <c r="BU796" s="8"/>
    </row>
    <row r="797" spans="2:73" x14ac:dyDescent="0.2">
      <c r="B797" s="7"/>
      <c r="BU797" s="8"/>
    </row>
    <row r="798" spans="2:73" x14ac:dyDescent="0.2">
      <c r="B798" s="7"/>
      <c r="AE798" s="35">
        <f>+S796+AE796+AP796</f>
        <v>16.242000000000001</v>
      </c>
      <c r="AF798" s="35"/>
      <c r="AG798" s="1" t="s">
        <v>0</v>
      </c>
      <c r="BU798" s="8"/>
    </row>
    <row r="799" spans="2:73" x14ac:dyDescent="0.2">
      <c r="B799" s="7"/>
      <c r="BU799" s="8"/>
    </row>
    <row r="800" spans="2:73" x14ac:dyDescent="0.2">
      <c r="B800" s="7"/>
      <c r="R800" s="1" t="s">
        <v>13</v>
      </c>
      <c r="AC800" s="36">
        <v>15</v>
      </c>
      <c r="AD800" s="36"/>
      <c r="AE800" s="36"/>
      <c r="AF800" s="1" t="s">
        <v>1</v>
      </c>
      <c r="BU800" s="8"/>
    </row>
    <row r="801" spans="2:73" x14ac:dyDescent="0.2">
      <c r="B801" s="7"/>
      <c r="BU801" s="8"/>
    </row>
    <row r="802" spans="2:73" x14ac:dyDescent="0.2">
      <c r="B802" s="7"/>
      <c r="BU802" s="8"/>
    </row>
    <row r="803" spans="2:73" x14ac:dyDescent="0.2">
      <c r="B803" s="7"/>
      <c r="BU803" s="8"/>
    </row>
    <row r="804" spans="2:73" x14ac:dyDescent="0.2">
      <c r="B804" s="7"/>
      <c r="BU804" s="8"/>
    </row>
    <row r="805" spans="2:73" x14ac:dyDescent="0.2">
      <c r="B805" s="7"/>
      <c r="S805" s="35">
        <f>+S796-X805</f>
        <v>4.2420000000000009</v>
      </c>
      <c r="T805" s="35"/>
      <c r="U805" s="1" t="s">
        <v>0</v>
      </c>
      <c r="X805" s="35">
        <f>0.1465*AE796</f>
        <v>0.879</v>
      </c>
      <c r="Y805" s="35"/>
      <c r="Z805" s="1" t="s">
        <v>0</v>
      </c>
      <c r="AD805" s="35">
        <f>+AE796</f>
        <v>6</v>
      </c>
      <c r="AE805" s="35"/>
      <c r="AF805" s="1" t="s">
        <v>0</v>
      </c>
      <c r="AK805" s="35">
        <f>+X805</f>
        <v>0.879</v>
      </c>
      <c r="AL805" s="35"/>
      <c r="AM805" s="1" t="s">
        <v>0</v>
      </c>
      <c r="AO805" s="35">
        <f>+AP796-AK805</f>
        <v>4.2420000000000009</v>
      </c>
      <c r="AP805" s="35"/>
      <c r="AQ805" s="1" t="s">
        <v>0</v>
      </c>
      <c r="BU805" s="8"/>
    </row>
    <row r="806" spans="2:73" x14ac:dyDescent="0.2">
      <c r="B806" s="7"/>
      <c r="BG806" s="18"/>
      <c r="BH806" s="18"/>
      <c r="BI806" s="18"/>
      <c r="BU806" s="8"/>
    </row>
    <row r="807" spans="2:73" x14ac:dyDescent="0.2">
      <c r="B807" s="7"/>
      <c r="AD807" s="35">
        <f>+AE798</f>
        <v>16.242000000000001</v>
      </c>
      <c r="AE807" s="35"/>
      <c r="AF807" s="1" t="s">
        <v>0</v>
      </c>
      <c r="BU807" s="8"/>
    </row>
    <row r="808" spans="2:73" x14ac:dyDescent="0.2">
      <c r="B808" s="7"/>
      <c r="BU808" s="8"/>
    </row>
    <row r="809" spans="2:73" x14ac:dyDescent="0.2">
      <c r="B809" s="7"/>
      <c r="Q809" s="35">
        <f>+AC800</f>
        <v>15</v>
      </c>
      <c r="R809" s="35"/>
      <c r="S809" s="35"/>
      <c r="T809" s="1" t="s">
        <v>1</v>
      </c>
      <c r="AO809" s="35">
        <f>+AC800</f>
        <v>15</v>
      </c>
      <c r="AP809" s="35"/>
      <c r="AQ809" s="35"/>
      <c r="AR809" s="1" t="s">
        <v>1</v>
      </c>
      <c r="BU809" s="8"/>
    </row>
    <row r="810" spans="2:73" x14ac:dyDescent="0.2">
      <c r="B810" s="7"/>
      <c r="BU810" s="8"/>
    </row>
    <row r="811" spans="2:73" x14ac:dyDescent="0.2">
      <c r="B811" s="7"/>
      <c r="BU811" s="8"/>
    </row>
    <row r="812" spans="2:73" x14ac:dyDescent="0.2">
      <c r="B812" s="7"/>
      <c r="BU812" s="8"/>
    </row>
    <row r="813" spans="2:73" x14ac:dyDescent="0.2">
      <c r="B813" s="7"/>
      <c r="R813" s="35">
        <f>+S805</f>
        <v>4.2420000000000009</v>
      </c>
      <c r="S813" s="35"/>
      <c r="T813" s="1" t="s">
        <v>0</v>
      </c>
      <c r="AQ813" s="35">
        <f>+AO805</f>
        <v>4.2420000000000009</v>
      </c>
      <c r="AR813" s="35"/>
      <c r="AS813" s="1" t="s">
        <v>0</v>
      </c>
      <c r="BU813" s="8"/>
    </row>
    <row r="814" spans="2:73" x14ac:dyDescent="0.2">
      <c r="B814" s="7"/>
      <c r="BU814" s="8"/>
    </row>
    <row r="815" spans="2:73" x14ac:dyDescent="0.2">
      <c r="B815" s="7"/>
      <c r="M815" s="35">
        <f>Q809*R813/2</f>
        <v>31.815000000000005</v>
      </c>
      <c r="N815" s="35"/>
      <c r="O815" s="1" t="s">
        <v>2</v>
      </c>
      <c r="W815" s="35">
        <f>+M815</f>
        <v>31.815000000000005</v>
      </c>
      <c r="X815" s="35"/>
      <c r="Y815" s="1" t="s">
        <v>2</v>
      </c>
      <c r="AK815" s="35">
        <f>AO809*AQ813/2</f>
        <v>31.815000000000005</v>
      </c>
      <c r="AL815" s="35"/>
      <c r="AM815" s="1" t="s">
        <v>2</v>
      </c>
      <c r="AV815" s="35">
        <f>+AK815</f>
        <v>31.815000000000005</v>
      </c>
      <c r="AW815" s="35"/>
      <c r="AX815" s="1" t="s">
        <v>2</v>
      </c>
      <c r="BU815" s="8"/>
    </row>
    <row r="816" spans="2:73" x14ac:dyDescent="0.2">
      <c r="B816" s="7"/>
      <c r="C816" s="1" t="s">
        <v>28</v>
      </c>
      <c r="BU816" s="8"/>
    </row>
    <row r="817" spans="2:73" x14ac:dyDescent="0.2">
      <c r="B817" s="7"/>
      <c r="W817" s="35">
        <f>+W815</f>
        <v>31.815000000000005</v>
      </c>
      <c r="X817" s="35"/>
      <c r="Y817" s="1" t="s">
        <v>2</v>
      </c>
      <c r="AK817" s="35">
        <f>+AK815</f>
        <v>31.815000000000005</v>
      </c>
      <c r="AL817" s="35"/>
      <c r="AM817" s="1" t="s">
        <v>2</v>
      </c>
      <c r="BU817" s="8"/>
    </row>
    <row r="818" spans="2:73" x14ac:dyDescent="0.2">
      <c r="B818" s="7"/>
      <c r="AC818" s="35">
        <f>+AC800</f>
        <v>15</v>
      </c>
      <c r="AD818" s="35"/>
      <c r="AE818" s="35"/>
      <c r="AF818" s="1" t="s">
        <v>1</v>
      </c>
      <c r="BU818" s="8"/>
    </row>
    <row r="819" spans="2:73" x14ac:dyDescent="0.2">
      <c r="B819" s="7"/>
      <c r="BU819" s="8"/>
    </row>
    <row r="820" spans="2:73" x14ac:dyDescent="0.2">
      <c r="B820" s="7"/>
      <c r="BU820" s="8"/>
    </row>
    <row r="821" spans="2:73" x14ac:dyDescent="0.2">
      <c r="B821" s="7"/>
      <c r="BU821" s="8"/>
    </row>
    <row r="822" spans="2:73" x14ac:dyDescent="0.2">
      <c r="B822" s="7"/>
      <c r="X822" s="35">
        <f>+X805</f>
        <v>0.879</v>
      </c>
      <c r="Y822" s="35"/>
      <c r="Z822" s="1" t="s">
        <v>0</v>
      </c>
      <c r="AD822" s="35">
        <f>+AD805</f>
        <v>6</v>
      </c>
      <c r="AE822" s="35"/>
      <c r="AF822" s="1" t="s">
        <v>0</v>
      </c>
      <c r="AK822" s="37">
        <f>+AK805</f>
        <v>0.879</v>
      </c>
      <c r="AL822" s="37"/>
      <c r="AM822" s="1" t="s">
        <v>0</v>
      </c>
      <c r="BU822" s="8"/>
    </row>
    <row r="823" spans="2:73" x14ac:dyDescent="0.2">
      <c r="B823" s="7"/>
      <c r="BU823" s="8"/>
    </row>
    <row r="824" spans="2:73" x14ac:dyDescent="0.2">
      <c r="B824" s="7"/>
      <c r="Y824" s="35">
        <f>(W817*(X822+AD822)+AC818*(X822+AD822)*(X822+AD822)/2-AC818*AK822*AK822/2-AK817*AK822)/AD822</f>
        <v>89.999999999999986</v>
      </c>
      <c r="Z824" s="35"/>
      <c r="AA824" s="1" t="s">
        <v>2</v>
      </c>
      <c r="AJ824" s="35">
        <f>W817+AK817+AC818*(X822+AD822+AK822)-Y824</f>
        <v>90.000000000000014</v>
      </c>
      <c r="AK824" s="35"/>
      <c r="AL824" s="1" t="s">
        <v>2</v>
      </c>
      <c r="BU824" s="8"/>
    </row>
    <row r="825" spans="2:73" x14ac:dyDescent="0.2">
      <c r="B825" s="7"/>
      <c r="BU825" s="8"/>
    </row>
    <row r="826" spans="2:73" x14ac:dyDescent="0.2">
      <c r="B826" s="7"/>
      <c r="AB826" s="1" t="s">
        <v>5</v>
      </c>
      <c r="BU826" s="8"/>
    </row>
    <row r="827" spans="2:73" x14ac:dyDescent="0.2">
      <c r="B827" s="7"/>
      <c r="M827" s="35">
        <f>+M815</f>
        <v>31.815000000000005</v>
      </c>
      <c r="N827" s="35"/>
      <c r="O827" s="35"/>
      <c r="Y827" s="35">
        <f>+Y824+X834</f>
        <v>44.999999999999979</v>
      </c>
      <c r="Z827" s="35"/>
      <c r="AA827" s="35"/>
      <c r="AJ827" s="35">
        <f>+AJ824+AI834</f>
        <v>44.999999999999993</v>
      </c>
      <c r="AK827" s="35"/>
      <c r="AL827" s="35"/>
      <c r="BU827" s="8"/>
    </row>
    <row r="828" spans="2:73" x14ac:dyDescent="0.2">
      <c r="B828" s="7"/>
      <c r="AL828" s="35">
        <f>AJ827*(AM835-AK822)/AM835</f>
        <v>31.814999999999994</v>
      </c>
      <c r="AM828" s="35"/>
      <c r="AN828" s="35"/>
      <c r="BU828" s="8"/>
    </row>
    <row r="829" spans="2:73" x14ac:dyDescent="0.2">
      <c r="B829" s="7"/>
      <c r="O829" s="1" t="s">
        <v>3</v>
      </c>
      <c r="AA829" s="1" t="s">
        <v>3</v>
      </c>
      <c r="AL829" s="1" t="s">
        <v>3</v>
      </c>
      <c r="BU829" s="8"/>
    </row>
    <row r="830" spans="2:73" x14ac:dyDescent="0.2">
      <c r="B830" s="7"/>
      <c r="BU830" s="8"/>
    </row>
    <row r="831" spans="2:73" x14ac:dyDescent="0.2">
      <c r="B831" s="7"/>
      <c r="D831" s="14" t="s">
        <v>11</v>
      </c>
      <c r="G831" s="38">
        <f>MAX(ABS(M827),ABS(Y827),ABS(AJ827),ABS(X834),ABS(AI834),ABS(AU834))</f>
        <v>45.000000000000021</v>
      </c>
      <c r="H831" s="38"/>
      <c r="I831" s="38"/>
      <c r="J831" s="14" t="s">
        <v>10</v>
      </c>
      <c r="BU831" s="8"/>
    </row>
    <row r="832" spans="2:73" x14ac:dyDescent="0.2">
      <c r="B832" s="7"/>
      <c r="X832" s="9" t="s">
        <v>4</v>
      </c>
      <c r="AI832" s="9" t="s">
        <v>4</v>
      </c>
      <c r="AT832" s="9"/>
      <c r="AU832" s="9" t="s">
        <v>4</v>
      </c>
      <c r="BF832" s="9"/>
      <c r="BU832" s="8"/>
    </row>
    <row r="833" spans="2:73" x14ac:dyDescent="0.2">
      <c r="B833" s="7"/>
      <c r="V833" s="35">
        <f>X834*(V835-X822)/V835</f>
        <v>-31.815000000000008</v>
      </c>
      <c r="W833" s="35"/>
      <c r="X833" s="35"/>
      <c r="BU833" s="8"/>
    </row>
    <row r="834" spans="2:73" x14ac:dyDescent="0.2">
      <c r="B834" s="7"/>
      <c r="X834" s="35">
        <f>+M827-Q809*S796</f>
        <v>-45.000000000000007</v>
      </c>
      <c r="Y834" s="35"/>
      <c r="Z834" s="35"/>
      <c r="AI834" s="35">
        <f>+Y827-AC818*AE796</f>
        <v>-45.000000000000021</v>
      </c>
      <c r="AJ834" s="35"/>
      <c r="AK834" s="35"/>
      <c r="AU834" s="35">
        <f>+AJ827-AO809*AP796</f>
        <v>-31.815000000000019</v>
      </c>
      <c r="AV834" s="35"/>
      <c r="AW834" s="35"/>
      <c r="BU834" s="8"/>
    </row>
    <row r="835" spans="2:73" x14ac:dyDescent="0.2">
      <c r="B835" s="7"/>
      <c r="P835" s="35">
        <f>M827*S796/(M827-X834)</f>
        <v>2.1210000000000004</v>
      </c>
      <c r="Q835" s="35"/>
      <c r="R835" s="1" t="s">
        <v>0</v>
      </c>
      <c r="V835" s="35">
        <f>+S796-P835</f>
        <v>3</v>
      </c>
      <c r="W835" s="35"/>
      <c r="X835" s="1" t="s">
        <v>0</v>
      </c>
      <c r="AB835" s="35">
        <f>Y827*AE796/(Y827-AI834)</f>
        <v>2.9999999999999987</v>
      </c>
      <c r="AC835" s="35"/>
      <c r="AD835" s="1" t="s">
        <v>0</v>
      </c>
      <c r="AG835" s="35">
        <f>+AE796-AB835</f>
        <v>3.0000000000000013</v>
      </c>
      <c r="AH835" s="35"/>
      <c r="AI835" s="1" t="s">
        <v>0</v>
      </c>
      <c r="AM835" s="35">
        <f>AJ827*AP796/(AJ827-AU834)</f>
        <v>2.9999999999999996</v>
      </c>
      <c r="AN835" s="35"/>
      <c r="AO835" s="1" t="s">
        <v>0</v>
      </c>
      <c r="AR835" s="35">
        <f>+AP796-AM835</f>
        <v>2.1210000000000009</v>
      </c>
      <c r="AS835" s="35"/>
      <c r="AT835" s="1" t="s">
        <v>0</v>
      </c>
      <c r="BU835" s="8"/>
    </row>
    <row r="836" spans="2:73" x14ac:dyDescent="0.2">
      <c r="B836" s="7"/>
      <c r="BU836" s="8"/>
    </row>
    <row r="837" spans="2:73" x14ac:dyDescent="0.2">
      <c r="B837" s="7"/>
      <c r="C837" s="1" t="s">
        <v>27</v>
      </c>
      <c r="X837" s="35">
        <f>M827*P835/2+X834*V835/2</f>
        <v>-33.760192500000002</v>
      </c>
      <c r="Y837" s="35"/>
      <c r="Z837" s="35"/>
      <c r="AI837" s="35">
        <f>M827*P835/2+X834*V835/2+Y827*AB835/2+AG835*AI834/2</f>
        <v>-33.760192500000116</v>
      </c>
      <c r="AJ837" s="35"/>
      <c r="AK837" s="35"/>
      <c r="BU837" s="8"/>
    </row>
    <row r="838" spans="2:73" x14ac:dyDescent="0.2">
      <c r="B838" s="7"/>
      <c r="C838" s="1" t="s">
        <v>23</v>
      </c>
      <c r="D838" s="35">
        <f>+AC800</f>
        <v>15</v>
      </c>
      <c r="E838" s="35"/>
      <c r="F838" s="10" t="s">
        <v>24</v>
      </c>
      <c r="G838" s="35">
        <f>+AE796</f>
        <v>6</v>
      </c>
      <c r="H838" s="35"/>
      <c r="I838" s="1" t="s">
        <v>25</v>
      </c>
      <c r="J838" s="1">
        <v>16</v>
      </c>
      <c r="K838" s="10" t="s">
        <v>26</v>
      </c>
      <c r="L838" s="35">
        <f>AC800*AE796^2/16</f>
        <v>33.75</v>
      </c>
      <c r="M838" s="35"/>
      <c r="N838" s="35"/>
      <c r="O838" s="1" t="s">
        <v>10</v>
      </c>
      <c r="BU838" s="8"/>
    </row>
    <row r="839" spans="2:73" x14ac:dyDescent="0.2">
      <c r="B839" s="7"/>
      <c r="AB839" s="1" t="s">
        <v>6</v>
      </c>
      <c r="BU839" s="8"/>
    </row>
    <row r="840" spans="2:73" x14ac:dyDescent="0.2">
      <c r="B840" s="7"/>
      <c r="Y840" s="1" t="s">
        <v>4</v>
      </c>
      <c r="AK840" s="1" t="s">
        <v>4</v>
      </c>
      <c r="BU840" s="8"/>
    </row>
    <row r="841" spans="2:73" x14ac:dyDescent="0.2">
      <c r="B841" s="7"/>
      <c r="D841" s="14" t="s">
        <v>9</v>
      </c>
      <c r="G841" s="38">
        <f>MAX(ABS(Q843),ABS(AD843),ABS(AO843),ABS(X837),ABS(AI837))</f>
        <v>33.760192500000116</v>
      </c>
      <c r="H841" s="38"/>
      <c r="I841" s="38"/>
      <c r="J841" s="14" t="s">
        <v>10</v>
      </c>
      <c r="BU841" s="8"/>
    </row>
    <row r="842" spans="2:73" x14ac:dyDescent="0.2">
      <c r="B842" s="7"/>
      <c r="S842" s="1" t="s">
        <v>3</v>
      </c>
      <c r="AE842" s="1" t="s">
        <v>3</v>
      </c>
      <c r="AQ842" s="1" t="s">
        <v>3</v>
      </c>
      <c r="BU842" s="8"/>
    </row>
    <row r="843" spans="2:73" x14ac:dyDescent="0.2">
      <c r="B843" s="7"/>
      <c r="Q843" s="35">
        <f>M827*P835/2</f>
        <v>33.739807500000012</v>
      </c>
      <c r="R843" s="35"/>
      <c r="S843" s="35"/>
      <c r="AD843" s="35">
        <f>M827*P835/2+X834*V835/2+Y827*AB835/2</f>
        <v>33.739807499999941</v>
      </c>
      <c r="AE843" s="35"/>
      <c r="AF843" s="35"/>
      <c r="AO843" s="35">
        <f>M827*P835/2+X834*V835/2+Y827*AB835/2+AG835*AI834/2+AJ827*AM835/2</f>
        <v>33.73980749999987</v>
      </c>
      <c r="AP843" s="35"/>
      <c r="AQ843" s="35"/>
      <c r="BU843" s="8"/>
    </row>
    <row r="844" spans="2:73" ht="12" thickBot="1" x14ac:dyDescent="0.25">
      <c r="B844" s="11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3"/>
    </row>
    <row r="845" spans="2:73" ht="12" thickBot="1" x14ac:dyDescent="0.25"/>
    <row r="846" spans="2:73" ht="59.25" customHeight="1" x14ac:dyDescent="0.2">
      <c r="B846" s="23" t="s">
        <v>20</v>
      </c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5"/>
    </row>
    <row r="847" spans="2:73" x14ac:dyDescent="0.2">
      <c r="B847" s="3"/>
      <c r="C847" s="5"/>
      <c r="D847" s="5"/>
      <c r="E847" s="5"/>
      <c r="F847" s="5"/>
      <c r="G847" s="5"/>
      <c r="H847" s="6" t="s">
        <v>7</v>
      </c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5" t="s">
        <v>12</v>
      </c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4"/>
    </row>
    <row r="848" spans="2:73" x14ac:dyDescent="0.2">
      <c r="B848" s="7"/>
      <c r="BU848" s="8"/>
    </row>
    <row r="849" spans="2:85" x14ac:dyDescent="0.2">
      <c r="B849" s="7"/>
      <c r="BU849" s="8"/>
    </row>
    <row r="850" spans="2:85" ht="11.25" customHeight="1" x14ac:dyDescent="0.2">
      <c r="B850" s="7"/>
      <c r="BU850" s="8"/>
      <c r="BX850" s="26" t="s">
        <v>54</v>
      </c>
      <c r="BY850" s="27"/>
      <c r="BZ850" s="27"/>
      <c r="CA850" s="27"/>
      <c r="CB850" s="27"/>
      <c r="CC850" s="27"/>
      <c r="CD850" s="27"/>
      <c r="CE850" s="28"/>
    </row>
    <row r="851" spans="2:85" x14ac:dyDescent="0.2">
      <c r="B851" s="7"/>
      <c r="BU851" s="8"/>
      <c r="BX851" s="29"/>
      <c r="BY851" s="30"/>
      <c r="BZ851" s="30"/>
      <c r="CA851" s="30"/>
      <c r="CB851" s="30"/>
      <c r="CC851" s="30"/>
      <c r="CD851" s="30"/>
      <c r="CE851" s="31"/>
    </row>
    <row r="852" spans="2:85" x14ac:dyDescent="0.2">
      <c r="B852" s="7"/>
      <c r="BU852" s="8"/>
      <c r="BX852" s="29"/>
      <c r="BY852" s="30"/>
      <c r="BZ852" s="30"/>
      <c r="CA852" s="30"/>
      <c r="CB852" s="30"/>
      <c r="CC852" s="30"/>
      <c r="CD852" s="30"/>
      <c r="CE852" s="31"/>
    </row>
    <row r="853" spans="2:85" x14ac:dyDescent="0.2">
      <c r="B853" s="7"/>
      <c r="BU853" s="8"/>
      <c r="BX853" s="29"/>
      <c r="BY853" s="30"/>
      <c r="BZ853" s="30"/>
      <c r="CA853" s="30"/>
      <c r="CB853" s="30"/>
      <c r="CC853" s="30"/>
      <c r="CD853" s="30"/>
      <c r="CE853" s="31"/>
    </row>
    <row r="854" spans="2:85" x14ac:dyDescent="0.2">
      <c r="B854" s="7"/>
      <c r="BU854" s="8"/>
      <c r="BX854" s="29"/>
      <c r="BY854" s="30"/>
      <c r="BZ854" s="30"/>
      <c r="CA854" s="30"/>
      <c r="CB854" s="30"/>
      <c r="CC854" s="30"/>
      <c r="CD854" s="30"/>
      <c r="CE854" s="31"/>
    </row>
    <row r="855" spans="2:85" x14ac:dyDescent="0.2">
      <c r="B855" s="7"/>
      <c r="BU855" s="8"/>
      <c r="BX855" s="29"/>
      <c r="BY855" s="30"/>
      <c r="BZ855" s="30"/>
      <c r="CA855" s="30"/>
      <c r="CB855" s="30"/>
      <c r="CC855" s="30"/>
      <c r="CD855" s="30"/>
      <c r="CE855" s="31"/>
    </row>
    <row r="856" spans="2:85" x14ac:dyDescent="0.2">
      <c r="B856" s="7"/>
      <c r="BU856" s="8"/>
      <c r="BX856" s="32"/>
      <c r="BY856" s="33"/>
      <c r="BZ856" s="33"/>
      <c r="CA856" s="33"/>
      <c r="CB856" s="33"/>
      <c r="CC856" s="33"/>
      <c r="CD856" s="33"/>
      <c r="CE856" s="34"/>
    </row>
    <row r="857" spans="2:85" x14ac:dyDescent="0.2">
      <c r="B857" s="7"/>
      <c r="BU857" s="8"/>
    </row>
    <row r="858" spans="2:85" ht="11.25" customHeight="1" x14ac:dyDescent="0.2">
      <c r="B858" s="7"/>
      <c r="BU858" s="8"/>
      <c r="BX858" s="22" t="s">
        <v>21</v>
      </c>
      <c r="BY858" s="22"/>
      <c r="BZ858" s="22"/>
      <c r="CA858" s="22"/>
      <c r="CB858" s="22"/>
      <c r="CC858" s="22"/>
      <c r="CD858" s="22"/>
      <c r="CE858" s="22"/>
      <c r="CF858" s="22"/>
      <c r="CG858" s="22"/>
    </row>
    <row r="859" spans="2:85" x14ac:dyDescent="0.2">
      <c r="B859" s="7"/>
      <c r="BU859" s="8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</row>
    <row r="860" spans="2:85" x14ac:dyDescent="0.2">
      <c r="B860" s="7"/>
      <c r="BU860" s="8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</row>
    <row r="861" spans="2:85" x14ac:dyDescent="0.2">
      <c r="B861" s="7"/>
      <c r="BU861" s="8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</row>
    <row r="862" spans="2:85" x14ac:dyDescent="0.2">
      <c r="B862" s="7"/>
      <c r="BU862" s="8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</row>
    <row r="863" spans="2:85" x14ac:dyDescent="0.2">
      <c r="B863" s="7"/>
      <c r="BU863" s="8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</row>
    <row r="864" spans="2:85" x14ac:dyDescent="0.2">
      <c r="B864" s="7"/>
      <c r="BU864" s="8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</row>
    <row r="865" spans="2:85" x14ac:dyDescent="0.2">
      <c r="B865" s="7"/>
      <c r="BU865" s="8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</row>
    <row r="866" spans="2:85" x14ac:dyDescent="0.2">
      <c r="B866" s="7"/>
      <c r="BU866" s="8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</row>
    <row r="867" spans="2:85" x14ac:dyDescent="0.2">
      <c r="B867" s="7"/>
      <c r="BU867" s="8"/>
    </row>
    <row r="868" spans="2:85" x14ac:dyDescent="0.2">
      <c r="B868" s="7"/>
      <c r="BU868" s="8"/>
    </row>
    <row r="869" spans="2:85" x14ac:dyDescent="0.2">
      <c r="B869" s="7"/>
      <c r="BU869" s="8"/>
    </row>
    <row r="870" spans="2:85" x14ac:dyDescent="0.2">
      <c r="B870" s="7"/>
      <c r="BU870" s="8"/>
    </row>
    <row r="871" spans="2:85" x14ac:dyDescent="0.2">
      <c r="B871" s="7"/>
      <c r="BU871" s="8"/>
    </row>
    <row r="872" spans="2:85" x14ac:dyDescent="0.2">
      <c r="B872" s="7"/>
      <c r="BU872" s="8"/>
    </row>
    <row r="873" spans="2:85" x14ac:dyDescent="0.2">
      <c r="B873" s="7"/>
      <c r="BU873" s="8"/>
    </row>
    <row r="874" spans="2:85" x14ac:dyDescent="0.2">
      <c r="B874" s="7"/>
      <c r="BU874" s="8"/>
    </row>
    <row r="875" spans="2:85" x14ac:dyDescent="0.2">
      <c r="B875" s="7"/>
      <c r="BU875" s="8"/>
    </row>
    <row r="876" spans="2:85" x14ac:dyDescent="0.2">
      <c r="B876" s="7"/>
      <c r="BU876" s="8"/>
    </row>
    <row r="877" spans="2:85" x14ac:dyDescent="0.2">
      <c r="B877" s="7"/>
      <c r="BU877" s="8"/>
    </row>
    <row r="878" spans="2:85" x14ac:dyDescent="0.2">
      <c r="B878" s="7"/>
      <c r="BU878" s="8"/>
    </row>
    <row r="879" spans="2:85" x14ac:dyDescent="0.2">
      <c r="B879" s="7"/>
      <c r="BU879" s="8"/>
    </row>
    <row r="880" spans="2:85" x14ac:dyDescent="0.2">
      <c r="B880" s="7"/>
      <c r="BU880" s="8"/>
    </row>
    <row r="881" spans="2:73" x14ac:dyDescent="0.2">
      <c r="B881" s="7"/>
      <c r="BU881" s="8"/>
    </row>
    <row r="882" spans="2:73" x14ac:dyDescent="0.2">
      <c r="B882" s="7"/>
      <c r="BU882" s="8"/>
    </row>
    <row r="883" spans="2:73" x14ac:dyDescent="0.2">
      <c r="B883" s="7"/>
      <c r="BU883" s="8"/>
    </row>
    <row r="884" spans="2:73" x14ac:dyDescent="0.2">
      <c r="B884" s="7"/>
      <c r="BU884" s="8"/>
    </row>
    <row r="885" spans="2:73" x14ac:dyDescent="0.2">
      <c r="B885" s="7"/>
      <c r="BU885" s="8"/>
    </row>
    <row r="886" spans="2:73" x14ac:dyDescent="0.2">
      <c r="B886" s="7"/>
      <c r="BU886" s="8"/>
    </row>
    <row r="887" spans="2:73" x14ac:dyDescent="0.2">
      <c r="B887" s="7"/>
      <c r="BU887" s="8"/>
    </row>
    <row r="888" spans="2:73" x14ac:dyDescent="0.2">
      <c r="B888" s="7"/>
      <c r="BU888" s="8"/>
    </row>
    <row r="889" spans="2:73" x14ac:dyDescent="0.2">
      <c r="B889" s="7"/>
      <c r="S889" s="36">
        <v>4.5</v>
      </c>
      <c r="T889" s="36"/>
      <c r="U889" s="1" t="s">
        <v>0</v>
      </c>
      <c r="AE889" s="35">
        <f>+S889</f>
        <v>4.5</v>
      </c>
      <c r="AF889" s="35"/>
      <c r="AG889" s="1" t="s">
        <v>0</v>
      </c>
      <c r="BU889" s="8"/>
    </row>
    <row r="890" spans="2:73" x14ac:dyDescent="0.2">
      <c r="B890" s="7"/>
      <c r="BU890" s="8"/>
    </row>
    <row r="891" spans="2:73" x14ac:dyDescent="0.2">
      <c r="B891" s="7"/>
      <c r="Y891" s="35">
        <f>+S889+AE889</f>
        <v>9</v>
      </c>
      <c r="Z891" s="35"/>
      <c r="AA891" s="1" t="s">
        <v>0</v>
      </c>
      <c r="BU891" s="8"/>
    </row>
    <row r="892" spans="2:73" x14ac:dyDescent="0.2">
      <c r="B892" s="7"/>
      <c r="BU892" s="8"/>
    </row>
    <row r="893" spans="2:73" x14ac:dyDescent="0.2">
      <c r="B893" s="7"/>
      <c r="R893" s="1" t="s">
        <v>13</v>
      </c>
      <c r="AC893" s="36">
        <v>15</v>
      </c>
      <c r="AD893" s="36"/>
      <c r="AE893" s="36"/>
      <c r="AF893" s="1" t="s">
        <v>1</v>
      </c>
      <c r="BU893" s="8"/>
    </row>
    <row r="894" spans="2:73" x14ac:dyDescent="0.2">
      <c r="B894" s="7"/>
      <c r="BU894" s="8"/>
    </row>
    <row r="895" spans="2:73" x14ac:dyDescent="0.2">
      <c r="B895" s="7"/>
      <c r="BU895" s="8"/>
    </row>
    <row r="896" spans="2:73" x14ac:dyDescent="0.2">
      <c r="B896" s="7"/>
      <c r="BU896" s="8"/>
    </row>
    <row r="897" spans="2:73" x14ac:dyDescent="0.2">
      <c r="B897" s="7"/>
      <c r="BU897" s="8"/>
    </row>
    <row r="898" spans="2:73" x14ac:dyDescent="0.2">
      <c r="B898" s="7"/>
      <c r="S898" s="35">
        <f>+S889-X898</f>
        <v>4.5</v>
      </c>
      <c r="T898" s="35"/>
      <c r="U898" s="1" t="s">
        <v>0</v>
      </c>
      <c r="Z898" s="35">
        <f>0.17157*AE889</f>
        <v>0.772065</v>
      </c>
      <c r="AA898" s="35"/>
      <c r="AB898" s="1" t="s">
        <v>0</v>
      </c>
      <c r="AF898" s="35">
        <f>+AE889-Z898-AI898</f>
        <v>3.727935</v>
      </c>
      <c r="AG898" s="35"/>
      <c r="AH898" s="1" t="s">
        <v>0</v>
      </c>
      <c r="BU898" s="8"/>
    </row>
    <row r="899" spans="2:73" x14ac:dyDescent="0.2">
      <c r="B899" s="7"/>
      <c r="BU899" s="8"/>
    </row>
    <row r="900" spans="2:73" x14ac:dyDescent="0.2">
      <c r="B900" s="7"/>
      <c r="Y900" s="35">
        <f>+Y891</f>
        <v>9</v>
      </c>
      <c r="Z900" s="35"/>
      <c r="AA900" s="1" t="s">
        <v>0</v>
      </c>
      <c r="BU900" s="8"/>
    </row>
    <row r="901" spans="2:73" x14ac:dyDescent="0.2">
      <c r="B901" s="7"/>
      <c r="BU901" s="8"/>
    </row>
    <row r="902" spans="2:73" x14ac:dyDescent="0.2">
      <c r="B902" s="7"/>
      <c r="AD902" s="35">
        <f>+AC893</f>
        <v>15</v>
      </c>
      <c r="AE902" s="35"/>
      <c r="AF902" s="35"/>
      <c r="AG902" s="1" t="s">
        <v>1</v>
      </c>
      <c r="BU902" s="8"/>
    </row>
    <row r="903" spans="2:73" x14ac:dyDescent="0.2">
      <c r="B903" s="7"/>
      <c r="BU903" s="8"/>
    </row>
    <row r="904" spans="2:73" x14ac:dyDescent="0.2">
      <c r="B904" s="7"/>
      <c r="L904" s="1" t="s">
        <v>28</v>
      </c>
      <c r="BU904" s="8"/>
    </row>
    <row r="905" spans="2:73" x14ac:dyDescent="0.2">
      <c r="B905" s="7"/>
      <c r="BU905" s="8"/>
    </row>
    <row r="906" spans="2:73" x14ac:dyDescent="0.2">
      <c r="B906" s="7"/>
      <c r="AF906" s="35">
        <f>+AF898</f>
        <v>3.727935</v>
      </c>
      <c r="AG906" s="35"/>
      <c r="AH906" s="1" t="s">
        <v>0</v>
      </c>
      <c r="BU906" s="8"/>
    </row>
    <row r="907" spans="2:73" x14ac:dyDescent="0.2">
      <c r="B907" s="7"/>
      <c r="BU907" s="8"/>
    </row>
    <row r="908" spans="2:73" x14ac:dyDescent="0.2">
      <c r="B908" s="7"/>
      <c r="Z908" s="35">
        <f>AD902*AF906/2</f>
        <v>27.959512499999999</v>
      </c>
      <c r="AA908" s="35"/>
      <c r="AB908" s="1" t="s">
        <v>2</v>
      </c>
      <c r="AK908" s="35">
        <f>+Z908</f>
        <v>27.959512499999999</v>
      </c>
      <c r="AL908" s="35"/>
      <c r="AM908" s="1" t="s">
        <v>2</v>
      </c>
      <c r="BU908" s="8"/>
    </row>
    <row r="909" spans="2:73" x14ac:dyDescent="0.2">
      <c r="B909" s="7"/>
      <c r="BU909" s="8"/>
    </row>
    <row r="910" spans="2:73" x14ac:dyDescent="0.2">
      <c r="B910" s="7"/>
      <c r="Z910" s="35">
        <f>+Z908</f>
        <v>27.959512499999999</v>
      </c>
      <c r="AA910" s="35"/>
      <c r="AB910" s="1" t="s">
        <v>2</v>
      </c>
      <c r="BU910" s="8"/>
    </row>
    <row r="911" spans="2:73" x14ac:dyDescent="0.2">
      <c r="B911" s="7"/>
      <c r="Q911" s="35">
        <f>+AC893</f>
        <v>15</v>
      </c>
      <c r="R911" s="35"/>
      <c r="S911" s="35"/>
      <c r="T911" s="1" t="s">
        <v>1</v>
      </c>
      <c r="BU911" s="8"/>
    </row>
    <row r="912" spans="2:73" x14ac:dyDescent="0.2">
      <c r="B912" s="7"/>
      <c r="BU912" s="8"/>
    </row>
    <row r="913" spans="2:73" x14ac:dyDescent="0.2">
      <c r="B913" s="7"/>
      <c r="BU913" s="8"/>
    </row>
    <row r="914" spans="2:73" x14ac:dyDescent="0.2">
      <c r="B914" s="7"/>
      <c r="BU914" s="8"/>
    </row>
    <row r="915" spans="2:73" x14ac:dyDescent="0.2">
      <c r="B915" s="7"/>
      <c r="S915" s="35">
        <f>+S898</f>
        <v>4.5</v>
      </c>
      <c r="T915" s="35"/>
      <c r="U915" s="1" t="s">
        <v>0</v>
      </c>
      <c r="Z915" s="37">
        <f>+Z898</f>
        <v>0.772065</v>
      </c>
      <c r="AA915" s="37"/>
      <c r="AB915" s="1" t="s">
        <v>0</v>
      </c>
      <c r="BU915" s="8"/>
    </row>
    <row r="916" spans="2:73" x14ac:dyDescent="0.2">
      <c r="B916" s="7"/>
      <c r="BU916" s="8"/>
    </row>
    <row r="917" spans="2:73" x14ac:dyDescent="0.2">
      <c r="B917" s="7"/>
      <c r="M917" s="35">
        <f>(Q911*S915*S915/2-Z910*Z915-Q911*Z915*Z915/2)/S915</f>
        <v>27.959512500000002</v>
      </c>
      <c r="N917" s="35"/>
      <c r="O917" s="1" t="s">
        <v>2</v>
      </c>
      <c r="Y917" s="35">
        <f>Q911*(S915+Z915)+Z910-M917</f>
        <v>79.080974999999995</v>
      </c>
      <c r="Z917" s="35"/>
      <c r="AA917" s="1" t="s">
        <v>2</v>
      </c>
      <c r="BU917" s="8"/>
    </row>
    <row r="918" spans="2:73" x14ac:dyDescent="0.2">
      <c r="B918" s="7"/>
      <c r="BU918" s="8"/>
    </row>
    <row r="919" spans="2:73" x14ac:dyDescent="0.2">
      <c r="B919" s="7"/>
      <c r="BU919" s="8"/>
    </row>
    <row r="920" spans="2:73" x14ac:dyDescent="0.2">
      <c r="B920" s="7"/>
      <c r="M920" s="35">
        <f>+M917</f>
        <v>27.959512500000002</v>
      </c>
      <c r="N920" s="35"/>
      <c r="O920" s="35"/>
      <c r="Y920" s="35">
        <f>+Y917+X927</f>
        <v>39.540487499999998</v>
      </c>
      <c r="Z920" s="35"/>
      <c r="AA920" s="35"/>
      <c r="AD920" s="1" t="s">
        <v>5</v>
      </c>
      <c r="BU920" s="8"/>
    </row>
    <row r="921" spans="2:73" x14ac:dyDescent="0.2">
      <c r="B921" s="7"/>
      <c r="AA921" s="35">
        <f>Y920*(AB928-Z915)/AB928</f>
        <v>27.959512499999999</v>
      </c>
      <c r="AB921" s="35"/>
      <c r="AC921" s="35"/>
      <c r="BU921" s="8"/>
    </row>
    <row r="922" spans="2:73" x14ac:dyDescent="0.2">
      <c r="B922" s="7"/>
      <c r="O922" s="1" t="s">
        <v>3</v>
      </c>
      <c r="AA922" s="1" t="s">
        <v>3</v>
      </c>
      <c r="BU922" s="8"/>
    </row>
    <row r="923" spans="2:73" x14ac:dyDescent="0.2">
      <c r="B923" s="7"/>
      <c r="BU923" s="8"/>
    </row>
    <row r="924" spans="2:73" x14ac:dyDescent="0.2">
      <c r="B924" s="7"/>
      <c r="D924" s="14" t="s">
        <v>11</v>
      </c>
      <c r="G924" s="38">
        <f>MAX(ABS(M920),ABS(Y920),ABS(X927),ABS(AJ927))</f>
        <v>39.540487499999998</v>
      </c>
      <c r="H924" s="38"/>
      <c r="I924" s="38"/>
      <c r="J924" s="14" t="s">
        <v>10</v>
      </c>
      <c r="BU924" s="8"/>
    </row>
    <row r="925" spans="2:73" x14ac:dyDescent="0.2">
      <c r="B925" s="7"/>
      <c r="X925" s="9" t="s">
        <v>4</v>
      </c>
      <c r="AI925" s="9"/>
      <c r="AJ925" s="9" t="s">
        <v>4</v>
      </c>
      <c r="AT925" s="9"/>
      <c r="AU925" s="9"/>
      <c r="BF925" s="9"/>
      <c r="BU925" s="8"/>
    </row>
    <row r="926" spans="2:73" x14ac:dyDescent="0.2">
      <c r="B926" s="7"/>
      <c r="BU926" s="8"/>
    </row>
    <row r="927" spans="2:73" x14ac:dyDescent="0.2">
      <c r="B927" s="7"/>
      <c r="X927" s="35">
        <f>+M920-Q911*S915</f>
        <v>-39.540487499999998</v>
      </c>
      <c r="Y927" s="35"/>
      <c r="Z927" s="35"/>
      <c r="AJ927" s="35">
        <f>+Y920-AD902*AE889</f>
        <v>-27.959512500000002</v>
      </c>
      <c r="AK927" s="35"/>
      <c r="AL927" s="35"/>
      <c r="BU927" s="8"/>
    </row>
    <row r="928" spans="2:73" x14ac:dyDescent="0.2">
      <c r="B928" s="7"/>
      <c r="P928" s="35">
        <f>M920*S889/(M920-X927)</f>
        <v>1.8639675000000002</v>
      </c>
      <c r="Q928" s="35"/>
      <c r="R928" s="1" t="s">
        <v>0</v>
      </c>
      <c r="V928" s="35">
        <f>+S889-P928</f>
        <v>2.6360324999999998</v>
      </c>
      <c r="W928" s="35"/>
      <c r="X928" s="1" t="s">
        <v>0</v>
      </c>
      <c r="AB928" s="35">
        <f>Y920*AE889/(Y920-AJ927)</f>
        <v>2.6360324999999998</v>
      </c>
      <c r="AC928" s="35"/>
      <c r="AD928" s="1" t="s">
        <v>0</v>
      </c>
      <c r="AG928" s="35">
        <f>+AE889-AB928</f>
        <v>1.8639675000000002</v>
      </c>
      <c r="AH928" s="35"/>
      <c r="AI928" s="1" t="s">
        <v>0</v>
      </c>
      <c r="BU928" s="8"/>
    </row>
    <row r="929" spans="2:73" x14ac:dyDescent="0.2">
      <c r="B929" s="7"/>
      <c r="BU929" s="8"/>
    </row>
    <row r="930" spans="2:73" x14ac:dyDescent="0.2">
      <c r="B930" s="7"/>
      <c r="X930" s="35">
        <f>M920*P928/2+X927*V928/2</f>
        <v>-26.057193749999989</v>
      </c>
      <c r="Y930" s="35"/>
      <c r="Z930" s="35"/>
      <c r="BU930" s="8"/>
    </row>
    <row r="931" spans="2:73" x14ac:dyDescent="0.2">
      <c r="B931" s="7"/>
      <c r="BU931" s="8"/>
    </row>
    <row r="932" spans="2:73" x14ac:dyDescent="0.2">
      <c r="B932" s="7"/>
      <c r="AC932" s="1" t="s">
        <v>6</v>
      </c>
      <c r="BU932" s="8"/>
    </row>
    <row r="933" spans="2:73" x14ac:dyDescent="0.2">
      <c r="B933" s="7"/>
      <c r="Y933" s="1" t="s">
        <v>4</v>
      </c>
      <c r="AK933" s="1" t="s">
        <v>4</v>
      </c>
      <c r="BU933" s="8"/>
    </row>
    <row r="934" spans="2:73" x14ac:dyDescent="0.2">
      <c r="B934" s="7"/>
      <c r="D934" s="14" t="s">
        <v>9</v>
      </c>
      <c r="G934" s="38">
        <f>MAX(ABS(Q936),ABS(AD936),ABS(X930))</f>
        <v>26.057811307921881</v>
      </c>
      <c r="H934" s="38"/>
      <c r="I934" s="38"/>
      <c r="J934" s="14" t="s">
        <v>10</v>
      </c>
      <c r="BU934" s="8"/>
    </row>
    <row r="935" spans="2:73" x14ac:dyDescent="0.2">
      <c r="B935" s="7"/>
      <c r="R935" s="1" t="s">
        <v>3</v>
      </c>
      <c r="AF935" s="1" t="s">
        <v>3</v>
      </c>
      <c r="BU935" s="8"/>
    </row>
    <row r="936" spans="2:73" x14ac:dyDescent="0.2">
      <c r="B936" s="7"/>
      <c r="Q936" s="35">
        <f>M920*P928/2</f>
        <v>26.057811307921881</v>
      </c>
      <c r="R936" s="35"/>
      <c r="S936" s="35"/>
      <c r="AD936" s="35">
        <f>M920*P928/2+X927*V928/2+Y920*AB928/2</f>
        <v>26.057811307921881</v>
      </c>
      <c r="AE936" s="35"/>
      <c r="AF936" s="35"/>
      <c r="BU936" s="8"/>
    </row>
    <row r="937" spans="2:73" ht="12" thickBot="1" x14ac:dyDescent="0.25">
      <c r="B937" s="11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3"/>
    </row>
  </sheetData>
  <sheetProtection algorithmName="SHA-512" hashValue="biOtRbTFNBGMOSuf4Se/3SgI/Ak7idykYbmTdR6r4SIu/fVYLbI+mNFfx3uF14gkpBadqoHL4YtUTW5dKQUyTg==" saltValue="CAjI5bkv8uw0hZJ94KFW4Q==" spinCount="100000" sheet="1" objects="1" scenarios="1"/>
  <mergeCells count="835">
    <mergeCell ref="M815:N815"/>
    <mergeCell ref="D183:E183"/>
    <mergeCell ref="G183:H183"/>
    <mergeCell ref="L183:N183"/>
    <mergeCell ref="D89:E89"/>
    <mergeCell ref="G89:H89"/>
    <mergeCell ref="L89:N89"/>
    <mergeCell ref="D466:E466"/>
    <mergeCell ref="G466:H466"/>
    <mergeCell ref="L466:N466"/>
    <mergeCell ref="D372:E372"/>
    <mergeCell ref="G372:H372"/>
    <mergeCell ref="L372:N372"/>
    <mergeCell ref="D278:E278"/>
    <mergeCell ref="G278:H278"/>
    <mergeCell ref="L278:N278"/>
    <mergeCell ref="M455:O455"/>
    <mergeCell ref="M443:N443"/>
    <mergeCell ref="B380:BU380"/>
    <mergeCell ref="G281:I281"/>
    <mergeCell ref="G270:I270"/>
    <mergeCell ref="V273:X273"/>
    <mergeCell ref="AE273:AG273"/>
    <mergeCell ref="AN273:AP273"/>
    <mergeCell ref="D745:E745"/>
    <mergeCell ref="G745:H745"/>
    <mergeCell ref="L745:N745"/>
    <mergeCell ref="D652:E652"/>
    <mergeCell ref="G652:H652"/>
    <mergeCell ref="L652:N652"/>
    <mergeCell ref="D559:E559"/>
    <mergeCell ref="G559:H559"/>
    <mergeCell ref="L559:N559"/>
    <mergeCell ref="BL471:BN471"/>
    <mergeCell ref="BX392:CG400"/>
    <mergeCell ref="X465:Z465"/>
    <mergeCell ref="AI465:AK465"/>
    <mergeCell ref="AT465:AV465"/>
    <mergeCell ref="BE465:BG465"/>
    <mergeCell ref="G469:I469"/>
    <mergeCell ref="R471:T471"/>
    <mergeCell ref="AD471:AF471"/>
    <mergeCell ref="AO471:AQ471"/>
    <mergeCell ref="AZ471:BB471"/>
    <mergeCell ref="BQ462:BS462"/>
    <mergeCell ref="P463:Q463"/>
    <mergeCell ref="V463:W463"/>
    <mergeCell ref="AA463:AB463"/>
    <mergeCell ref="AG463:AH463"/>
    <mergeCell ref="AM463:AN463"/>
    <mergeCell ref="AR463:AS463"/>
    <mergeCell ref="AX463:AY463"/>
    <mergeCell ref="BC463:BD463"/>
    <mergeCell ref="BI463:BJ463"/>
    <mergeCell ref="BO463:BP463"/>
    <mergeCell ref="BF455:BH455"/>
    <mergeCell ref="G459:I459"/>
    <mergeCell ref="V461:X461"/>
    <mergeCell ref="AG461:AI461"/>
    <mergeCell ref="AR461:AT461"/>
    <mergeCell ref="BC461:BE461"/>
    <mergeCell ref="X462:Z462"/>
    <mergeCell ref="AI462:AK462"/>
    <mergeCell ref="AT462:AV462"/>
    <mergeCell ref="BE462:BG462"/>
    <mergeCell ref="X450:Y450"/>
    <mergeCell ref="AC450:AD450"/>
    <mergeCell ref="AT450:AU450"/>
    <mergeCell ref="AY450:AZ450"/>
    <mergeCell ref="Y452:Z452"/>
    <mergeCell ref="AH452:AI452"/>
    <mergeCell ref="AU452:AV452"/>
    <mergeCell ref="BD452:BE452"/>
    <mergeCell ref="Y455:AA455"/>
    <mergeCell ref="AJ455:AL455"/>
    <mergeCell ref="AU455:AW455"/>
    <mergeCell ref="W443:X443"/>
    <mergeCell ref="AJ443:AK443"/>
    <mergeCell ref="AS443:AT443"/>
    <mergeCell ref="BF443:BG443"/>
    <mergeCell ref="BR443:BS443"/>
    <mergeCell ref="W445:X445"/>
    <mergeCell ref="AS445:AT445"/>
    <mergeCell ref="AC446:AE446"/>
    <mergeCell ref="AY446:BA446"/>
    <mergeCell ref="AP434:AQ434"/>
    <mergeCell ref="AH436:AI436"/>
    <mergeCell ref="BD436:BE436"/>
    <mergeCell ref="Q437:S437"/>
    <mergeCell ref="AN437:AP437"/>
    <mergeCell ref="BJ437:BL437"/>
    <mergeCell ref="R441:S441"/>
    <mergeCell ref="AI441:AJ441"/>
    <mergeCell ref="AN441:AO441"/>
    <mergeCell ref="BE441:BF441"/>
    <mergeCell ref="BK441:BL441"/>
    <mergeCell ref="S432:T432"/>
    <mergeCell ref="X432:Y432"/>
    <mergeCell ref="AD432:AE432"/>
    <mergeCell ref="AI432:AJ432"/>
    <mergeCell ref="AO432:AP432"/>
    <mergeCell ref="AT432:AU432"/>
    <mergeCell ref="AZ432:BA432"/>
    <mergeCell ref="BE432:BF432"/>
    <mergeCell ref="BM432:BN432"/>
    <mergeCell ref="BX384:CE390"/>
    <mergeCell ref="S423:T423"/>
    <mergeCell ref="AE423:AF423"/>
    <mergeCell ref="AP423:AQ423"/>
    <mergeCell ref="BA423:BB423"/>
    <mergeCell ref="BM423:BN423"/>
    <mergeCell ref="AP425:AQ425"/>
    <mergeCell ref="AM427:AO427"/>
    <mergeCell ref="V277:X277"/>
    <mergeCell ref="AE277:AG277"/>
    <mergeCell ref="AN277:AP277"/>
    <mergeCell ref="AW277:AY277"/>
    <mergeCell ref="BF277:BH277"/>
    <mergeCell ref="Q283:S283"/>
    <mergeCell ref="AA283:AC283"/>
    <mergeCell ref="AJ283:AL283"/>
    <mergeCell ref="AS283:AU283"/>
    <mergeCell ref="BB283:BD283"/>
    <mergeCell ref="Q377:S377"/>
    <mergeCell ref="AA377:AC377"/>
    <mergeCell ref="AJ377:AL377"/>
    <mergeCell ref="AS377:AU377"/>
    <mergeCell ref="BB377:BD377"/>
    <mergeCell ref="BM377:BO377"/>
    <mergeCell ref="O274:P274"/>
    <mergeCell ref="T274:U274"/>
    <mergeCell ref="Y274:Z274"/>
    <mergeCell ref="AC274:AD274"/>
    <mergeCell ref="AH274:AI274"/>
    <mergeCell ref="AM274:AN274"/>
    <mergeCell ref="AQ274:AR274"/>
    <mergeCell ref="AV274:AW274"/>
    <mergeCell ref="AZ274:BA274"/>
    <mergeCell ref="W266:Y266"/>
    <mergeCell ref="AF266:AH266"/>
    <mergeCell ref="AO266:AQ266"/>
    <mergeCell ref="AX266:AZ266"/>
    <mergeCell ref="BG266:BI266"/>
    <mergeCell ref="Y267:AA267"/>
    <mergeCell ref="AH267:AJ267"/>
    <mergeCell ref="AQ267:AS267"/>
    <mergeCell ref="AZ267:BB267"/>
    <mergeCell ref="BI267:BK267"/>
    <mergeCell ref="AJ927:AL927"/>
    <mergeCell ref="P928:Q928"/>
    <mergeCell ref="V928:W928"/>
    <mergeCell ref="AB928:AC928"/>
    <mergeCell ref="AG928:AH928"/>
    <mergeCell ref="M917:N917"/>
    <mergeCell ref="Y917:Z917"/>
    <mergeCell ref="M920:O920"/>
    <mergeCell ref="B191:BU191"/>
    <mergeCell ref="S234:T234"/>
    <mergeCell ref="AA234:AB234"/>
    <mergeCell ref="AJ234:AK234"/>
    <mergeCell ref="AS234:AT234"/>
    <mergeCell ref="BB234:BC234"/>
    <mergeCell ref="BM234:BN234"/>
    <mergeCell ref="AP236:AQ236"/>
    <mergeCell ref="AM238:AO238"/>
    <mergeCell ref="R243:S243"/>
    <mergeCell ref="X243:Y243"/>
    <mergeCell ref="AB243:AC243"/>
    <mergeCell ref="AG243:AH243"/>
    <mergeCell ref="AK243:AL243"/>
    <mergeCell ref="AP243:AQ243"/>
    <mergeCell ref="AT243:AU243"/>
    <mergeCell ref="X930:Z930"/>
    <mergeCell ref="G934:I934"/>
    <mergeCell ref="Q936:S936"/>
    <mergeCell ref="AD936:AF936"/>
    <mergeCell ref="G175:I175"/>
    <mergeCell ref="G186:I186"/>
    <mergeCell ref="G81:I81"/>
    <mergeCell ref="G92:I92"/>
    <mergeCell ref="X927:Z927"/>
    <mergeCell ref="AA248:AC248"/>
    <mergeCell ref="AB252:AC252"/>
    <mergeCell ref="X254:Y254"/>
    <mergeCell ref="AF254:AG254"/>
    <mergeCell ref="X256:Y256"/>
    <mergeCell ref="Q257:S257"/>
    <mergeCell ref="S261:T261"/>
    <mergeCell ref="X261:Y261"/>
    <mergeCell ref="M263:N263"/>
    <mergeCell ref="W263:X263"/>
    <mergeCell ref="AG263:AH263"/>
    <mergeCell ref="M266:O266"/>
    <mergeCell ref="Y920:AA920"/>
    <mergeCell ref="AA921:AC921"/>
    <mergeCell ref="G924:I924"/>
    <mergeCell ref="AF906:AG906"/>
    <mergeCell ref="Z908:AA908"/>
    <mergeCell ref="AK908:AL908"/>
    <mergeCell ref="Z910:AA910"/>
    <mergeCell ref="Q911:S911"/>
    <mergeCell ref="S915:T915"/>
    <mergeCell ref="Z915:AA915"/>
    <mergeCell ref="AC893:AE893"/>
    <mergeCell ref="S898:T898"/>
    <mergeCell ref="Z898:AA898"/>
    <mergeCell ref="AF898:AG898"/>
    <mergeCell ref="Y900:Z900"/>
    <mergeCell ref="AD902:AF902"/>
    <mergeCell ref="B846:BU846"/>
    <mergeCell ref="BX850:CE856"/>
    <mergeCell ref="S889:T889"/>
    <mergeCell ref="AE889:AF889"/>
    <mergeCell ref="Y891:Z891"/>
    <mergeCell ref="BX858:CG866"/>
    <mergeCell ref="X837:Z837"/>
    <mergeCell ref="AI837:AK837"/>
    <mergeCell ref="G841:I841"/>
    <mergeCell ref="Q843:S843"/>
    <mergeCell ref="AD843:AF843"/>
    <mergeCell ref="AO843:AQ843"/>
    <mergeCell ref="L838:N838"/>
    <mergeCell ref="D838:E838"/>
    <mergeCell ref="G838:H838"/>
    <mergeCell ref="X834:Z834"/>
    <mergeCell ref="AI834:AK834"/>
    <mergeCell ref="AU834:AW834"/>
    <mergeCell ref="P835:Q835"/>
    <mergeCell ref="V835:W835"/>
    <mergeCell ref="AB835:AC835"/>
    <mergeCell ref="AG835:AH835"/>
    <mergeCell ref="AM835:AN835"/>
    <mergeCell ref="AR835:AS835"/>
    <mergeCell ref="Y827:AA827"/>
    <mergeCell ref="AJ827:AL827"/>
    <mergeCell ref="AL828:AN828"/>
    <mergeCell ref="G831:I831"/>
    <mergeCell ref="V833:X833"/>
    <mergeCell ref="AC818:AE818"/>
    <mergeCell ref="X822:Y822"/>
    <mergeCell ref="AD822:AE822"/>
    <mergeCell ref="AK822:AL822"/>
    <mergeCell ref="Y824:Z824"/>
    <mergeCell ref="AJ824:AK824"/>
    <mergeCell ref="M827:O827"/>
    <mergeCell ref="W815:X815"/>
    <mergeCell ref="AK815:AL815"/>
    <mergeCell ref="AV815:AW815"/>
    <mergeCell ref="W817:X817"/>
    <mergeCell ref="AK817:AL817"/>
    <mergeCell ref="AO805:AP805"/>
    <mergeCell ref="AD807:AE807"/>
    <mergeCell ref="Q809:S809"/>
    <mergeCell ref="AO809:AQ809"/>
    <mergeCell ref="R813:S813"/>
    <mergeCell ref="AQ813:AR813"/>
    <mergeCell ref="AE798:AF798"/>
    <mergeCell ref="AC800:AE800"/>
    <mergeCell ref="S805:T805"/>
    <mergeCell ref="X805:Y805"/>
    <mergeCell ref="AD805:AE805"/>
    <mergeCell ref="AK805:AL805"/>
    <mergeCell ref="B753:BU753"/>
    <mergeCell ref="BX757:CE763"/>
    <mergeCell ref="S796:T796"/>
    <mergeCell ref="AE796:AF796"/>
    <mergeCell ref="AP796:AQ796"/>
    <mergeCell ref="X744:Z744"/>
    <mergeCell ref="AI744:AK744"/>
    <mergeCell ref="G748:I748"/>
    <mergeCell ref="Q750:S750"/>
    <mergeCell ref="AD750:AF750"/>
    <mergeCell ref="AO750:AQ750"/>
    <mergeCell ref="P742:Q742"/>
    <mergeCell ref="V742:W742"/>
    <mergeCell ref="AB742:AC742"/>
    <mergeCell ref="AG742:AH742"/>
    <mergeCell ref="AM742:AN742"/>
    <mergeCell ref="AR742:AS742"/>
    <mergeCell ref="AA735:AC735"/>
    <mergeCell ref="G738:I738"/>
    <mergeCell ref="AG740:AI740"/>
    <mergeCell ref="X741:Z741"/>
    <mergeCell ref="AI741:AK741"/>
    <mergeCell ref="AU741:AW741"/>
    <mergeCell ref="M731:N731"/>
    <mergeCell ref="Y731:Z731"/>
    <mergeCell ref="AJ731:AK731"/>
    <mergeCell ref="AV731:AW731"/>
    <mergeCell ref="M734:O734"/>
    <mergeCell ref="Y734:AA734"/>
    <mergeCell ref="AJ734:AL734"/>
    <mergeCell ref="Z724:AA724"/>
    <mergeCell ref="AH724:AI724"/>
    <mergeCell ref="Q725:S725"/>
    <mergeCell ref="AN725:AP725"/>
    <mergeCell ref="S729:T729"/>
    <mergeCell ref="Z729:AA729"/>
    <mergeCell ref="AI729:AJ729"/>
    <mergeCell ref="AO729:AP729"/>
    <mergeCell ref="AO712:AP712"/>
    <mergeCell ref="AD714:AE714"/>
    <mergeCell ref="AC716:AE716"/>
    <mergeCell ref="AD720:AE720"/>
    <mergeCell ref="Z722:AA722"/>
    <mergeCell ref="AH722:AI722"/>
    <mergeCell ref="AE705:AF705"/>
    <mergeCell ref="AC707:AE707"/>
    <mergeCell ref="S712:T712"/>
    <mergeCell ref="Z712:AA712"/>
    <mergeCell ref="AD712:AE712"/>
    <mergeCell ref="AI712:AJ712"/>
    <mergeCell ref="BA657:BC657"/>
    <mergeCell ref="B660:BU660"/>
    <mergeCell ref="BX664:CE670"/>
    <mergeCell ref="S703:T703"/>
    <mergeCell ref="AE703:AF703"/>
    <mergeCell ref="AP703:AQ703"/>
    <mergeCell ref="X651:Z651"/>
    <mergeCell ref="AI651:AK651"/>
    <mergeCell ref="AT651:AV651"/>
    <mergeCell ref="G655:I655"/>
    <mergeCell ref="Q657:S657"/>
    <mergeCell ref="AD657:AF657"/>
    <mergeCell ref="AO657:AQ657"/>
    <mergeCell ref="BF648:BH648"/>
    <mergeCell ref="P649:Q649"/>
    <mergeCell ref="V649:W649"/>
    <mergeCell ref="AB649:AC649"/>
    <mergeCell ref="AG649:AH649"/>
    <mergeCell ref="AM649:AN649"/>
    <mergeCell ref="AR649:AS649"/>
    <mergeCell ref="AX649:AY649"/>
    <mergeCell ref="BD649:BE649"/>
    <mergeCell ref="AA642:AC642"/>
    <mergeCell ref="AX642:AZ642"/>
    <mergeCell ref="G645:I645"/>
    <mergeCell ref="AG647:AI647"/>
    <mergeCell ref="X648:Z648"/>
    <mergeCell ref="AI648:AK648"/>
    <mergeCell ref="AT648:AV648"/>
    <mergeCell ref="AV636:AW636"/>
    <mergeCell ref="M638:N638"/>
    <mergeCell ref="Y638:Z638"/>
    <mergeCell ref="AJ638:AK638"/>
    <mergeCell ref="AU638:AV638"/>
    <mergeCell ref="M641:O641"/>
    <mergeCell ref="Y641:AA641"/>
    <mergeCell ref="AJ641:AL641"/>
    <mergeCell ref="AU641:AW641"/>
    <mergeCell ref="Q632:S632"/>
    <mergeCell ref="AN632:AP632"/>
    <mergeCell ref="S636:T636"/>
    <mergeCell ref="Z636:AA636"/>
    <mergeCell ref="AI636:AJ636"/>
    <mergeCell ref="AO636:AP636"/>
    <mergeCell ref="Z629:AA629"/>
    <mergeCell ref="AH629:AI629"/>
    <mergeCell ref="AV629:AW629"/>
    <mergeCell ref="BG629:BH629"/>
    <mergeCell ref="Z631:AA631"/>
    <mergeCell ref="AH631:AI631"/>
    <mergeCell ref="AV631:AW631"/>
    <mergeCell ref="AV619:AW619"/>
    <mergeCell ref="BA619:BB619"/>
    <mergeCell ref="AJ621:AK621"/>
    <mergeCell ref="AC623:AE623"/>
    <mergeCell ref="AZ623:BB623"/>
    <mergeCell ref="AD627:AE627"/>
    <mergeCell ref="BB627:BC627"/>
    <mergeCell ref="AJ612:AK612"/>
    <mergeCell ref="AM614:AO614"/>
    <mergeCell ref="S619:T619"/>
    <mergeCell ref="Z619:AA619"/>
    <mergeCell ref="AD619:AE619"/>
    <mergeCell ref="AI619:AJ619"/>
    <mergeCell ref="AO619:AP619"/>
    <mergeCell ref="BX571:CE577"/>
    <mergeCell ref="S610:T610"/>
    <mergeCell ref="AE610:AF610"/>
    <mergeCell ref="AP610:AQ610"/>
    <mergeCell ref="BA610:BB610"/>
    <mergeCell ref="R564:T564"/>
    <mergeCell ref="AD564:AF564"/>
    <mergeCell ref="AO564:AQ564"/>
    <mergeCell ref="AZ564:BB564"/>
    <mergeCell ref="BL564:BN564"/>
    <mergeCell ref="B567:BU567"/>
    <mergeCell ref="BO556:BP556"/>
    <mergeCell ref="X558:Z558"/>
    <mergeCell ref="AI558:AK558"/>
    <mergeCell ref="AT558:AV558"/>
    <mergeCell ref="BE558:BG558"/>
    <mergeCell ref="G562:I562"/>
    <mergeCell ref="BQ555:BS555"/>
    <mergeCell ref="P556:Q556"/>
    <mergeCell ref="V556:W556"/>
    <mergeCell ref="AA556:AB556"/>
    <mergeCell ref="AG556:AH556"/>
    <mergeCell ref="AM556:AN556"/>
    <mergeCell ref="AR556:AS556"/>
    <mergeCell ref="AX556:AY556"/>
    <mergeCell ref="BC556:BD556"/>
    <mergeCell ref="BI556:BJ556"/>
    <mergeCell ref="AL549:AN549"/>
    <mergeCell ref="BI549:BK549"/>
    <mergeCell ref="G552:I552"/>
    <mergeCell ref="V554:X554"/>
    <mergeCell ref="AR554:AT554"/>
    <mergeCell ref="X555:Z555"/>
    <mergeCell ref="AI555:AK555"/>
    <mergeCell ref="AT555:AV555"/>
    <mergeCell ref="BE555:BG555"/>
    <mergeCell ref="Y545:Z545"/>
    <mergeCell ref="AJ545:AK545"/>
    <mergeCell ref="AU545:AV545"/>
    <mergeCell ref="BF545:BG545"/>
    <mergeCell ref="M548:O548"/>
    <mergeCell ref="Y548:AA548"/>
    <mergeCell ref="AJ548:AL548"/>
    <mergeCell ref="AU548:AW548"/>
    <mergeCell ref="BF548:BH548"/>
    <mergeCell ref="X543:Y543"/>
    <mergeCell ref="AD543:AE543"/>
    <mergeCell ref="AK543:AL543"/>
    <mergeCell ref="AT543:AU543"/>
    <mergeCell ref="AZ543:BA543"/>
    <mergeCell ref="BG543:BH543"/>
    <mergeCell ref="BR536:BS536"/>
    <mergeCell ref="W538:X538"/>
    <mergeCell ref="AK538:AL538"/>
    <mergeCell ref="AS538:AT538"/>
    <mergeCell ref="BG538:BH538"/>
    <mergeCell ref="AC539:AE539"/>
    <mergeCell ref="AY539:BA539"/>
    <mergeCell ref="R534:S534"/>
    <mergeCell ref="AO534:AP534"/>
    <mergeCell ref="BM534:BN534"/>
    <mergeCell ref="M536:N536"/>
    <mergeCell ref="W536:X536"/>
    <mergeCell ref="AK536:AL536"/>
    <mergeCell ref="AS536:AT536"/>
    <mergeCell ref="BG536:BH536"/>
    <mergeCell ref="AT526:AU526"/>
    <mergeCell ref="BA526:BB526"/>
    <mergeCell ref="BG526:BH526"/>
    <mergeCell ref="BM526:BN526"/>
    <mergeCell ref="AP528:AQ528"/>
    <mergeCell ref="Q530:S530"/>
    <mergeCell ref="AN530:AP530"/>
    <mergeCell ref="BK530:BM530"/>
    <mergeCell ref="AP519:AQ519"/>
    <mergeCell ref="AM521:AO521"/>
    <mergeCell ref="S526:T526"/>
    <mergeCell ref="X526:Y526"/>
    <mergeCell ref="AE526:AF526"/>
    <mergeCell ref="AK526:AL526"/>
    <mergeCell ref="AP526:AQ526"/>
    <mergeCell ref="B474:BU474"/>
    <mergeCell ref="BX478:CE484"/>
    <mergeCell ref="S517:T517"/>
    <mergeCell ref="AE517:AF517"/>
    <mergeCell ref="AP517:AQ517"/>
    <mergeCell ref="BA517:BB517"/>
    <mergeCell ref="BM517:BN517"/>
    <mergeCell ref="V371:X371"/>
    <mergeCell ref="AE371:AG371"/>
    <mergeCell ref="AN371:AP371"/>
    <mergeCell ref="AW371:AY371"/>
    <mergeCell ref="BF371:BH371"/>
    <mergeCell ref="G375:I375"/>
    <mergeCell ref="AQ368:AR368"/>
    <mergeCell ref="AV368:AW368"/>
    <mergeCell ref="AZ368:BA368"/>
    <mergeCell ref="BE368:BF368"/>
    <mergeCell ref="BI368:BJ368"/>
    <mergeCell ref="BO368:BP368"/>
    <mergeCell ref="O368:P368"/>
    <mergeCell ref="T368:U368"/>
    <mergeCell ref="Y368:Z368"/>
    <mergeCell ref="AC368:AD368"/>
    <mergeCell ref="AH368:AI368"/>
    <mergeCell ref="AM368:AN368"/>
    <mergeCell ref="V367:X367"/>
    <mergeCell ref="AE367:AG367"/>
    <mergeCell ref="AN367:AP367"/>
    <mergeCell ref="AW367:AY367"/>
    <mergeCell ref="BF367:BH367"/>
    <mergeCell ref="BQ367:BS367"/>
    <mergeCell ref="Y361:AA361"/>
    <mergeCell ref="AQ361:AS361"/>
    <mergeCell ref="BI361:BK361"/>
    <mergeCell ref="G364:I364"/>
    <mergeCell ref="AC366:AE366"/>
    <mergeCell ref="AU366:AW366"/>
    <mergeCell ref="M360:O360"/>
    <mergeCell ref="W360:Y360"/>
    <mergeCell ref="AF360:AH360"/>
    <mergeCell ref="AO360:AQ360"/>
    <mergeCell ref="AX360:AZ360"/>
    <mergeCell ref="BG360:BI360"/>
    <mergeCell ref="BC355:BD355"/>
    <mergeCell ref="BH355:BI355"/>
    <mergeCell ref="M357:N357"/>
    <mergeCell ref="W357:X357"/>
    <mergeCell ref="AF357:AG357"/>
    <mergeCell ref="AO357:AP357"/>
    <mergeCell ref="AX357:AY357"/>
    <mergeCell ref="BG357:BH357"/>
    <mergeCell ref="S355:T355"/>
    <mergeCell ref="X355:Y355"/>
    <mergeCell ref="AE355:AF355"/>
    <mergeCell ref="AK355:AL355"/>
    <mergeCell ref="AP355:AQ355"/>
    <mergeCell ref="AW355:AX355"/>
    <mergeCell ref="X350:Y350"/>
    <mergeCell ref="AD350:AE350"/>
    <mergeCell ref="AP350:AQ350"/>
    <mergeCell ref="AV350:AW350"/>
    <mergeCell ref="BH350:BI350"/>
    <mergeCell ref="Q351:S351"/>
    <mergeCell ref="AJ351:AL351"/>
    <mergeCell ref="BB351:BD351"/>
    <mergeCell ref="Y348:Z348"/>
    <mergeCell ref="AD348:AE348"/>
    <mergeCell ref="AQ348:AR348"/>
    <mergeCell ref="AV348:AW348"/>
    <mergeCell ref="BH348:BI348"/>
    <mergeCell ref="BR348:BS348"/>
    <mergeCell ref="Z342:AB342"/>
    <mergeCell ref="AR342:AT342"/>
    <mergeCell ref="BK342:BM342"/>
    <mergeCell ref="AA346:AB346"/>
    <mergeCell ref="AS346:AT346"/>
    <mergeCell ref="BM346:BN346"/>
    <mergeCell ref="AS338:AT338"/>
    <mergeCell ref="AW338:AX338"/>
    <mergeCell ref="BB338:BC338"/>
    <mergeCell ref="BH338:BI338"/>
    <mergeCell ref="BM338:BN338"/>
    <mergeCell ref="AP340:AQ340"/>
    <mergeCell ref="AP331:AQ331"/>
    <mergeCell ref="AM333:AO333"/>
    <mergeCell ref="R338:S338"/>
    <mergeCell ref="X338:Y338"/>
    <mergeCell ref="AA338:AB338"/>
    <mergeCell ref="AE338:AF338"/>
    <mergeCell ref="AJ338:AK338"/>
    <mergeCell ref="AP338:AQ338"/>
    <mergeCell ref="BO188:BQ188"/>
    <mergeCell ref="B286:BU286"/>
    <mergeCell ref="AY243:AZ243"/>
    <mergeCell ref="BC243:BD243"/>
    <mergeCell ref="BH243:BI243"/>
    <mergeCell ref="BM243:BN243"/>
    <mergeCell ref="AP245:AQ245"/>
    <mergeCell ref="AG247:AH247"/>
    <mergeCell ref="AY247:AZ247"/>
    <mergeCell ref="AS248:AU248"/>
    <mergeCell ref="BK248:BM248"/>
    <mergeCell ref="AG252:AH252"/>
    <mergeCell ref="AT252:AU252"/>
    <mergeCell ref="AY252:AZ252"/>
    <mergeCell ref="BM252:BN252"/>
    <mergeCell ref="AP254:AQ254"/>
    <mergeCell ref="S329:T329"/>
    <mergeCell ref="AA329:AB329"/>
    <mergeCell ref="AJ329:AK329"/>
    <mergeCell ref="AS329:AT329"/>
    <mergeCell ref="BB329:BC329"/>
    <mergeCell ref="BM329:BN329"/>
    <mergeCell ref="P188:R188"/>
    <mergeCell ref="Z188:AB188"/>
    <mergeCell ref="AH188:AJ188"/>
    <mergeCell ref="AP188:AR188"/>
    <mergeCell ref="AX188:AZ188"/>
    <mergeCell ref="BF188:BH188"/>
    <mergeCell ref="AX254:AY254"/>
    <mergeCell ref="BH254:BI254"/>
    <mergeCell ref="AP256:AQ256"/>
    <mergeCell ref="BH256:BI256"/>
    <mergeCell ref="AJ257:AL257"/>
    <mergeCell ref="BB257:BD257"/>
    <mergeCell ref="AK261:AL261"/>
    <mergeCell ref="AP261:AQ261"/>
    <mergeCell ref="BC261:BD261"/>
    <mergeCell ref="BH261:BI261"/>
    <mergeCell ref="AO263:AP263"/>
    <mergeCell ref="AY263:AZ263"/>
    <mergeCell ref="Z187:AA187"/>
    <mergeCell ref="AH187:AI187"/>
    <mergeCell ref="AP187:AQ187"/>
    <mergeCell ref="AX187:AY187"/>
    <mergeCell ref="BF187:BG187"/>
    <mergeCell ref="AZ179:BA179"/>
    <mergeCell ref="BD179:BE179"/>
    <mergeCell ref="BH179:BI179"/>
    <mergeCell ref="BX290:CE296"/>
    <mergeCell ref="BX195:CE201"/>
    <mergeCell ref="BR254:BS254"/>
    <mergeCell ref="BG263:BH263"/>
    <mergeCell ref="BM283:BO283"/>
    <mergeCell ref="BX203:CG211"/>
    <mergeCell ref="BL179:BM179"/>
    <mergeCell ref="BP179:BQ179"/>
    <mergeCell ref="BF273:BH273"/>
    <mergeCell ref="BQ273:BS273"/>
    <mergeCell ref="BE274:BF274"/>
    <mergeCell ref="BI274:BJ274"/>
    <mergeCell ref="BO274:BP274"/>
    <mergeCell ref="AW273:AY273"/>
    <mergeCell ref="U182:W182"/>
    <mergeCell ref="AC182:AE182"/>
    <mergeCell ref="AK182:AM182"/>
    <mergeCell ref="AS182:AU182"/>
    <mergeCell ref="BA182:BC182"/>
    <mergeCell ref="BR178:BT178"/>
    <mergeCell ref="O179:P179"/>
    <mergeCell ref="T179:U179"/>
    <mergeCell ref="X179:Y179"/>
    <mergeCell ref="AB179:AC179"/>
    <mergeCell ref="AF179:AG179"/>
    <mergeCell ref="AJ179:AK179"/>
    <mergeCell ref="AN179:AO179"/>
    <mergeCell ref="AR179:AS179"/>
    <mergeCell ref="AV179:AW179"/>
    <mergeCell ref="U178:W178"/>
    <mergeCell ref="AC178:AE178"/>
    <mergeCell ref="AK178:AM178"/>
    <mergeCell ref="AS178:AU178"/>
    <mergeCell ref="BA178:BC178"/>
    <mergeCell ref="BI178:BK178"/>
    <mergeCell ref="BI182:BK182"/>
    <mergeCell ref="BJ171:BL171"/>
    <mergeCell ref="AF172:AH172"/>
    <mergeCell ref="AV172:AX172"/>
    <mergeCell ref="BL172:BN172"/>
    <mergeCell ref="S177:U177"/>
    <mergeCell ref="AI177:AK177"/>
    <mergeCell ref="AY177:BA177"/>
    <mergeCell ref="M171:O171"/>
    <mergeCell ref="V171:X171"/>
    <mergeCell ref="AD171:AF171"/>
    <mergeCell ref="AL171:AN171"/>
    <mergeCell ref="AT171:AV171"/>
    <mergeCell ref="BB171:BD171"/>
    <mergeCell ref="BG166:BH166"/>
    <mergeCell ref="BK166:BL166"/>
    <mergeCell ref="V168:W168"/>
    <mergeCell ref="AD168:AE168"/>
    <mergeCell ref="AL168:AM168"/>
    <mergeCell ref="AT168:AU168"/>
    <mergeCell ref="BB168:BC168"/>
    <mergeCell ref="BJ168:BK168"/>
    <mergeCell ref="Y162:AA162"/>
    <mergeCell ref="AO162:AQ162"/>
    <mergeCell ref="BE162:BG162"/>
    <mergeCell ref="U166:V166"/>
    <mergeCell ref="AA166:AB166"/>
    <mergeCell ref="AE166:AF166"/>
    <mergeCell ref="AK166:AL166"/>
    <mergeCell ref="AQ166:AR166"/>
    <mergeCell ref="AU166:AV166"/>
    <mergeCell ref="BA166:BB166"/>
    <mergeCell ref="BL159:BM159"/>
    <mergeCell ref="BS159:BT159"/>
    <mergeCell ref="T161:U161"/>
    <mergeCell ref="AF161:AG161"/>
    <mergeCell ref="AJ161:AK161"/>
    <mergeCell ref="AV161:AW161"/>
    <mergeCell ref="AZ161:BA161"/>
    <mergeCell ref="BL161:BM161"/>
    <mergeCell ref="M159:N159"/>
    <mergeCell ref="T159:U159"/>
    <mergeCell ref="AF159:AG159"/>
    <mergeCell ref="AJ159:AK159"/>
    <mergeCell ref="AV159:AW159"/>
    <mergeCell ref="AZ159:BA159"/>
    <mergeCell ref="AP151:AQ151"/>
    <mergeCell ref="Q153:S153"/>
    <mergeCell ref="AG153:AI153"/>
    <mergeCell ref="AW153:AY153"/>
    <mergeCell ref="BN153:BP153"/>
    <mergeCell ref="Q157:R157"/>
    <mergeCell ref="AH157:AI157"/>
    <mergeCell ref="AX157:AY157"/>
    <mergeCell ref="BO157:BP157"/>
    <mergeCell ref="P149:Q149"/>
    <mergeCell ref="U149:V149"/>
    <mergeCell ref="Z149:AA149"/>
    <mergeCell ref="AE149:AF149"/>
    <mergeCell ref="AH149:AI149"/>
    <mergeCell ref="AK149:AL149"/>
    <mergeCell ref="AP149:AQ149"/>
    <mergeCell ref="BO94:BQ94"/>
    <mergeCell ref="B97:BU97"/>
    <mergeCell ref="AU149:AV149"/>
    <mergeCell ref="AX149:AY149"/>
    <mergeCell ref="BA149:BB149"/>
    <mergeCell ref="BF149:BG149"/>
    <mergeCell ref="BK149:BL149"/>
    <mergeCell ref="BO149:BP149"/>
    <mergeCell ref="BN140:BO140"/>
    <mergeCell ref="AP142:AQ142"/>
    <mergeCell ref="AM144:AO144"/>
    <mergeCell ref="Q140:R140"/>
    <mergeCell ref="Z140:AA140"/>
    <mergeCell ref="AH140:AI140"/>
    <mergeCell ref="AP140:AQ140"/>
    <mergeCell ref="AX140:AY140"/>
    <mergeCell ref="BF140:BG140"/>
    <mergeCell ref="P94:R94"/>
    <mergeCell ref="Z94:AB94"/>
    <mergeCell ref="AH94:AJ94"/>
    <mergeCell ref="AP94:AR94"/>
    <mergeCell ref="AX94:AZ94"/>
    <mergeCell ref="BF94:BH94"/>
    <mergeCell ref="Z93:AA93"/>
    <mergeCell ref="AH93:AI93"/>
    <mergeCell ref="AP93:AQ93"/>
    <mergeCell ref="AX93:AY93"/>
    <mergeCell ref="BF93:BG93"/>
    <mergeCell ref="BX101:CE107"/>
    <mergeCell ref="BL85:BM85"/>
    <mergeCell ref="BP85:BQ85"/>
    <mergeCell ref="U88:W88"/>
    <mergeCell ref="AC88:AE88"/>
    <mergeCell ref="AK88:AM88"/>
    <mergeCell ref="AS88:AU88"/>
    <mergeCell ref="BA88:BC88"/>
    <mergeCell ref="BI88:BK88"/>
    <mergeCell ref="BR84:BT84"/>
    <mergeCell ref="O85:P85"/>
    <mergeCell ref="T85:U85"/>
    <mergeCell ref="X85:Y85"/>
    <mergeCell ref="AB85:AC85"/>
    <mergeCell ref="AF85:AG85"/>
    <mergeCell ref="AJ85:AK85"/>
    <mergeCell ref="AN85:AO85"/>
    <mergeCell ref="AR85:AS85"/>
    <mergeCell ref="AV85:AW85"/>
    <mergeCell ref="U84:W84"/>
    <mergeCell ref="AC84:AE84"/>
    <mergeCell ref="AK84:AM84"/>
    <mergeCell ref="AS84:AU84"/>
    <mergeCell ref="BA84:BC84"/>
    <mergeCell ref="BI84:BK84"/>
    <mergeCell ref="AZ85:BA85"/>
    <mergeCell ref="BD85:BE85"/>
    <mergeCell ref="BH85:BI85"/>
    <mergeCell ref="BJ77:BL77"/>
    <mergeCell ref="X78:Z78"/>
    <mergeCell ref="AF78:AH78"/>
    <mergeCell ref="AN78:AP78"/>
    <mergeCell ref="AV78:AX78"/>
    <mergeCell ref="BD78:BF78"/>
    <mergeCell ref="BL78:BN78"/>
    <mergeCell ref="M77:O77"/>
    <mergeCell ref="V77:X77"/>
    <mergeCell ref="AD77:AF77"/>
    <mergeCell ref="AL77:AN77"/>
    <mergeCell ref="AT77:AV77"/>
    <mergeCell ref="BB77:BD77"/>
    <mergeCell ref="X74:Y74"/>
    <mergeCell ref="AD74:AE74"/>
    <mergeCell ref="AN74:AO74"/>
    <mergeCell ref="AT74:AU74"/>
    <mergeCell ref="BD74:BE74"/>
    <mergeCell ref="BJ74:BK74"/>
    <mergeCell ref="AA72:AB72"/>
    <mergeCell ref="AE72:AF72"/>
    <mergeCell ref="AQ72:AR72"/>
    <mergeCell ref="AU72:AV72"/>
    <mergeCell ref="BG72:BH72"/>
    <mergeCell ref="BK72:BL72"/>
    <mergeCell ref="BL65:BM65"/>
    <mergeCell ref="BS65:BT65"/>
    <mergeCell ref="AF67:AG67"/>
    <mergeCell ref="AV67:AW67"/>
    <mergeCell ref="BL67:BM67"/>
    <mergeCell ref="Y68:AA68"/>
    <mergeCell ref="AO68:AQ68"/>
    <mergeCell ref="BE68:BG68"/>
    <mergeCell ref="M65:N65"/>
    <mergeCell ref="W65:X65"/>
    <mergeCell ref="AF65:AG65"/>
    <mergeCell ref="AL65:AM65"/>
    <mergeCell ref="AV65:AW65"/>
    <mergeCell ref="BB65:BC65"/>
    <mergeCell ref="Q54:R54"/>
    <mergeCell ref="W54:X54"/>
    <mergeCell ref="AA54:AB54"/>
    <mergeCell ref="AE54:AF54"/>
    <mergeCell ref="AI54:AJ54"/>
    <mergeCell ref="AM54:AN54"/>
    <mergeCell ref="AQ54:AR54"/>
    <mergeCell ref="BN59:BP59"/>
    <mergeCell ref="Q63:R63"/>
    <mergeCell ref="W63:X63"/>
    <mergeCell ref="AI63:AJ63"/>
    <mergeCell ref="AM63:AN63"/>
    <mergeCell ref="AY63:AZ63"/>
    <mergeCell ref="BC63:BD63"/>
    <mergeCell ref="BO63:BP63"/>
    <mergeCell ref="AP56:AQ56"/>
    <mergeCell ref="X58:Y58"/>
    <mergeCell ref="AN58:AO58"/>
    <mergeCell ref="BD58:BE58"/>
    <mergeCell ref="Q59:S59"/>
    <mergeCell ref="AG59:AI59"/>
    <mergeCell ref="AW59:AY59"/>
    <mergeCell ref="BX14:CG22"/>
    <mergeCell ref="BX109:CG117"/>
    <mergeCell ref="BX298:CG306"/>
    <mergeCell ref="BX486:CG494"/>
    <mergeCell ref="BX579:CG587"/>
    <mergeCell ref="BX672:CG680"/>
    <mergeCell ref="BX765:CG773"/>
    <mergeCell ref="B2:BU2"/>
    <mergeCell ref="BX6:CE12"/>
    <mergeCell ref="Q45:R45"/>
    <mergeCell ref="Z45:AA45"/>
    <mergeCell ref="AH45:AI45"/>
    <mergeCell ref="AP45:AQ45"/>
    <mergeCell ref="AX45:AY45"/>
    <mergeCell ref="BF45:BG45"/>
    <mergeCell ref="BN45:BO45"/>
    <mergeCell ref="AU54:AV54"/>
    <mergeCell ref="AY54:AZ54"/>
    <mergeCell ref="BC54:BD54"/>
    <mergeCell ref="BG54:BH54"/>
    <mergeCell ref="BK54:BL54"/>
    <mergeCell ref="BO54:BP54"/>
    <mergeCell ref="AP47:AQ47"/>
    <mergeCell ref="AM49:AO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95DB-8314-4850-889A-CB2CD45B98EF}">
  <sheetPr codeName="Sheet2">
    <tabColor rgb="FF0070C0"/>
  </sheetPr>
  <dimension ref="B1:CE937"/>
  <sheetViews>
    <sheetView showGridLines="0" zoomScaleNormal="100" workbookViewId="0">
      <selection activeCell="CE2" sqref="CE2"/>
    </sheetView>
  </sheetViews>
  <sheetFormatPr defaultRowHeight="11.25" x14ac:dyDescent="0.2"/>
  <cols>
    <col min="1" max="934" width="2.83203125" style="1" customWidth="1"/>
    <col min="935" max="16384" width="9.33203125" style="1"/>
  </cols>
  <sheetData>
    <row r="1" spans="2:83" ht="12" thickBot="1" x14ac:dyDescent="0.25"/>
    <row r="2" spans="2:83" ht="59.25" customHeight="1" x14ac:dyDescent="0.2">
      <c r="B2" s="23" t="s">
        <v>29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5"/>
    </row>
    <row r="3" spans="2:83" x14ac:dyDescent="0.2">
      <c r="B3" s="3"/>
      <c r="C3" s="5"/>
      <c r="D3" s="5"/>
      <c r="E3" s="5"/>
      <c r="F3" s="5"/>
      <c r="G3" s="5"/>
      <c r="H3" s="6" t="s">
        <v>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" t="s">
        <v>12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4"/>
    </row>
    <row r="4" spans="2:83" x14ac:dyDescent="0.2">
      <c r="B4" s="7"/>
      <c r="BU4" s="8"/>
    </row>
    <row r="5" spans="2:83" x14ac:dyDescent="0.2">
      <c r="B5" s="7"/>
      <c r="BU5" s="8"/>
    </row>
    <row r="6" spans="2:83" ht="11.25" customHeight="1" x14ac:dyDescent="0.2">
      <c r="B6" s="7"/>
      <c r="BU6" s="8"/>
      <c r="BX6" s="26" t="s">
        <v>54</v>
      </c>
      <c r="BY6" s="27"/>
      <c r="BZ6" s="27"/>
      <c r="CA6" s="27"/>
      <c r="CB6" s="27"/>
      <c r="CC6" s="27"/>
      <c r="CD6" s="27"/>
      <c r="CE6" s="28"/>
    </row>
    <row r="7" spans="2:83" x14ac:dyDescent="0.2">
      <c r="B7" s="7"/>
      <c r="BU7" s="8"/>
      <c r="BX7" s="29"/>
      <c r="BY7" s="30"/>
      <c r="BZ7" s="30"/>
      <c r="CA7" s="30"/>
      <c r="CB7" s="30"/>
      <c r="CC7" s="30"/>
      <c r="CD7" s="30"/>
      <c r="CE7" s="31"/>
    </row>
    <row r="8" spans="2:83" x14ac:dyDescent="0.2">
      <c r="B8" s="7"/>
      <c r="BU8" s="8"/>
      <c r="BX8" s="29"/>
      <c r="BY8" s="30"/>
      <c r="BZ8" s="30"/>
      <c r="CA8" s="30"/>
      <c r="CB8" s="30"/>
      <c r="CC8" s="30"/>
      <c r="CD8" s="30"/>
      <c r="CE8" s="31"/>
    </row>
    <row r="9" spans="2:83" x14ac:dyDescent="0.2">
      <c r="B9" s="7"/>
      <c r="BU9" s="8"/>
      <c r="BX9" s="29"/>
      <c r="BY9" s="30"/>
      <c r="BZ9" s="30"/>
      <c r="CA9" s="30"/>
      <c r="CB9" s="30"/>
      <c r="CC9" s="30"/>
      <c r="CD9" s="30"/>
      <c r="CE9" s="31"/>
    </row>
    <row r="10" spans="2:83" x14ac:dyDescent="0.2">
      <c r="B10" s="7"/>
      <c r="BU10" s="8"/>
      <c r="BX10" s="29"/>
      <c r="BY10" s="30"/>
      <c r="BZ10" s="30"/>
      <c r="CA10" s="30"/>
      <c r="CB10" s="30"/>
      <c r="CC10" s="30"/>
      <c r="CD10" s="30"/>
      <c r="CE10" s="31"/>
    </row>
    <row r="11" spans="2:83" x14ac:dyDescent="0.2">
      <c r="B11" s="7"/>
      <c r="BU11" s="8"/>
      <c r="BX11" s="29"/>
      <c r="BY11" s="30"/>
      <c r="BZ11" s="30"/>
      <c r="CA11" s="30"/>
      <c r="CB11" s="30"/>
      <c r="CC11" s="30"/>
      <c r="CD11" s="30"/>
      <c r="CE11" s="31"/>
    </row>
    <row r="12" spans="2:83" x14ac:dyDescent="0.2">
      <c r="B12" s="7"/>
      <c r="BU12" s="8"/>
      <c r="BX12" s="32"/>
      <c r="BY12" s="33"/>
      <c r="BZ12" s="33"/>
      <c r="CA12" s="33"/>
      <c r="CB12" s="33"/>
      <c r="CC12" s="33"/>
      <c r="CD12" s="33"/>
      <c r="CE12" s="34"/>
    </row>
    <row r="13" spans="2:83" x14ac:dyDescent="0.2">
      <c r="B13" s="7"/>
      <c r="BU13" s="8"/>
    </row>
    <row r="14" spans="2:83" x14ac:dyDescent="0.2">
      <c r="B14" s="7"/>
      <c r="BU14" s="8"/>
      <c r="BX14" s="17"/>
      <c r="BY14" s="17"/>
      <c r="BZ14" s="17"/>
      <c r="CA14" s="17"/>
      <c r="CB14" s="17"/>
      <c r="CC14" s="17"/>
      <c r="CD14" s="17"/>
      <c r="CE14" s="17"/>
    </row>
    <row r="15" spans="2:83" x14ac:dyDescent="0.2">
      <c r="B15" s="7"/>
      <c r="BU15" s="8"/>
      <c r="BX15" s="17"/>
      <c r="BY15" s="17"/>
      <c r="BZ15" s="17"/>
      <c r="CA15" s="17"/>
      <c r="CB15" s="17"/>
      <c r="CC15" s="17"/>
      <c r="CD15" s="17"/>
      <c r="CE15" s="17"/>
    </row>
    <row r="16" spans="2:83" x14ac:dyDescent="0.2">
      <c r="B16" s="7"/>
      <c r="BU16" s="8"/>
      <c r="BX16" s="17"/>
      <c r="BY16" s="17"/>
      <c r="BZ16" s="17"/>
      <c r="CA16" s="17"/>
      <c r="CB16" s="17"/>
      <c r="CC16" s="17"/>
      <c r="CD16" s="17"/>
      <c r="CE16" s="17"/>
    </row>
    <row r="17" spans="2:83" x14ac:dyDescent="0.2">
      <c r="B17" s="7"/>
      <c r="BU17" s="8"/>
      <c r="BX17" s="17"/>
      <c r="BY17" s="17"/>
      <c r="BZ17" s="17"/>
      <c r="CA17" s="17"/>
      <c r="CB17" s="17"/>
      <c r="CC17" s="17"/>
      <c r="CD17" s="17"/>
      <c r="CE17" s="17"/>
    </row>
    <row r="18" spans="2:83" x14ac:dyDescent="0.2">
      <c r="B18" s="7"/>
      <c r="BU18" s="8"/>
      <c r="BX18" s="17"/>
      <c r="BY18" s="17"/>
      <c r="BZ18" s="17"/>
      <c r="CA18" s="17"/>
      <c r="CB18" s="17"/>
      <c r="CC18" s="17"/>
      <c r="CD18" s="17"/>
      <c r="CE18" s="17"/>
    </row>
    <row r="19" spans="2:83" x14ac:dyDescent="0.2">
      <c r="B19" s="7"/>
      <c r="BU19" s="8"/>
      <c r="BX19" s="17"/>
      <c r="BY19" s="17"/>
      <c r="BZ19" s="17"/>
      <c r="CA19" s="17"/>
      <c r="CB19" s="17"/>
      <c r="CC19" s="17"/>
      <c r="CD19" s="17"/>
      <c r="CE19" s="17"/>
    </row>
    <row r="20" spans="2:83" x14ac:dyDescent="0.2">
      <c r="B20" s="7"/>
      <c r="BU20" s="8"/>
      <c r="BX20" s="17"/>
      <c r="BY20" s="17"/>
      <c r="BZ20" s="17"/>
      <c r="CA20" s="17"/>
      <c r="CB20" s="17"/>
      <c r="CC20" s="17"/>
      <c r="CD20" s="17"/>
      <c r="CE20" s="17"/>
    </row>
    <row r="21" spans="2:83" x14ac:dyDescent="0.2">
      <c r="B21" s="7"/>
      <c r="BU21" s="8"/>
      <c r="BX21" s="17"/>
      <c r="BY21" s="17"/>
      <c r="BZ21" s="17"/>
      <c r="CA21" s="17"/>
      <c r="CB21" s="17"/>
      <c r="CC21" s="17"/>
      <c r="CD21" s="17"/>
      <c r="CE21" s="17"/>
    </row>
    <row r="22" spans="2:83" x14ac:dyDescent="0.2">
      <c r="B22" s="7"/>
      <c r="BU22" s="8"/>
      <c r="BX22" s="17"/>
      <c r="BY22" s="17"/>
      <c r="BZ22" s="17"/>
      <c r="CA22" s="17"/>
      <c r="CB22" s="17"/>
      <c r="CC22" s="17"/>
      <c r="CD22" s="17"/>
      <c r="CE22" s="17"/>
    </row>
    <row r="23" spans="2:83" x14ac:dyDescent="0.2">
      <c r="B23" s="7"/>
      <c r="BU23" s="8"/>
    </row>
    <row r="24" spans="2:83" x14ac:dyDescent="0.2">
      <c r="B24" s="7"/>
      <c r="BU24" s="8"/>
    </row>
    <row r="25" spans="2:83" x14ac:dyDescent="0.2">
      <c r="B25" s="7"/>
      <c r="BU25" s="8"/>
    </row>
    <row r="26" spans="2:83" x14ac:dyDescent="0.2">
      <c r="B26" s="7"/>
      <c r="BU26" s="8"/>
    </row>
    <row r="27" spans="2:83" x14ac:dyDescent="0.2">
      <c r="B27" s="7"/>
      <c r="BU27" s="8"/>
    </row>
    <row r="28" spans="2:83" x14ac:dyDescent="0.2">
      <c r="B28" s="7"/>
      <c r="BU28" s="8"/>
    </row>
    <row r="29" spans="2:83" x14ac:dyDescent="0.2">
      <c r="B29" s="7"/>
      <c r="BU29" s="8"/>
    </row>
    <row r="30" spans="2:83" x14ac:dyDescent="0.2">
      <c r="B30" s="7"/>
      <c r="BU30" s="8"/>
    </row>
    <row r="31" spans="2:83" x14ac:dyDescent="0.2">
      <c r="B31" s="7"/>
      <c r="BU31" s="8"/>
    </row>
    <row r="32" spans="2:83" x14ac:dyDescent="0.2">
      <c r="B32" s="7"/>
      <c r="BU32" s="8"/>
    </row>
    <row r="33" spans="2:73" x14ac:dyDescent="0.2">
      <c r="B33" s="7"/>
      <c r="BU33" s="8"/>
    </row>
    <row r="34" spans="2:73" x14ac:dyDescent="0.2">
      <c r="B34" s="7"/>
      <c r="BU34" s="8"/>
    </row>
    <row r="35" spans="2:73" x14ac:dyDescent="0.2">
      <c r="B35" s="7"/>
      <c r="BU35" s="8"/>
    </row>
    <row r="36" spans="2:73" x14ac:dyDescent="0.2">
      <c r="B36" s="7"/>
      <c r="BU36" s="8"/>
    </row>
    <row r="37" spans="2:73" x14ac:dyDescent="0.2">
      <c r="B37" s="7"/>
      <c r="BU37" s="8"/>
    </row>
    <row r="38" spans="2:73" x14ac:dyDescent="0.2">
      <c r="B38" s="7"/>
      <c r="BU38" s="8"/>
    </row>
    <row r="39" spans="2:73" x14ac:dyDescent="0.2">
      <c r="B39" s="7"/>
      <c r="BU39" s="8"/>
    </row>
    <row r="40" spans="2:73" x14ac:dyDescent="0.2">
      <c r="B40" s="7"/>
      <c r="BU40" s="8"/>
    </row>
    <row r="41" spans="2:73" x14ac:dyDescent="0.2">
      <c r="B41" s="7"/>
      <c r="BU41" s="8"/>
    </row>
    <row r="42" spans="2:73" x14ac:dyDescent="0.2">
      <c r="B42" s="7"/>
      <c r="BU42" s="8"/>
    </row>
    <row r="43" spans="2:73" x14ac:dyDescent="0.2">
      <c r="B43" s="7"/>
      <c r="BU43" s="8"/>
    </row>
    <row r="44" spans="2:73" x14ac:dyDescent="0.2">
      <c r="B44" s="7"/>
      <c r="BU44" s="8"/>
    </row>
    <row r="45" spans="2:73" x14ac:dyDescent="0.2">
      <c r="B45" s="7"/>
      <c r="Q45" s="36">
        <v>5.5</v>
      </c>
      <c r="R45" s="36"/>
      <c r="S45" s="1" t="s">
        <v>0</v>
      </c>
      <c r="Z45" s="36">
        <v>6</v>
      </c>
      <c r="AA45" s="36"/>
      <c r="AB45" s="1" t="s">
        <v>0</v>
      </c>
      <c r="AH45" s="36">
        <v>6</v>
      </c>
      <c r="AI45" s="36"/>
      <c r="AJ45" s="1" t="s">
        <v>0</v>
      </c>
      <c r="AP45" s="36">
        <v>6</v>
      </c>
      <c r="AQ45" s="36"/>
      <c r="AR45" s="1" t="s">
        <v>0</v>
      </c>
      <c r="AX45" s="36">
        <v>6</v>
      </c>
      <c r="AY45" s="36"/>
      <c r="AZ45" s="1" t="s">
        <v>0</v>
      </c>
      <c r="BF45" s="36">
        <v>6</v>
      </c>
      <c r="BG45" s="36"/>
      <c r="BH45" s="1" t="s">
        <v>0</v>
      </c>
      <c r="BN45" s="36">
        <v>5.5</v>
      </c>
      <c r="BO45" s="36"/>
      <c r="BP45" s="1" t="s">
        <v>0</v>
      </c>
      <c r="BU45" s="8"/>
    </row>
    <row r="46" spans="2:73" x14ac:dyDescent="0.2">
      <c r="B46" s="7"/>
      <c r="BU46" s="8"/>
    </row>
    <row r="47" spans="2:73" x14ac:dyDescent="0.2">
      <c r="B47" s="7"/>
      <c r="AP47" s="35">
        <f>+Q45+Z45+AH45+AP45+AX45+BF45+BN45</f>
        <v>41</v>
      </c>
      <c r="AQ47" s="35"/>
      <c r="AR47" s="1" t="s">
        <v>0</v>
      </c>
      <c r="BU47" s="8"/>
    </row>
    <row r="48" spans="2:73" x14ac:dyDescent="0.2">
      <c r="B48" s="7"/>
      <c r="BU48" s="8"/>
    </row>
    <row r="49" spans="2:73" x14ac:dyDescent="0.2">
      <c r="B49" s="7"/>
      <c r="AB49" s="1" t="s">
        <v>13</v>
      </c>
      <c r="AM49" s="36">
        <v>15</v>
      </c>
      <c r="AN49" s="36"/>
      <c r="AO49" s="36"/>
      <c r="AP49" s="1" t="s">
        <v>1</v>
      </c>
      <c r="BU49" s="8"/>
    </row>
    <row r="50" spans="2:73" x14ac:dyDescent="0.2">
      <c r="B50" s="7"/>
      <c r="BU50" s="8"/>
    </row>
    <row r="51" spans="2:73" x14ac:dyDescent="0.2">
      <c r="B51" s="7"/>
      <c r="BU51" s="8"/>
    </row>
    <row r="52" spans="2:73" x14ac:dyDescent="0.2">
      <c r="B52" s="7"/>
      <c r="BU52" s="8"/>
    </row>
    <row r="53" spans="2:73" x14ac:dyDescent="0.2">
      <c r="B53" s="7"/>
      <c r="BU53" s="8"/>
    </row>
    <row r="54" spans="2:73" x14ac:dyDescent="0.2">
      <c r="B54" s="7"/>
      <c r="Q54" s="35">
        <f>+Q45</f>
        <v>5.5</v>
      </c>
      <c r="R54" s="35"/>
      <c r="S54" s="1" t="s">
        <v>0</v>
      </c>
      <c r="W54" s="36">
        <v>0.6</v>
      </c>
      <c r="X54" s="36"/>
      <c r="Y54" s="1" t="s">
        <v>0</v>
      </c>
      <c r="AA54" s="35">
        <f>+Z45-W54</f>
        <v>5.4</v>
      </c>
      <c r="AB54" s="35"/>
      <c r="AC54" s="1" t="s">
        <v>0</v>
      </c>
      <c r="AE54" s="36">
        <v>0.7</v>
      </c>
      <c r="AF54" s="36"/>
      <c r="AG54" s="1" t="s">
        <v>0</v>
      </c>
      <c r="AI54" s="35">
        <f>+AH45-AE54</f>
        <v>5.3</v>
      </c>
      <c r="AJ54" s="35"/>
      <c r="AK54" s="1" t="s">
        <v>0</v>
      </c>
      <c r="AM54" s="36">
        <v>0.7</v>
      </c>
      <c r="AN54" s="36"/>
      <c r="AO54" s="1" t="s">
        <v>0</v>
      </c>
      <c r="AQ54" s="35">
        <f>+AP45-AM54</f>
        <v>5.3</v>
      </c>
      <c r="AR54" s="35"/>
      <c r="AS54" s="1" t="s">
        <v>0</v>
      </c>
      <c r="AU54" s="36">
        <v>0.7</v>
      </c>
      <c r="AV54" s="36"/>
      <c r="AW54" s="1" t="s">
        <v>0</v>
      </c>
      <c r="AY54" s="35">
        <f>+AX45-AU54</f>
        <v>5.3</v>
      </c>
      <c r="AZ54" s="35"/>
      <c r="BA54" s="1" t="s">
        <v>0</v>
      </c>
      <c r="BC54" s="36">
        <v>0.7</v>
      </c>
      <c r="BD54" s="36"/>
      <c r="BE54" s="1" t="s">
        <v>0</v>
      </c>
      <c r="BG54" s="35">
        <f>+BF45-BC54</f>
        <v>5.3</v>
      </c>
      <c r="BH54" s="35"/>
      <c r="BI54" s="1" t="s">
        <v>0</v>
      </c>
      <c r="BK54" s="36">
        <v>0.6</v>
      </c>
      <c r="BL54" s="36"/>
      <c r="BM54" s="1" t="s">
        <v>0</v>
      </c>
      <c r="BO54" s="35">
        <f>+BN45-BK54</f>
        <v>4.9000000000000004</v>
      </c>
      <c r="BP54" s="35"/>
      <c r="BQ54" s="1" t="s">
        <v>0</v>
      </c>
      <c r="BU54" s="8"/>
    </row>
    <row r="55" spans="2:73" x14ac:dyDescent="0.2">
      <c r="B55" s="7"/>
      <c r="BU55" s="8"/>
    </row>
    <row r="56" spans="2:73" x14ac:dyDescent="0.2">
      <c r="B56" s="7"/>
      <c r="AP56" s="35">
        <f>+AP47</f>
        <v>41</v>
      </c>
      <c r="AQ56" s="35"/>
      <c r="AR56" s="1" t="s">
        <v>0</v>
      </c>
      <c r="BU56" s="8"/>
    </row>
    <row r="57" spans="2:73" x14ac:dyDescent="0.2">
      <c r="B57" s="7"/>
      <c r="BU57" s="8"/>
    </row>
    <row r="58" spans="2:73" x14ac:dyDescent="0.2">
      <c r="B58" s="7"/>
      <c r="X58" s="35">
        <f>+X74</f>
        <v>35.347395498871784</v>
      </c>
      <c r="Y58" s="35"/>
      <c r="Z58" s="1" t="s">
        <v>2</v>
      </c>
      <c r="AN58" s="35">
        <f>+AN74</f>
        <v>34.510120770837666</v>
      </c>
      <c r="AO58" s="35"/>
      <c r="AP58" s="1" t="s">
        <v>2</v>
      </c>
      <c r="BD58" s="35">
        <f>+BD74</f>
        <v>35.080188679245282</v>
      </c>
      <c r="BE58" s="35"/>
      <c r="BF58" s="1" t="s">
        <v>2</v>
      </c>
      <c r="BU58" s="8"/>
    </row>
    <row r="59" spans="2:73" x14ac:dyDescent="0.2">
      <c r="B59" s="7"/>
      <c r="Q59" s="35">
        <f>+AM49</f>
        <v>15</v>
      </c>
      <c r="R59" s="35"/>
      <c r="S59" s="35"/>
      <c r="T59" s="1" t="s">
        <v>1</v>
      </c>
      <c r="AG59" s="35">
        <f>+AM49</f>
        <v>15</v>
      </c>
      <c r="AH59" s="35"/>
      <c r="AI59" s="35"/>
      <c r="AJ59" s="1" t="s">
        <v>1</v>
      </c>
      <c r="AW59" s="35">
        <f>+AM49</f>
        <v>15</v>
      </c>
      <c r="AX59" s="35"/>
      <c r="AY59" s="35"/>
      <c r="AZ59" s="1" t="s">
        <v>1</v>
      </c>
      <c r="BN59" s="35">
        <f>+AM49</f>
        <v>15</v>
      </c>
      <c r="BO59" s="35"/>
      <c r="BP59" s="35"/>
      <c r="BQ59" s="1" t="s">
        <v>1</v>
      </c>
      <c r="BU59" s="8"/>
    </row>
    <row r="60" spans="2:73" x14ac:dyDescent="0.2">
      <c r="B60" s="7"/>
      <c r="BU60" s="8"/>
    </row>
    <row r="61" spans="2:73" x14ac:dyDescent="0.2">
      <c r="B61" s="7"/>
      <c r="BU61" s="8"/>
    </row>
    <row r="62" spans="2:73" x14ac:dyDescent="0.2">
      <c r="B62" s="7"/>
      <c r="BU62" s="8"/>
    </row>
    <row r="63" spans="2:73" x14ac:dyDescent="0.2">
      <c r="B63" s="7"/>
      <c r="Q63" s="35">
        <f>+Q54</f>
        <v>5.5</v>
      </c>
      <c r="R63" s="35"/>
      <c r="S63" s="1" t="s">
        <v>0</v>
      </c>
      <c r="W63" s="37">
        <f>+W54</f>
        <v>0.6</v>
      </c>
      <c r="X63" s="37"/>
      <c r="Y63" s="1" t="s">
        <v>0</v>
      </c>
      <c r="AI63" s="35">
        <f>+AI54</f>
        <v>5.3</v>
      </c>
      <c r="AJ63" s="35"/>
      <c r="AK63" s="1" t="s">
        <v>0</v>
      </c>
      <c r="AM63" s="37">
        <f>+AM54</f>
        <v>0.7</v>
      </c>
      <c r="AN63" s="37"/>
      <c r="AY63" s="35">
        <f>+AY54</f>
        <v>5.3</v>
      </c>
      <c r="AZ63" s="35"/>
      <c r="BA63" s="1" t="s">
        <v>0</v>
      </c>
      <c r="BC63" s="37">
        <f>+BC54</f>
        <v>0.7</v>
      </c>
      <c r="BD63" s="37"/>
      <c r="BO63" s="35">
        <f>+BO54</f>
        <v>4.9000000000000004</v>
      </c>
      <c r="BP63" s="35"/>
      <c r="BQ63" s="1" t="s">
        <v>0</v>
      </c>
      <c r="BU63" s="8"/>
    </row>
    <row r="64" spans="2:73" x14ac:dyDescent="0.2">
      <c r="B64" s="7"/>
      <c r="BU64" s="8"/>
    </row>
    <row r="65" spans="2:73" x14ac:dyDescent="0.2">
      <c r="B65" s="7"/>
      <c r="M65" s="35">
        <f>(Q59*Q63*Q63/2-X58*W63-Q59*W63*W63/2)/Q63</f>
        <v>36.903011400123084</v>
      </c>
      <c r="N65" s="35"/>
      <c r="O65" s="1" t="s">
        <v>2</v>
      </c>
      <c r="W65" s="35">
        <f>Q59*(Q63+W63)+X58-M65</f>
        <v>89.944384098748685</v>
      </c>
      <c r="X65" s="35"/>
      <c r="Y65" s="1" t="s">
        <v>2</v>
      </c>
      <c r="AF65" s="35">
        <f>(AG59*AI63*AI63/2-AG59*AM63*AM63/2-AN58*AM63)/AI63</f>
        <v>34.498663294417668</v>
      </c>
      <c r="AG65" s="35"/>
      <c r="AH65" s="1" t="s">
        <v>2</v>
      </c>
      <c r="AL65" s="35">
        <f>AG59*(AI63+AM63)+AN58-AF65</f>
        <v>90.011457476419992</v>
      </c>
      <c r="AM65" s="35"/>
      <c r="AN65" s="1" t="s">
        <v>2</v>
      </c>
      <c r="AV65" s="35">
        <f>(AW59*AY63*AY63/2-AW59*BC63*BC63/2-BD58*BC63)/AY63</f>
        <v>34.423371306514767</v>
      </c>
      <c r="AW65" s="35"/>
      <c r="AX65" s="1" t="s">
        <v>2</v>
      </c>
      <c r="BB65" s="35">
        <f>AW59*(AY63+BC63)+BD58-AV65</f>
        <v>90.656817372730515</v>
      </c>
      <c r="BC65" s="35"/>
      <c r="BD65" s="1" t="s">
        <v>2</v>
      </c>
      <c r="BL65" s="35">
        <f>BN59*BO63/2</f>
        <v>36.75</v>
      </c>
      <c r="BM65" s="35"/>
      <c r="BN65" s="1" t="s">
        <v>2</v>
      </c>
      <c r="BS65" s="35">
        <f>+BL65</f>
        <v>36.75</v>
      </c>
      <c r="BT65" s="35"/>
      <c r="BU65" s="8" t="s">
        <v>2</v>
      </c>
    </row>
    <row r="66" spans="2:73" x14ac:dyDescent="0.2">
      <c r="B66" s="7"/>
      <c r="BU66" s="8"/>
    </row>
    <row r="67" spans="2:73" x14ac:dyDescent="0.2">
      <c r="B67" s="7"/>
      <c r="AF67" s="35">
        <f>+AF65</f>
        <v>34.498663294417668</v>
      </c>
      <c r="AG67" s="35"/>
      <c r="AH67" s="1" t="s">
        <v>2</v>
      </c>
      <c r="AV67" s="35">
        <f>+AV65</f>
        <v>34.423371306514767</v>
      </c>
      <c r="AW67" s="35"/>
      <c r="AX67" s="1" t="s">
        <v>2</v>
      </c>
      <c r="BL67" s="35">
        <f>+BL65</f>
        <v>36.75</v>
      </c>
      <c r="BM67" s="35"/>
      <c r="BN67" s="1" t="s">
        <v>2</v>
      </c>
      <c r="BU67" s="8"/>
    </row>
    <row r="68" spans="2:73" x14ac:dyDescent="0.2">
      <c r="B68" s="7"/>
      <c r="J68" s="1" t="s">
        <v>28</v>
      </c>
      <c r="Y68" s="35">
        <f>+AM49</f>
        <v>15</v>
      </c>
      <c r="Z68" s="35"/>
      <c r="AA68" s="35"/>
      <c r="AB68" s="1" t="s">
        <v>1</v>
      </c>
      <c r="AO68" s="35">
        <f>+AM49</f>
        <v>15</v>
      </c>
      <c r="AP68" s="35"/>
      <c r="AQ68" s="35"/>
      <c r="AR68" s="1" t="s">
        <v>1</v>
      </c>
      <c r="BE68" s="35">
        <f>+AM49</f>
        <v>15</v>
      </c>
      <c r="BF68" s="35"/>
      <c r="BG68" s="35"/>
      <c r="BH68" s="1" t="s">
        <v>1</v>
      </c>
      <c r="BU68" s="8"/>
    </row>
    <row r="69" spans="2:73" x14ac:dyDescent="0.2">
      <c r="B69" s="7"/>
      <c r="BU69" s="8"/>
    </row>
    <row r="70" spans="2:73" x14ac:dyDescent="0.2">
      <c r="B70" s="7"/>
      <c r="BU70" s="8"/>
    </row>
    <row r="71" spans="2:73" x14ac:dyDescent="0.2">
      <c r="B71" s="7"/>
      <c r="BU71" s="8"/>
    </row>
    <row r="72" spans="2:73" x14ac:dyDescent="0.2">
      <c r="B72" s="7"/>
      <c r="AA72" s="35">
        <f>+AA54</f>
        <v>5.4</v>
      </c>
      <c r="AB72" s="35"/>
      <c r="AC72" s="1" t="s">
        <v>0</v>
      </c>
      <c r="AE72" s="37">
        <f>+AE54</f>
        <v>0.7</v>
      </c>
      <c r="AF72" s="37"/>
      <c r="AG72" s="1" t="s">
        <v>0</v>
      </c>
      <c r="AQ72" s="35">
        <f>+AQ54</f>
        <v>5.3</v>
      </c>
      <c r="AR72" s="35"/>
      <c r="AS72" s="1" t="s">
        <v>0</v>
      </c>
      <c r="AU72" s="37">
        <f>+AU54</f>
        <v>0.7</v>
      </c>
      <c r="AV72" s="37"/>
      <c r="AW72" s="1" t="s">
        <v>0</v>
      </c>
      <c r="BG72" s="35">
        <f>+BG54</f>
        <v>5.3</v>
      </c>
      <c r="BH72" s="35"/>
      <c r="BI72" s="1" t="s">
        <v>0</v>
      </c>
      <c r="BK72" s="37">
        <f>+BK54</f>
        <v>0.6</v>
      </c>
      <c r="BL72" s="37"/>
      <c r="BM72" s="1" t="s">
        <v>0</v>
      </c>
      <c r="BU72" s="8"/>
    </row>
    <row r="73" spans="2:73" x14ac:dyDescent="0.2">
      <c r="B73" s="7"/>
      <c r="BU73" s="8"/>
    </row>
    <row r="74" spans="2:73" x14ac:dyDescent="0.2">
      <c r="B74" s="7"/>
      <c r="X74" s="35">
        <f>(Y68*AA72*AA72/2-Y68*AE72*AE72/2-AF67*AE72)/AA72</f>
        <v>35.347395498871784</v>
      </c>
      <c r="Y74" s="35"/>
      <c r="Z74" s="1" t="s">
        <v>2</v>
      </c>
      <c r="AD74" s="35">
        <f>Y68*(AA72+AE72)+AF67-X74</f>
        <v>90.651267795545891</v>
      </c>
      <c r="AE74" s="35"/>
      <c r="AF74" s="1" t="s">
        <v>2</v>
      </c>
      <c r="AN74" s="35">
        <f>(AO68*AQ72*AQ72/2-AO68*AU72*AU72/2-AV67*AU72)/AQ72</f>
        <v>34.510120770837666</v>
      </c>
      <c r="AO74" s="35"/>
      <c r="AP74" s="1" t="s">
        <v>2</v>
      </c>
      <c r="AT74" s="35">
        <f>AO68*(AQ72+AU72)+AV67-AN74</f>
        <v>89.913250535677093</v>
      </c>
      <c r="AU74" s="35"/>
      <c r="AV74" s="1" t="s">
        <v>2</v>
      </c>
      <c r="BD74" s="35">
        <f>(BE68*BG72*BG72/2-BE68*BK72*BK72/2-BL67*BK72)/BG72</f>
        <v>35.080188679245282</v>
      </c>
      <c r="BE74" s="35"/>
      <c r="BF74" s="1" t="s">
        <v>2</v>
      </c>
      <c r="BJ74" s="35">
        <f>BE68*(BG72+BK72)+BL67-BD74</f>
        <v>90.169811320754704</v>
      </c>
      <c r="BK74" s="35"/>
      <c r="BL74" s="1" t="s">
        <v>2</v>
      </c>
      <c r="BU74" s="8"/>
    </row>
    <row r="75" spans="2:73" x14ac:dyDescent="0.2">
      <c r="B75" s="7"/>
      <c r="BU75" s="8"/>
    </row>
    <row r="76" spans="2:73" x14ac:dyDescent="0.2">
      <c r="B76" s="7"/>
      <c r="N76" s="1" t="s">
        <v>5</v>
      </c>
      <c r="BU76" s="8"/>
    </row>
    <row r="77" spans="2:73" x14ac:dyDescent="0.2">
      <c r="B77" s="7"/>
      <c r="M77" s="35">
        <f>+M65</f>
        <v>36.903011400123084</v>
      </c>
      <c r="N77" s="35"/>
      <c r="O77" s="35"/>
      <c r="V77" s="35">
        <f>+W65+U84</f>
        <v>44.347395498871769</v>
      </c>
      <c r="W77" s="35"/>
      <c r="X77" s="35"/>
      <c r="AD77" s="35">
        <f>+AD74+AC84</f>
        <v>44.998663294417661</v>
      </c>
      <c r="AE77" s="35"/>
      <c r="AF77" s="35"/>
      <c r="AL77" s="35">
        <f>+AL65+AK84</f>
        <v>45.010120770837652</v>
      </c>
      <c r="AM77" s="35"/>
      <c r="AN77" s="35"/>
      <c r="AT77" s="35">
        <f>+AT74+AS84</f>
        <v>44.923371306514746</v>
      </c>
      <c r="AU77" s="35"/>
      <c r="AV77" s="35"/>
      <c r="BB77" s="35">
        <f>+BB65+BA84</f>
        <v>45.580188679245261</v>
      </c>
      <c r="BC77" s="35"/>
      <c r="BD77" s="35"/>
      <c r="BJ77" s="35">
        <f>+BJ74+BI84</f>
        <v>45.749999999999964</v>
      </c>
      <c r="BK77" s="35"/>
      <c r="BL77" s="35"/>
      <c r="BU77" s="8"/>
    </row>
    <row r="78" spans="2:73" x14ac:dyDescent="0.2">
      <c r="B78" s="7"/>
      <c r="X78" s="35">
        <f>V77*(X85-W63)/X85</f>
        <v>35.347395498871769</v>
      </c>
      <c r="Y78" s="35"/>
      <c r="Z78" s="35"/>
      <c r="AF78" s="35">
        <f>AD77*(AF85-AE72)/AF85</f>
        <v>34.498663294417661</v>
      </c>
      <c r="AG78" s="35"/>
      <c r="AH78" s="35"/>
      <c r="AN78" s="35">
        <f>AL77*(AN85-AM63)/AN85</f>
        <v>34.510120770837652</v>
      </c>
      <c r="AO78" s="35"/>
      <c r="AP78" s="35"/>
      <c r="AV78" s="35">
        <f>AT77*(AV85-AU72)/AV85</f>
        <v>34.423371306514753</v>
      </c>
      <c r="AW78" s="35"/>
      <c r="AX78" s="35"/>
      <c r="BD78" s="35">
        <f>BB77*(BD85-BC63)/BD85</f>
        <v>35.080188679245268</v>
      </c>
      <c r="BE78" s="35"/>
      <c r="BF78" s="35"/>
      <c r="BL78" s="35">
        <f>BJ77*(BL85-BK72)/BL85</f>
        <v>36.749999999999957</v>
      </c>
      <c r="BM78" s="35"/>
      <c r="BN78" s="35"/>
      <c r="BU78" s="8"/>
    </row>
    <row r="79" spans="2:73" x14ac:dyDescent="0.2">
      <c r="B79" s="7"/>
      <c r="AE79" s="10" t="s">
        <v>3</v>
      </c>
      <c r="AU79" s="10" t="s">
        <v>3</v>
      </c>
      <c r="BK79" s="10" t="s">
        <v>3</v>
      </c>
      <c r="BU79" s="8"/>
    </row>
    <row r="80" spans="2:73" x14ac:dyDescent="0.2">
      <c r="B80" s="7"/>
      <c r="O80" s="1" t="s">
        <v>3</v>
      </c>
      <c r="X80" s="1" t="s">
        <v>3</v>
      </c>
      <c r="AN80" s="1" t="s">
        <v>3</v>
      </c>
      <c r="BD80" s="1" t="s">
        <v>3</v>
      </c>
      <c r="BU80" s="8"/>
    </row>
    <row r="81" spans="2:73" x14ac:dyDescent="0.2">
      <c r="B81" s="7"/>
      <c r="D81" s="14" t="s">
        <v>11</v>
      </c>
      <c r="G81" s="38">
        <f>MAX(ABS(M77),ABS(V77),ABS(AD77),ABS(AL77),ABS(AT77),ABS(U84),ABS(AC84),ABS(AK84),ABS(AS84),ABS(BA84),ABS(BB77),ABS(BI84),ABS(BJ77),ABS(BR84))</f>
        <v>45.749999999999964</v>
      </c>
      <c r="H81" s="38"/>
      <c r="I81" s="38"/>
      <c r="J81" s="14" t="s">
        <v>10</v>
      </c>
      <c r="BU81" s="8"/>
    </row>
    <row r="82" spans="2:73" x14ac:dyDescent="0.2">
      <c r="B82" s="7"/>
      <c r="V82" s="1" t="s">
        <v>4</v>
      </c>
      <c r="AD82" s="1" t="s">
        <v>4</v>
      </c>
      <c r="AL82" s="1" t="s">
        <v>4</v>
      </c>
      <c r="AT82" s="1" t="s">
        <v>4</v>
      </c>
      <c r="BB82" s="1" t="s">
        <v>4</v>
      </c>
      <c r="BJ82" s="1" t="s">
        <v>4</v>
      </c>
      <c r="BS82" s="1" t="s">
        <v>4</v>
      </c>
      <c r="BU82" s="8"/>
    </row>
    <row r="83" spans="2:73" x14ac:dyDescent="0.2">
      <c r="B83" s="7"/>
      <c r="BU83" s="8"/>
    </row>
    <row r="84" spans="2:73" x14ac:dyDescent="0.2">
      <c r="B84" s="7"/>
      <c r="U84" s="35">
        <f>+M77-Q59*Q45</f>
        <v>-45.596988599876916</v>
      </c>
      <c r="V84" s="35"/>
      <c r="W84" s="35"/>
      <c r="AC84" s="35">
        <f>+V77-AM49*Z45</f>
        <v>-45.652604501128231</v>
      </c>
      <c r="AD84" s="35"/>
      <c r="AE84" s="35"/>
      <c r="AK84" s="35">
        <f>+AD77-AM49*AH45</f>
        <v>-45.001336705582339</v>
      </c>
      <c r="AL84" s="35"/>
      <c r="AM84" s="35"/>
      <c r="AS84" s="35">
        <f>+AL77-AM49*AP45</f>
        <v>-44.989879229162348</v>
      </c>
      <c r="AT84" s="35"/>
      <c r="AU84" s="35"/>
      <c r="BA84" s="35">
        <f>+AT77-AM49*AX45</f>
        <v>-45.076628693485254</v>
      </c>
      <c r="BB84" s="35"/>
      <c r="BC84" s="35"/>
      <c r="BI84" s="35">
        <f>+BB77-AM49*BF45</f>
        <v>-44.419811320754739</v>
      </c>
      <c r="BJ84" s="35"/>
      <c r="BK84" s="35"/>
      <c r="BR84" s="35">
        <f>+BJ77-AM49*BN45</f>
        <v>-36.750000000000036</v>
      </c>
      <c r="BS84" s="35"/>
      <c r="BT84" s="35"/>
      <c r="BU84" s="8"/>
    </row>
    <row r="85" spans="2:73" x14ac:dyDescent="0.2">
      <c r="B85" s="7"/>
      <c r="O85" s="35">
        <f>M77*Q45/(M77-U84)</f>
        <v>2.4602007600082056</v>
      </c>
      <c r="P85" s="35"/>
      <c r="Q85" s="1" t="s">
        <v>0</v>
      </c>
      <c r="T85" s="35">
        <f>+Q45-O85</f>
        <v>3.0397992399917944</v>
      </c>
      <c r="U85" s="35"/>
      <c r="V85" s="1" t="s">
        <v>0</v>
      </c>
      <c r="X85" s="35">
        <f>V77*Z45/(V77-AC84)</f>
        <v>2.9564930332581176</v>
      </c>
      <c r="Y85" s="35"/>
      <c r="Z85" s="1" t="s">
        <v>0</v>
      </c>
      <c r="AB85" s="35">
        <f>+Z45-X85</f>
        <v>3.0435069667418824</v>
      </c>
      <c r="AC85" s="35"/>
      <c r="AD85" s="1" t="s">
        <v>0</v>
      </c>
      <c r="AF85" s="35">
        <f>AD77*AH45/(AD77-AK84)</f>
        <v>2.9999108862945105</v>
      </c>
      <c r="AG85" s="35"/>
      <c r="AH85" s="1" t="s">
        <v>0</v>
      </c>
      <c r="AJ85" s="35">
        <f>+AH45-AF85</f>
        <v>3.0000891137054895</v>
      </c>
      <c r="AK85" s="35"/>
      <c r="AL85" s="1" t="s">
        <v>0</v>
      </c>
      <c r="AN85" s="35">
        <f>AL77*AP45/(AL77-AS84)</f>
        <v>3.0006747180558433</v>
      </c>
      <c r="AO85" s="35"/>
      <c r="AP85" s="1" t="s">
        <v>0</v>
      </c>
      <c r="AR85" s="35">
        <f>+AP45-AN85</f>
        <v>2.9993252819441567</v>
      </c>
      <c r="AS85" s="35"/>
      <c r="AT85" s="1" t="s">
        <v>0</v>
      </c>
      <c r="AV85" s="35">
        <f>AT77*AX45/(AT77-BA84)</f>
        <v>2.9948914204343162</v>
      </c>
      <c r="AW85" s="35"/>
      <c r="AX85" s="1" t="s">
        <v>0</v>
      </c>
      <c r="AZ85" s="35">
        <f>+AX45-AV85</f>
        <v>3.0051085795656838</v>
      </c>
      <c r="BA85" s="35"/>
      <c r="BB85" s="1" t="s">
        <v>0</v>
      </c>
      <c r="BD85" s="35">
        <f>BB77*BF45/(BB77-BI84)</f>
        <v>3.0386792452830176</v>
      </c>
      <c r="BE85" s="35"/>
      <c r="BF85" s="1" t="s">
        <v>0</v>
      </c>
      <c r="BH85" s="35">
        <f>+BF45-BD85</f>
        <v>2.9613207547169824</v>
      </c>
      <c r="BI85" s="35"/>
      <c r="BJ85" s="1" t="s">
        <v>0</v>
      </c>
      <c r="BL85" s="35">
        <f>BJ77*BN45/(BJ77-BR84)</f>
        <v>3.0499999999999976</v>
      </c>
      <c r="BM85" s="35"/>
      <c r="BN85" s="1" t="s">
        <v>0</v>
      </c>
      <c r="BP85" s="35">
        <f>+BN45-BL85</f>
        <v>2.4500000000000024</v>
      </c>
      <c r="BQ85" s="35"/>
      <c r="BR85" s="1" t="s">
        <v>0</v>
      </c>
      <c r="BU85" s="8"/>
    </row>
    <row r="86" spans="2:73" x14ac:dyDescent="0.2">
      <c r="B86" s="7"/>
      <c r="BU86" s="8"/>
    </row>
    <row r="87" spans="2:73" x14ac:dyDescent="0.2">
      <c r="B87" s="7"/>
      <c r="O87" s="1" t="s">
        <v>6</v>
      </c>
      <c r="BU87" s="8"/>
    </row>
    <row r="88" spans="2:73" x14ac:dyDescent="0.2">
      <c r="B88" s="7"/>
      <c r="U88" s="35">
        <f>M77*O85/2+U84*T85/2</f>
        <v>-23.90843729932304</v>
      </c>
      <c r="V88" s="35"/>
      <c r="W88" s="35"/>
      <c r="AC88" s="35">
        <f>M77*O85/2+U84*T85/2+V77*X85/2+AC84*AB85/2</f>
        <v>-27.824064306092438</v>
      </c>
      <c r="AD88" s="35"/>
      <c r="AE88" s="35"/>
      <c r="AK88" s="35">
        <f>M77*O85/2+U84*T85/2+V77*X85/2+AC84*AB85/2+AD77*AF85/2+AJ85*AK84/2</f>
        <v>-27.832084539586489</v>
      </c>
      <c r="AL88" s="35"/>
      <c r="AM88" s="35"/>
      <c r="AS88" s="35">
        <f>M77*O85/2+U84*T85/2+V77*X85/2+AC84*AB85/2+AD77*AF85/2+AJ85*AK84/2+AL77*AN85/2+AS84*AR85/2</f>
        <v>-27.771359914560577</v>
      </c>
      <c r="AT88" s="35"/>
      <c r="AU88" s="35"/>
      <c r="BA88" s="35">
        <f>M77*O85/2+U84*T85/2+V77*X85/2+AC84*AB85/2+AD77*AF85/2+AJ85*AK84/2+AL77*AN85/2+AS84*AR85/2+AT77*AV85/2+BA84*AZ85/2</f>
        <v>-28.231132075472104</v>
      </c>
      <c r="BB88" s="35"/>
      <c r="BC88" s="35"/>
      <c r="BI88" s="35">
        <f>M77*O85/2+U84*T85/2+V77*X85/2+AC84*AB85/2+AD77*AF85/2+AJ85*AK84/2+AL77*AN85/2+AS84*AR85/2+AT77*AV85/2+BA84*AZ85/2+BB77*BD85/2+BI84*BH85/2</f>
        <v>-24.750000000000526</v>
      </c>
      <c r="BJ88" s="35"/>
      <c r="BK88" s="35"/>
      <c r="BU88" s="8"/>
    </row>
    <row r="89" spans="2:73" x14ac:dyDescent="0.2">
      <c r="B89" s="7"/>
      <c r="BU89" s="8"/>
    </row>
    <row r="90" spans="2:73" x14ac:dyDescent="0.2">
      <c r="B90" s="7"/>
      <c r="BU90" s="8"/>
    </row>
    <row r="91" spans="2:73" x14ac:dyDescent="0.2">
      <c r="B91" s="7"/>
      <c r="W91" s="1" t="s">
        <v>4</v>
      </c>
      <c r="AD91" s="9" t="s">
        <v>4</v>
      </c>
      <c r="AM91" s="1" t="s">
        <v>4</v>
      </c>
      <c r="AT91" s="9" t="s">
        <v>4</v>
      </c>
      <c r="BC91" s="1" t="s">
        <v>4</v>
      </c>
      <c r="BJ91" s="9" t="s">
        <v>4</v>
      </c>
      <c r="BU91" s="8"/>
    </row>
    <row r="92" spans="2:73" x14ac:dyDescent="0.2">
      <c r="B92" s="7"/>
      <c r="D92" s="14" t="s">
        <v>9</v>
      </c>
      <c r="G92" s="38">
        <f>MAX(ABS(P94),ABS(Z94),ABS(AH94),ABS(AP94),ABS(AX94),ABS(U88),ABS(AC88),ABS(AK88),ABS(AS88),ABS(BA88),ABS(BF94),ABS(BI88),ABS(BO94))</f>
        <v>45.394408346587142</v>
      </c>
      <c r="H92" s="38"/>
      <c r="I92" s="38"/>
      <c r="J92" s="14" t="s">
        <v>10</v>
      </c>
      <c r="BU92" s="8"/>
    </row>
    <row r="93" spans="2:73" x14ac:dyDescent="0.2">
      <c r="B93" s="7"/>
      <c r="Q93" s="1" t="s">
        <v>3</v>
      </c>
      <c r="Z93" s="35" t="s">
        <v>3</v>
      </c>
      <c r="AA93" s="35"/>
      <c r="AH93" s="35" t="s">
        <v>3</v>
      </c>
      <c r="AI93" s="35"/>
      <c r="AP93" s="35" t="s">
        <v>3</v>
      </c>
      <c r="AQ93" s="35"/>
      <c r="AX93" s="35" t="s">
        <v>3</v>
      </c>
      <c r="AY93" s="35"/>
      <c r="BF93" s="35" t="s">
        <v>3</v>
      </c>
      <c r="BG93" s="35"/>
      <c r="BP93" s="1" t="s">
        <v>3</v>
      </c>
      <c r="BU93" s="8"/>
    </row>
    <row r="94" spans="2:73" x14ac:dyDescent="0.2">
      <c r="B94" s="7"/>
      <c r="P94" s="35">
        <f>M77*O85/2</f>
        <v>45.394408346587142</v>
      </c>
      <c r="Q94" s="35"/>
      <c r="R94" s="35"/>
      <c r="Z94" s="35">
        <f>M77*O85/2+U84*T85/2+V77*X85/2</f>
        <v>41.647945618455353</v>
      </c>
      <c r="AA94" s="35"/>
      <c r="AB94" s="35"/>
      <c r="AH94" s="35">
        <f>M77*O85/2+U84*T85/2+V77*X85/2+AC84*AB85/2+AD77*AF85/2</f>
        <v>39.671925636719934</v>
      </c>
      <c r="AI94" s="35"/>
      <c r="AJ94" s="35"/>
      <c r="AP94" s="35">
        <f>M77*O85/2+U84*T85/2+V77*X85/2+AC84*AB85/2+AD77*AF85/2+AJ85*AK84/2+AL77*AN85/2</f>
        <v>39.69828118725988</v>
      </c>
      <c r="AQ94" s="35"/>
      <c r="AR94" s="35"/>
      <c r="AX94" s="35">
        <f>M77*O85/2+U84*T85/2+V77*X85/2+AC84*AB85/2+AD77*AF85/2+AJ85*AK84/2+AL77*AN85/2+AS84*AR85/2+AT77*AV85/2</f>
        <v>39.498949736872504</v>
      </c>
      <c r="AY94" s="35"/>
      <c r="AZ94" s="35"/>
      <c r="BF94" s="35">
        <f>M77*O85/2+U84*T85/2+V77*X85/2+AC84*AB85/2+AD77*AF85/2+AJ85*AK84/2+AL77*AN85/2+AS84*AR85/2+AT77*AV85/2+BA84*AZ85/2+BB77*BD85/2</f>
        <v>41.020654592381163</v>
      </c>
      <c r="BG94" s="35"/>
      <c r="BH94" s="35"/>
      <c r="BO94" s="35">
        <f>M77*O85/2+U84*T85/2+V77*X85/2+AC84*AB85/2+AD77*AF85/2+AJ85*AK84/2+AL77*AN85/2+AS84*AR85/2+AT77*AV85/2+BA84*AZ85/2+BB77*BD85/2+BI84*BH85/2+BJ77*BL85/2</f>
        <v>45.018749999999372</v>
      </c>
      <c r="BP94" s="35"/>
      <c r="BQ94" s="35"/>
      <c r="BU94" s="8"/>
    </row>
    <row r="95" spans="2:73" ht="12" thickBot="1" x14ac:dyDescent="0.25"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3"/>
    </row>
    <row r="96" spans="2:73" ht="12" thickBot="1" x14ac:dyDescent="0.25"/>
    <row r="97" spans="2:83" ht="59.25" customHeight="1" x14ac:dyDescent="0.2">
      <c r="B97" s="23" t="s">
        <v>29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5"/>
    </row>
    <row r="98" spans="2:83" x14ac:dyDescent="0.2">
      <c r="B98" s="3"/>
      <c r="C98" s="5"/>
      <c r="D98" s="5"/>
      <c r="E98" s="5"/>
      <c r="F98" s="5"/>
      <c r="G98" s="5"/>
      <c r="H98" s="6" t="s">
        <v>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15" t="s">
        <v>12</v>
      </c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4"/>
    </row>
    <row r="99" spans="2:83" x14ac:dyDescent="0.2">
      <c r="B99" s="7"/>
      <c r="BU99" s="8"/>
    </row>
    <row r="100" spans="2:83" x14ac:dyDescent="0.2">
      <c r="B100" s="7"/>
      <c r="BU100" s="8"/>
    </row>
    <row r="101" spans="2:83" ht="11.25" customHeight="1" x14ac:dyDescent="0.2">
      <c r="B101" s="7"/>
      <c r="BU101" s="8"/>
      <c r="BX101" s="26" t="s">
        <v>54</v>
      </c>
      <c r="BY101" s="27"/>
      <c r="BZ101" s="27"/>
      <c r="CA101" s="27"/>
      <c r="CB101" s="27"/>
      <c r="CC101" s="27"/>
      <c r="CD101" s="27"/>
      <c r="CE101" s="28"/>
    </row>
    <row r="102" spans="2:83" x14ac:dyDescent="0.2">
      <c r="B102" s="7"/>
      <c r="BU102" s="8"/>
      <c r="BX102" s="29"/>
      <c r="BY102" s="30"/>
      <c r="BZ102" s="30"/>
      <c r="CA102" s="30"/>
      <c r="CB102" s="30"/>
      <c r="CC102" s="30"/>
      <c r="CD102" s="30"/>
      <c r="CE102" s="31"/>
    </row>
    <row r="103" spans="2:83" x14ac:dyDescent="0.2">
      <c r="B103" s="7"/>
      <c r="BU103" s="8"/>
      <c r="BX103" s="29"/>
      <c r="BY103" s="30"/>
      <c r="BZ103" s="30"/>
      <c r="CA103" s="30"/>
      <c r="CB103" s="30"/>
      <c r="CC103" s="30"/>
      <c r="CD103" s="30"/>
      <c r="CE103" s="31"/>
    </row>
    <row r="104" spans="2:83" x14ac:dyDescent="0.2">
      <c r="B104" s="7"/>
      <c r="BU104" s="8"/>
      <c r="BX104" s="29"/>
      <c r="BY104" s="30"/>
      <c r="BZ104" s="30"/>
      <c r="CA104" s="30"/>
      <c r="CB104" s="30"/>
      <c r="CC104" s="30"/>
      <c r="CD104" s="30"/>
      <c r="CE104" s="31"/>
    </row>
    <row r="105" spans="2:83" x14ac:dyDescent="0.2">
      <c r="B105" s="7"/>
      <c r="BU105" s="8"/>
      <c r="BX105" s="29"/>
      <c r="BY105" s="30"/>
      <c r="BZ105" s="30"/>
      <c r="CA105" s="30"/>
      <c r="CB105" s="30"/>
      <c r="CC105" s="30"/>
      <c r="CD105" s="30"/>
      <c r="CE105" s="31"/>
    </row>
    <row r="106" spans="2:83" x14ac:dyDescent="0.2">
      <c r="B106" s="7"/>
      <c r="BU106" s="8"/>
      <c r="BX106" s="29"/>
      <c r="BY106" s="30"/>
      <c r="BZ106" s="30"/>
      <c r="CA106" s="30"/>
      <c r="CB106" s="30"/>
      <c r="CC106" s="30"/>
      <c r="CD106" s="30"/>
      <c r="CE106" s="31"/>
    </row>
    <row r="107" spans="2:83" x14ac:dyDescent="0.2">
      <c r="B107" s="7"/>
      <c r="BU107" s="8"/>
      <c r="BX107" s="32"/>
      <c r="BY107" s="33"/>
      <c r="BZ107" s="33"/>
      <c r="CA107" s="33"/>
      <c r="CB107" s="33"/>
      <c r="CC107" s="33"/>
      <c r="CD107" s="33"/>
      <c r="CE107" s="34"/>
    </row>
    <row r="108" spans="2:83" x14ac:dyDescent="0.2">
      <c r="B108" s="7"/>
      <c r="BU108" s="8"/>
    </row>
    <row r="109" spans="2:83" x14ac:dyDescent="0.2">
      <c r="B109" s="7"/>
      <c r="BU109" s="8"/>
      <c r="BX109" s="17"/>
      <c r="BY109" s="17"/>
      <c r="BZ109" s="17"/>
      <c r="CA109" s="17"/>
      <c r="CB109" s="17"/>
      <c r="CC109" s="17"/>
      <c r="CD109" s="17"/>
      <c r="CE109" s="17"/>
    </row>
    <row r="110" spans="2:83" x14ac:dyDescent="0.2">
      <c r="B110" s="7"/>
      <c r="BU110" s="8"/>
      <c r="BX110" s="17"/>
      <c r="BY110" s="17"/>
      <c r="BZ110" s="17"/>
      <c r="CA110" s="17"/>
      <c r="CB110" s="17"/>
      <c r="CC110" s="17"/>
      <c r="CD110" s="17"/>
      <c r="CE110" s="17"/>
    </row>
    <row r="111" spans="2:83" x14ac:dyDescent="0.2">
      <c r="B111" s="7"/>
      <c r="BU111" s="8"/>
      <c r="BX111" s="17"/>
      <c r="BY111" s="17"/>
      <c r="BZ111" s="17"/>
      <c r="CA111" s="17"/>
      <c r="CB111" s="17"/>
      <c r="CC111" s="17"/>
      <c r="CD111" s="17"/>
      <c r="CE111" s="17"/>
    </row>
    <row r="112" spans="2:83" x14ac:dyDescent="0.2">
      <c r="B112" s="7"/>
      <c r="BU112" s="8"/>
      <c r="BX112" s="17"/>
      <c r="BY112" s="17"/>
      <c r="BZ112" s="17"/>
      <c r="CA112" s="17"/>
      <c r="CB112" s="17"/>
      <c r="CC112" s="17"/>
      <c r="CD112" s="17"/>
      <c r="CE112" s="17"/>
    </row>
    <row r="113" spans="2:83" x14ac:dyDescent="0.2">
      <c r="B113" s="7"/>
      <c r="BU113" s="8"/>
      <c r="BX113" s="17"/>
      <c r="BY113" s="17"/>
      <c r="BZ113" s="17"/>
      <c r="CA113" s="17"/>
      <c r="CB113" s="17"/>
      <c r="CC113" s="17"/>
      <c r="CD113" s="17"/>
      <c r="CE113" s="17"/>
    </row>
    <row r="114" spans="2:83" x14ac:dyDescent="0.2">
      <c r="B114" s="7"/>
      <c r="BU114" s="8"/>
      <c r="BX114" s="17"/>
      <c r="BY114" s="17"/>
      <c r="BZ114" s="17"/>
      <c r="CA114" s="17"/>
      <c r="CB114" s="17"/>
      <c r="CC114" s="17"/>
      <c r="CD114" s="17"/>
      <c r="CE114" s="17"/>
    </row>
    <row r="115" spans="2:83" x14ac:dyDescent="0.2">
      <c r="B115" s="7"/>
      <c r="BU115" s="8"/>
      <c r="BX115" s="17"/>
      <c r="BY115" s="17"/>
      <c r="BZ115" s="17"/>
      <c r="CA115" s="17"/>
      <c r="CB115" s="17"/>
      <c r="CC115" s="17"/>
      <c r="CD115" s="17"/>
      <c r="CE115" s="17"/>
    </row>
    <row r="116" spans="2:83" x14ac:dyDescent="0.2">
      <c r="B116" s="7"/>
      <c r="BU116" s="8"/>
      <c r="BX116" s="17"/>
      <c r="BY116" s="17"/>
      <c r="BZ116" s="17"/>
      <c r="CA116" s="17"/>
      <c r="CB116" s="17"/>
      <c r="CC116" s="17"/>
      <c r="CD116" s="17"/>
      <c r="CE116" s="17"/>
    </row>
    <row r="117" spans="2:83" x14ac:dyDescent="0.2">
      <c r="B117" s="7"/>
      <c r="BU117" s="8"/>
      <c r="BX117" s="17"/>
      <c r="BY117" s="17"/>
      <c r="BZ117" s="17"/>
      <c r="CA117" s="17"/>
      <c r="CB117" s="17"/>
      <c r="CC117" s="17"/>
      <c r="CD117" s="17"/>
      <c r="CE117" s="17"/>
    </row>
    <row r="118" spans="2:83" x14ac:dyDescent="0.2">
      <c r="B118" s="7"/>
      <c r="BU118" s="8"/>
    </row>
    <row r="119" spans="2:83" x14ac:dyDescent="0.2">
      <c r="B119" s="7"/>
      <c r="BU119" s="8"/>
    </row>
    <row r="120" spans="2:83" x14ac:dyDescent="0.2">
      <c r="B120" s="7"/>
      <c r="BU120" s="8"/>
    </row>
    <row r="121" spans="2:83" x14ac:dyDescent="0.2">
      <c r="B121" s="7"/>
      <c r="BU121" s="8"/>
    </row>
    <row r="122" spans="2:83" x14ac:dyDescent="0.2">
      <c r="B122" s="7"/>
      <c r="BU122" s="8"/>
    </row>
    <row r="123" spans="2:83" x14ac:dyDescent="0.2">
      <c r="B123" s="7"/>
      <c r="BU123" s="8"/>
    </row>
    <row r="124" spans="2:83" x14ac:dyDescent="0.2">
      <c r="B124" s="7"/>
      <c r="BU124" s="8"/>
    </row>
    <row r="125" spans="2:83" x14ac:dyDescent="0.2">
      <c r="B125" s="7"/>
      <c r="BU125" s="8"/>
    </row>
    <row r="126" spans="2:83" x14ac:dyDescent="0.2">
      <c r="B126" s="7"/>
      <c r="BU126" s="8"/>
    </row>
    <row r="127" spans="2:83" x14ac:dyDescent="0.2">
      <c r="B127" s="7"/>
      <c r="BU127" s="8"/>
    </row>
    <row r="128" spans="2:83" x14ac:dyDescent="0.2">
      <c r="B128" s="7"/>
      <c r="BU128" s="8"/>
    </row>
    <row r="129" spans="2:73" x14ac:dyDescent="0.2">
      <c r="B129" s="7"/>
      <c r="BU129" s="8"/>
    </row>
    <row r="130" spans="2:73" x14ac:dyDescent="0.2">
      <c r="B130" s="7"/>
      <c r="BU130" s="8"/>
    </row>
    <row r="131" spans="2:73" x14ac:dyDescent="0.2">
      <c r="B131" s="7"/>
      <c r="BU131" s="8"/>
    </row>
    <row r="132" spans="2:73" x14ac:dyDescent="0.2">
      <c r="B132" s="7"/>
      <c r="BU132" s="8"/>
    </row>
    <row r="133" spans="2:73" x14ac:dyDescent="0.2">
      <c r="B133" s="7"/>
      <c r="BU133" s="8"/>
    </row>
    <row r="134" spans="2:73" x14ac:dyDescent="0.2">
      <c r="B134" s="7"/>
      <c r="BU134" s="8"/>
    </row>
    <row r="135" spans="2:73" x14ac:dyDescent="0.2">
      <c r="B135" s="7"/>
      <c r="BU135" s="8"/>
    </row>
    <row r="136" spans="2:73" x14ac:dyDescent="0.2">
      <c r="B136" s="7"/>
      <c r="BU136" s="8"/>
    </row>
    <row r="137" spans="2:73" x14ac:dyDescent="0.2">
      <c r="B137" s="7"/>
      <c r="BU137" s="8"/>
    </row>
    <row r="138" spans="2:73" x14ac:dyDescent="0.2">
      <c r="B138" s="7"/>
      <c r="BU138" s="8"/>
    </row>
    <row r="139" spans="2:73" x14ac:dyDescent="0.2">
      <c r="B139" s="7"/>
      <c r="BU139" s="8"/>
    </row>
    <row r="140" spans="2:73" x14ac:dyDescent="0.2">
      <c r="B140" s="7"/>
      <c r="Q140" s="36">
        <v>5.5</v>
      </c>
      <c r="R140" s="36"/>
      <c r="S140" s="1" t="s">
        <v>0</v>
      </c>
      <c r="Z140" s="36">
        <v>6</v>
      </c>
      <c r="AA140" s="36"/>
      <c r="AB140" s="1" t="s">
        <v>0</v>
      </c>
      <c r="AH140" s="36">
        <v>6</v>
      </c>
      <c r="AI140" s="36"/>
      <c r="AJ140" s="1" t="s">
        <v>0</v>
      </c>
      <c r="AP140" s="36">
        <v>6</v>
      </c>
      <c r="AQ140" s="36"/>
      <c r="AR140" s="1" t="s">
        <v>0</v>
      </c>
      <c r="AX140" s="36">
        <v>6</v>
      </c>
      <c r="AY140" s="36"/>
      <c r="AZ140" s="1" t="s">
        <v>0</v>
      </c>
      <c r="BF140" s="36">
        <v>6</v>
      </c>
      <c r="BG140" s="36"/>
      <c r="BH140" s="1" t="s">
        <v>0</v>
      </c>
      <c r="BN140" s="36">
        <v>5.5</v>
      </c>
      <c r="BO140" s="36"/>
      <c r="BP140" s="1" t="s">
        <v>0</v>
      </c>
      <c r="BU140" s="8"/>
    </row>
    <row r="141" spans="2:73" x14ac:dyDescent="0.2">
      <c r="B141" s="7"/>
      <c r="BU141" s="8"/>
    </row>
    <row r="142" spans="2:73" x14ac:dyDescent="0.2">
      <c r="B142" s="7"/>
      <c r="AP142" s="35">
        <f>+Q140+Z140+AH140+AP140+AX140+BF140+BN140</f>
        <v>41</v>
      </c>
      <c r="AQ142" s="35"/>
      <c r="AR142" s="1" t="s">
        <v>0</v>
      </c>
      <c r="BU142" s="8"/>
    </row>
    <row r="143" spans="2:73" x14ac:dyDescent="0.2">
      <c r="B143" s="7"/>
      <c r="BU143" s="8"/>
    </row>
    <row r="144" spans="2:73" x14ac:dyDescent="0.2">
      <c r="B144" s="7"/>
      <c r="AB144" s="1" t="s">
        <v>13</v>
      </c>
      <c r="AM144" s="36">
        <v>15</v>
      </c>
      <c r="AN144" s="36"/>
      <c r="AO144" s="36"/>
      <c r="AP144" s="1" t="s">
        <v>1</v>
      </c>
      <c r="BU144" s="8"/>
    </row>
    <row r="145" spans="2:73" x14ac:dyDescent="0.2">
      <c r="B145" s="7"/>
      <c r="BU145" s="8"/>
    </row>
    <row r="146" spans="2:73" x14ac:dyDescent="0.2">
      <c r="B146" s="7"/>
      <c r="BU146" s="8"/>
    </row>
    <row r="147" spans="2:73" x14ac:dyDescent="0.2">
      <c r="B147" s="7"/>
      <c r="BU147" s="8"/>
    </row>
    <row r="148" spans="2:73" x14ac:dyDescent="0.2">
      <c r="B148" s="7"/>
      <c r="BU148" s="8"/>
    </row>
    <row r="149" spans="2:73" x14ac:dyDescent="0.2">
      <c r="B149" s="7"/>
      <c r="P149" s="35">
        <f>+Q140-U149</f>
        <v>4.9000000000000004</v>
      </c>
      <c r="Q149" s="35"/>
      <c r="R149" s="1" t="s">
        <v>0</v>
      </c>
      <c r="U149" s="36">
        <v>0.6</v>
      </c>
      <c r="V149" s="36"/>
      <c r="W149" s="1" t="s">
        <v>0</v>
      </c>
      <c r="Z149" s="35">
        <f>+Z140</f>
        <v>6</v>
      </c>
      <c r="AA149" s="35"/>
      <c r="AB149" s="1" t="s">
        <v>0</v>
      </c>
      <c r="AE149" s="36">
        <v>0.7</v>
      </c>
      <c r="AF149" s="36"/>
      <c r="AG149" s="1" t="s">
        <v>0</v>
      </c>
      <c r="AH149" s="35">
        <f>+AH140-AE149-AK149</f>
        <v>4.5999999999999996</v>
      </c>
      <c r="AI149" s="35"/>
      <c r="AJ149" s="1" t="s">
        <v>0</v>
      </c>
      <c r="AK149" s="36">
        <v>0.7</v>
      </c>
      <c r="AL149" s="36"/>
      <c r="AM149" s="1" t="s">
        <v>0</v>
      </c>
      <c r="AP149" s="35">
        <f>+AP140</f>
        <v>6</v>
      </c>
      <c r="AQ149" s="35"/>
      <c r="AR149" s="1" t="s">
        <v>0</v>
      </c>
      <c r="AU149" s="36">
        <v>0.7</v>
      </c>
      <c r="AV149" s="36"/>
      <c r="AW149" s="1" t="s">
        <v>0</v>
      </c>
      <c r="AX149" s="35">
        <f>+AX140-AU149-BA149</f>
        <v>4.5999999999999996</v>
      </c>
      <c r="AY149" s="35"/>
      <c r="AZ149" s="1" t="s">
        <v>0</v>
      </c>
      <c r="BA149" s="36">
        <v>0.7</v>
      </c>
      <c r="BB149" s="36"/>
      <c r="BC149" s="1" t="s">
        <v>0</v>
      </c>
      <c r="BF149" s="35">
        <f>+BF140</f>
        <v>6</v>
      </c>
      <c r="BG149" s="35"/>
      <c r="BH149" s="1" t="s">
        <v>0</v>
      </c>
      <c r="BK149" s="36">
        <v>0.6</v>
      </c>
      <c r="BL149" s="36"/>
      <c r="BM149" s="1" t="s">
        <v>0</v>
      </c>
      <c r="BO149" s="35">
        <f>+BN140-BK149</f>
        <v>4.9000000000000004</v>
      </c>
      <c r="BP149" s="35"/>
      <c r="BQ149" s="1" t="s">
        <v>0</v>
      </c>
      <c r="BU149" s="8"/>
    </row>
    <row r="150" spans="2:73" x14ac:dyDescent="0.2">
      <c r="B150" s="7"/>
      <c r="BU150" s="8"/>
    </row>
    <row r="151" spans="2:73" x14ac:dyDescent="0.2">
      <c r="B151" s="7"/>
      <c r="AP151" s="35">
        <f>+AP142</f>
        <v>41</v>
      </c>
      <c r="AQ151" s="35"/>
      <c r="AR151" s="1" t="s">
        <v>0</v>
      </c>
      <c r="BU151" s="8"/>
    </row>
    <row r="152" spans="2:73" x14ac:dyDescent="0.2">
      <c r="B152" s="7"/>
      <c r="BU152" s="8"/>
    </row>
    <row r="153" spans="2:73" x14ac:dyDescent="0.2">
      <c r="B153" s="7"/>
      <c r="Q153" s="35">
        <f>+AM144</f>
        <v>15</v>
      </c>
      <c r="R153" s="35"/>
      <c r="S153" s="35"/>
      <c r="T153" s="1" t="s">
        <v>1</v>
      </c>
      <c r="AG153" s="35">
        <f>+AM144</f>
        <v>15</v>
      </c>
      <c r="AH153" s="35"/>
      <c r="AI153" s="35"/>
      <c r="AJ153" s="1" t="s">
        <v>1</v>
      </c>
      <c r="AW153" s="35">
        <f>+AM144</f>
        <v>15</v>
      </c>
      <c r="AX153" s="35"/>
      <c r="AY153" s="35"/>
      <c r="AZ153" s="1" t="s">
        <v>1</v>
      </c>
      <c r="BN153" s="35">
        <f>+AM144</f>
        <v>15</v>
      </c>
      <c r="BO153" s="35"/>
      <c r="BP153" s="35"/>
      <c r="BQ153" s="1" t="s">
        <v>1</v>
      </c>
      <c r="BU153" s="8"/>
    </row>
    <row r="154" spans="2:73" x14ac:dyDescent="0.2">
      <c r="B154" s="7"/>
      <c r="BU154" s="8"/>
    </row>
    <row r="155" spans="2:73" x14ac:dyDescent="0.2">
      <c r="B155" s="7"/>
      <c r="BU155" s="8"/>
    </row>
    <row r="156" spans="2:73" x14ac:dyDescent="0.2">
      <c r="B156" s="7"/>
      <c r="BU156" s="8"/>
    </row>
    <row r="157" spans="2:73" x14ac:dyDescent="0.2">
      <c r="B157" s="7"/>
      <c r="Q157" s="35">
        <f>+P149</f>
        <v>4.9000000000000004</v>
      </c>
      <c r="R157" s="35"/>
      <c r="S157" s="1" t="s">
        <v>0</v>
      </c>
      <c r="AH157" s="35">
        <f>+AH149</f>
        <v>4.5999999999999996</v>
      </c>
      <c r="AI157" s="35"/>
      <c r="AJ157" s="1" t="s">
        <v>0</v>
      </c>
      <c r="AX157" s="35">
        <f>+AX149</f>
        <v>4.5999999999999996</v>
      </c>
      <c r="AY157" s="35"/>
      <c r="AZ157" s="1" t="s">
        <v>0</v>
      </c>
      <c r="BO157" s="35">
        <f>+BO149</f>
        <v>4.9000000000000004</v>
      </c>
      <c r="BP157" s="35"/>
      <c r="BQ157" s="1" t="s">
        <v>0</v>
      </c>
      <c r="BU157" s="8"/>
    </row>
    <row r="158" spans="2:73" x14ac:dyDescent="0.2">
      <c r="B158" s="7"/>
      <c r="BU158" s="8"/>
    </row>
    <row r="159" spans="2:73" x14ac:dyDescent="0.2">
      <c r="B159" s="7"/>
      <c r="M159" s="35">
        <f>Q153*Q157/2</f>
        <v>36.75</v>
      </c>
      <c r="N159" s="35"/>
      <c r="O159" s="1" t="s">
        <v>2</v>
      </c>
      <c r="T159" s="35">
        <f>+M159</f>
        <v>36.75</v>
      </c>
      <c r="U159" s="35"/>
      <c r="V159" s="1" t="s">
        <v>2</v>
      </c>
      <c r="AF159" s="35">
        <f>AG153*AH157/2</f>
        <v>34.5</v>
      </c>
      <c r="AG159" s="35"/>
      <c r="AH159" s="1" t="s">
        <v>2</v>
      </c>
      <c r="AJ159" s="35">
        <f>+AF159</f>
        <v>34.5</v>
      </c>
      <c r="AK159" s="35"/>
      <c r="AL159" s="1" t="s">
        <v>2</v>
      </c>
      <c r="AV159" s="35">
        <f>AW153*AX157/2</f>
        <v>34.5</v>
      </c>
      <c r="AW159" s="35"/>
      <c r="AX159" s="1" t="s">
        <v>2</v>
      </c>
      <c r="AZ159" s="35">
        <f>+AV159</f>
        <v>34.5</v>
      </c>
      <c r="BA159" s="35"/>
      <c r="BB159" s="1" t="s">
        <v>2</v>
      </c>
      <c r="BL159" s="35">
        <f>BN153*BO157/2</f>
        <v>36.75</v>
      </c>
      <c r="BM159" s="35"/>
      <c r="BN159" s="1" t="s">
        <v>2</v>
      </c>
      <c r="BS159" s="35">
        <f>+BL159</f>
        <v>36.75</v>
      </c>
      <c r="BT159" s="35"/>
      <c r="BU159" s="8" t="s">
        <v>2</v>
      </c>
    </row>
    <row r="160" spans="2:73" x14ac:dyDescent="0.2">
      <c r="B160" s="7"/>
      <c r="BU160" s="8"/>
    </row>
    <row r="161" spans="2:73" x14ac:dyDescent="0.2">
      <c r="B161" s="7"/>
      <c r="C161" s="1" t="s">
        <v>28</v>
      </c>
      <c r="T161" s="35">
        <f>+T159</f>
        <v>36.75</v>
      </c>
      <c r="U161" s="35"/>
      <c r="V161" s="1" t="s">
        <v>2</v>
      </c>
      <c r="AF161" s="35">
        <f>+AF159</f>
        <v>34.5</v>
      </c>
      <c r="AG161" s="35"/>
      <c r="AH161" s="1" t="s">
        <v>2</v>
      </c>
      <c r="AJ161" s="35">
        <f>+AJ159</f>
        <v>34.5</v>
      </c>
      <c r="AK161" s="35"/>
      <c r="AL161" s="1" t="s">
        <v>2</v>
      </c>
      <c r="AV161" s="35">
        <f>+AV159</f>
        <v>34.5</v>
      </c>
      <c r="AW161" s="35"/>
      <c r="AX161" s="1" t="s">
        <v>2</v>
      </c>
      <c r="AZ161" s="35">
        <f>+AZ159</f>
        <v>34.5</v>
      </c>
      <c r="BA161" s="35"/>
      <c r="BB161" s="1" t="s">
        <v>2</v>
      </c>
      <c r="BL161" s="35">
        <f>+BL159</f>
        <v>36.75</v>
      </c>
      <c r="BM161" s="35"/>
      <c r="BN161" s="1" t="s">
        <v>2</v>
      </c>
      <c r="BU161" s="8"/>
    </row>
    <row r="162" spans="2:73" x14ac:dyDescent="0.2">
      <c r="B162" s="7"/>
      <c r="Y162" s="35">
        <f>+AM144</f>
        <v>15</v>
      </c>
      <c r="Z162" s="35"/>
      <c r="AA162" s="35"/>
      <c r="AB162" s="1" t="s">
        <v>1</v>
      </c>
      <c r="AO162" s="35">
        <f>+AM144</f>
        <v>15</v>
      </c>
      <c r="AP162" s="35"/>
      <c r="AQ162" s="35"/>
      <c r="AR162" s="1" t="s">
        <v>1</v>
      </c>
      <c r="BE162" s="35">
        <f>+AM144</f>
        <v>15</v>
      </c>
      <c r="BF162" s="35"/>
      <c r="BG162" s="35"/>
      <c r="BH162" s="1" t="s">
        <v>1</v>
      </c>
      <c r="BU162" s="8"/>
    </row>
    <row r="163" spans="2:73" x14ac:dyDescent="0.2">
      <c r="B163" s="7"/>
      <c r="BU163" s="8"/>
    </row>
    <row r="164" spans="2:73" x14ac:dyDescent="0.2">
      <c r="B164" s="7"/>
      <c r="BU164" s="8"/>
    </row>
    <row r="165" spans="2:73" x14ac:dyDescent="0.2">
      <c r="B165" s="7"/>
      <c r="BU165" s="8"/>
    </row>
    <row r="166" spans="2:73" x14ac:dyDescent="0.2">
      <c r="B166" s="7"/>
      <c r="U166" s="35">
        <f>+U149</f>
        <v>0.6</v>
      </c>
      <c r="V166" s="35"/>
      <c r="W166" s="1" t="s">
        <v>0</v>
      </c>
      <c r="AA166" s="35">
        <f>+Z149</f>
        <v>6</v>
      </c>
      <c r="AB166" s="35"/>
      <c r="AC166" s="1" t="s">
        <v>0</v>
      </c>
      <c r="AE166" s="37">
        <f>+AE149</f>
        <v>0.7</v>
      </c>
      <c r="AF166" s="37"/>
      <c r="AG166" s="1" t="s">
        <v>0</v>
      </c>
      <c r="AK166" s="35">
        <f>+AK149</f>
        <v>0.7</v>
      </c>
      <c r="AL166" s="35"/>
      <c r="AM166" s="1" t="s">
        <v>0</v>
      </c>
      <c r="AQ166" s="35">
        <f>+AP149</f>
        <v>6</v>
      </c>
      <c r="AR166" s="35"/>
      <c r="AS166" s="1" t="s">
        <v>0</v>
      </c>
      <c r="AU166" s="37">
        <f>+AU149</f>
        <v>0.7</v>
      </c>
      <c r="AV166" s="37"/>
      <c r="AW166" s="1" t="s">
        <v>0</v>
      </c>
      <c r="BA166" s="35">
        <f>+BA149</f>
        <v>0.7</v>
      </c>
      <c r="BB166" s="35"/>
      <c r="BC166" s="1" t="s">
        <v>0</v>
      </c>
      <c r="BG166" s="35">
        <f>+BF149</f>
        <v>6</v>
      </c>
      <c r="BH166" s="35"/>
      <c r="BI166" s="1" t="s">
        <v>0</v>
      </c>
      <c r="BK166" s="37">
        <f>+BK149</f>
        <v>0.6</v>
      </c>
      <c r="BL166" s="37"/>
      <c r="BM166" s="1" t="s">
        <v>0</v>
      </c>
      <c r="BU166" s="8"/>
    </row>
    <row r="167" spans="2:73" x14ac:dyDescent="0.2">
      <c r="B167" s="7"/>
      <c r="BU167" s="8"/>
    </row>
    <row r="168" spans="2:73" x14ac:dyDescent="0.2">
      <c r="B168" s="7"/>
      <c r="V168" s="35">
        <f>(T161*(U166+AA166)+Y162*(U166+AA166)*(U166+AA166)/2-Y162*AE166*AE166/2-AF161*AE166)/AA166</f>
        <v>90.237500000000011</v>
      </c>
      <c r="W168" s="35"/>
      <c r="X168" s="1" t="s">
        <v>2</v>
      </c>
      <c r="AD168" s="35">
        <f>T161+AF161+Y162*(U166+AA166+AE166)-V168</f>
        <v>90.512499999999989</v>
      </c>
      <c r="AE168" s="35"/>
      <c r="AF168" s="1" t="s">
        <v>2</v>
      </c>
      <c r="AL168" s="35">
        <f>(AJ161*(AK166+AQ166)+AO162*(AK166+AQ166)*(AK166+AQ166)/2-AO162*AU166*AU166/2-AV161*AU166)/AQ166</f>
        <v>90.000000000000014</v>
      </c>
      <c r="AM168" s="35"/>
      <c r="AN168" s="1" t="s">
        <v>2</v>
      </c>
      <c r="AT168" s="35">
        <f>AJ161+AV161+AO162*(AK166+AQ166+AU166)-AL168</f>
        <v>89.999999999999986</v>
      </c>
      <c r="AU168" s="35"/>
      <c r="AV168" s="1" t="s">
        <v>2</v>
      </c>
      <c r="BB168" s="35">
        <f>(AZ161*(BA166+BG166)+BE162*(BA166+BG166)*(BA166+BG166)/2-BE162*BK166*BK166/2-BL161*BK166)/BG166</f>
        <v>90.512500000000003</v>
      </c>
      <c r="BC168" s="35"/>
      <c r="BD168" s="1" t="s">
        <v>2</v>
      </c>
      <c r="BJ168" s="35">
        <f>AZ161+BL161+BE162*(BA166+BG166+BK166)-BB168</f>
        <v>90.237499999999997</v>
      </c>
      <c r="BK168" s="35"/>
      <c r="BL168" s="1" t="s">
        <v>2</v>
      </c>
      <c r="BU168" s="8"/>
    </row>
    <row r="169" spans="2:73" x14ac:dyDescent="0.2">
      <c r="B169" s="7"/>
      <c r="BU169" s="8"/>
    </row>
    <row r="170" spans="2:73" x14ac:dyDescent="0.2">
      <c r="B170" s="7"/>
      <c r="N170" s="1" t="s">
        <v>5</v>
      </c>
      <c r="BU170" s="8"/>
    </row>
    <row r="171" spans="2:73" x14ac:dyDescent="0.2">
      <c r="B171" s="7"/>
      <c r="M171" s="35">
        <f>+M159</f>
        <v>36.75</v>
      </c>
      <c r="N171" s="35"/>
      <c r="O171" s="35"/>
      <c r="V171" s="35">
        <f>+V168+U178</f>
        <v>44.487500000000011</v>
      </c>
      <c r="W171" s="35"/>
      <c r="X171" s="35"/>
      <c r="AD171" s="35">
        <f>+AD168+AC178</f>
        <v>45</v>
      </c>
      <c r="AE171" s="35"/>
      <c r="AF171" s="35"/>
      <c r="AL171" s="35">
        <f>+AL168+AK178</f>
        <v>45.000000000000014</v>
      </c>
      <c r="AM171" s="35"/>
      <c r="AN171" s="35"/>
      <c r="AT171" s="35">
        <f>+AT168+AS178</f>
        <v>45</v>
      </c>
      <c r="AU171" s="35"/>
      <c r="AV171" s="35"/>
      <c r="BB171" s="35">
        <f>+BB168+BA178</f>
        <v>45.512500000000003</v>
      </c>
      <c r="BC171" s="35"/>
      <c r="BD171" s="35"/>
      <c r="BJ171" s="35">
        <f>+BJ168+BI178</f>
        <v>45.75</v>
      </c>
      <c r="BK171" s="35"/>
      <c r="BL171" s="35"/>
      <c r="BU171" s="8"/>
    </row>
    <row r="172" spans="2:73" x14ac:dyDescent="0.2">
      <c r="B172" s="7"/>
      <c r="AF172" s="35">
        <f>AD171*(AF179-AE166)/AF179</f>
        <v>34.499999999999993</v>
      </c>
      <c r="AG172" s="35"/>
      <c r="AH172" s="35"/>
      <c r="AV172" s="35">
        <f>AT171*(AV179-AU166)/AV179</f>
        <v>34.499999999999993</v>
      </c>
      <c r="AW172" s="35"/>
      <c r="AX172" s="35"/>
      <c r="BL172" s="35">
        <f>BJ171*(BL179-BK166)/BL179</f>
        <v>36.75</v>
      </c>
      <c r="BM172" s="35"/>
      <c r="BN172" s="35"/>
      <c r="BU172" s="8"/>
    </row>
    <row r="173" spans="2:73" x14ac:dyDescent="0.2">
      <c r="B173" s="7"/>
      <c r="AE173" s="10" t="s">
        <v>3</v>
      </c>
      <c r="AU173" s="10" t="s">
        <v>3</v>
      </c>
      <c r="BK173" s="10" t="s">
        <v>3</v>
      </c>
      <c r="BU173" s="8"/>
    </row>
    <row r="174" spans="2:73" x14ac:dyDescent="0.2">
      <c r="B174" s="7"/>
      <c r="O174" s="1" t="s">
        <v>3</v>
      </c>
      <c r="X174" s="1" t="s">
        <v>3</v>
      </c>
      <c r="AN174" s="1" t="s">
        <v>3</v>
      </c>
      <c r="BD174" s="1" t="s">
        <v>3</v>
      </c>
      <c r="BU174" s="8"/>
    </row>
    <row r="175" spans="2:73" x14ac:dyDescent="0.2">
      <c r="B175" s="7"/>
      <c r="D175" s="14" t="s">
        <v>11</v>
      </c>
      <c r="G175" s="38">
        <f>MAX(ABS(M171),ABS(V171),ABS(AD171),ABS(AL171),ABS(AT171),ABS(U178),ABS(AC178),ABS(AK178),ABS(AS178),ABS(BA178),ABS(BB171),ABS(BI178),ABS(BJ171),ABS(BR178))</f>
        <v>45.75</v>
      </c>
      <c r="H175" s="38"/>
      <c r="I175" s="38"/>
      <c r="J175" s="14" t="s">
        <v>10</v>
      </c>
      <c r="BU175" s="8"/>
    </row>
    <row r="176" spans="2:73" x14ac:dyDescent="0.2">
      <c r="B176" s="7"/>
      <c r="V176" s="1" t="s">
        <v>4</v>
      </c>
      <c r="AD176" s="1" t="s">
        <v>4</v>
      </c>
      <c r="AL176" s="1" t="s">
        <v>4</v>
      </c>
      <c r="AT176" s="1" t="s">
        <v>4</v>
      </c>
      <c r="BB176" s="1" t="s">
        <v>4</v>
      </c>
      <c r="BJ176" s="1" t="s">
        <v>4</v>
      </c>
      <c r="BS176" s="1" t="s">
        <v>4</v>
      </c>
      <c r="BU176" s="8"/>
    </row>
    <row r="177" spans="2:73" x14ac:dyDescent="0.2">
      <c r="B177" s="7"/>
      <c r="S177" s="35">
        <f>U178*(T179-U166)/T179</f>
        <v>-36.75</v>
      </c>
      <c r="T177" s="35"/>
      <c r="U177" s="35"/>
      <c r="AI177" s="35">
        <f>AK178*(AJ179-AK166)/AJ179</f>
        <v>-34.499999999999993</v>
      </c>
      <c r="AJ177" s="35"/>
      <c r="AK177" s="35"/>
      <c r="AY177" s="35">
        <f>BA178*(AZ179-BA166)/AZ179</f>
        <v>-34.499999999999993</v>
      </c>
      <c r="AZ177" s="35"/>
      <c r="BA177" s="35"/>
      <c r="BU177" s="8"/>
    </row>
    <row r="178" spans="2:73" x14ac:dyDescent="0.2">
      <c r="B178" s="7"/>
      <c r="U178" s="35">
        <f>+M171-Q153*Q140</f>
        <v>-45.75</v>
      </c>
      <c r="V178" s="35"/>
      <c r="W178" s="35"/>
      <c r="AC178" s="35">
        <f>+V171-AM144*Z140</f>
        <v>-45.512499999999989</v>
      </c>
      <c r="AD178" s="35"/>
      <c r="AE178" s="35"/>
      <c r="AK178" s="35">
        <f>+AD171-AM144*AH140</f>
        <v>-45</v>
      </c>
      <c r="AL178" s="35"/>
      <c r="AM178" s="35"/>
      <c r="AS178" s="35">
        <f>+AL171-AM144*AP140</f>
        <v>-44.999999999999986</v>
      </c>
      <c r="AT178" s="35"/>
      <c r="AU178" s="35"/>
      <c r="BA178" s="35">
        <f>+AT171-AM144*AX140</f>
        <v>-45</v>
      </c>
      <c r="BB178" s="35"/>
      <c r="BC178" s="35"/>
      <c r="BI178" s="35">
        <f>+BB171-AM144*BF140</f>
        <v>-44.487499999999997</v>
      </c>
      <c r="BJ178" s="35"/>
      <c r="BK178" s="35"/>
      <c r="BR178" s="35">
        <f>+BJ171-AM144*BN140</f>
        <v>-36.75</v>
      </c>
      <c r="BS178" s="35"/>
      <c r="BT178" s="35"/>
      <c r="BU178" s="8"/>
    </row>
    <row r="179" spans="2:73" x14ac:dyDescent="0.2">
      <c r="B179" s="7"/>
      <c r="O179" s="35">
        <f>M171*Q140/(M171-U178)</f>
        <v>2.4500000000000002</v>
      </c>
      <c r="P179" s="35"/>
      <c r="Q179" s="1" t="s">
        <v>0</v>
      </c>
      <c r="T179" s="35">
        <f>+Q140-O179</f>
        <v>3.05</v>
      </c>
      <c r="U179" s="35"/>
      <c r="V179" s="1" t="s">
        <v>0</v>
      </c>
      <c r="X179" s="35">
        <f>V171*Z140/(V171-AC178)</f>
        <v>2.9658333333333342</v>
      </c>
      <c r="Y179" s="35"/>
      <c r="Z179" s="1" t="s">
        <v>0</v>
      </c>
      <c r="AB179" s="35">
        <f>+Z140-X179</f>
        <v>3.0341666666666658</v>
      </c>
      <c r="AC179" s="35"/>
      <c r="AD179" s="1" t="s">
        <v>0</v>
      </c>
      <c r="AF179" s="35">
        <f>AD171*AH140/(AD171-AK178)</f>
        <v>3</v>
      </c>
      <c r="AG179" s="35"/>
      <c r="AH179" s="1" t="s">
        <v>0</v>
      </c>
      <c r="AJ179" s="35">
        <f>+AH140-AF179</f>
        <v>3</v>
      </c>
      <c r="AK179" s="35"/>
      <c r="AL179" s="1" t="s">
        <v>0</v>
      </c>
      <c r="AN179" s="35">
        <f>AL171*AP140/(AL171-AS178)</f>
        <v>3.0000000000000013</v>
      </c>
      <c r="AO179" s="35"/>
      <c r="AP179" s="1" t="s">
        <v>0</v>
      </c>
      <c r="AR179" s="35">
        <f>+AP140-AN179</f>
        <v>2.9999999999999987</v>
      </c>
      <c r="AS179" s="35"/>
      <c r="AT179" s="1" t="s">
        <v>0</v>
      </c>
      <c r="AV179" s="35">
        <f>AT171*AX140/(AT171-BA178)</f>
        <v>3</v>
      </c>
      <c r="AW179" s="35"/>
      <c r="AX179" s="1" t="s">
        <v>0</v>
      </c>
      <c r="AZ179" s="35">
        <f>+AX140-AV179</f>
        <v>3</v>
      </c>
      <c r="BA179" s="35"/>
      <c r="BB179" s="1" t="s">
        <v>0</v>
      </c>
      <c r="BD179" s="35">
        <f>BB171*BF140/(BB171-BI178)</f>
        <v>3.0341666666666671</v>
      </c>
      <c r="BE179" s="35"/>
      <c r="BF179" s="1" t="s">
        <v>0</v>
      </c>
      <c r="BH179" s="35">
        <f>+BF140-BD179</f>
        <v>2.9658333333333329</v>
      </c>
      <c r="BI179" s="35"/>
      <c r="BJ179" s="1" t="s">
        <v>0</v>
      </c>
      <c r="BL179" s="35">
        <f>BJ171*BN140/(BJ171-BR178)</f>
        <v>3.05</v>
      </c>
      <c r="BM179" s="35"/>
      <c r="BN179" s="1" t="s">
        <v>0</v>
      </c>
      <c r="BP179" s="35">
        <f>+BN140-BL179</f>
        <v>2.4500000000000002</v>
      </c>
      <c r="BQ179" s="35"/>
      <c r="BR179" s="1" t="s">
        <v>0</v>
      </c>
      <c r="BU179" s="8"/>
    </row>
    <row r="180" spans="2:73" x14ac:dyDescent="0.2">
      <c r="B180" s="7"/>
      <c r="BU180" s="8"/>
    </row>
    <row r="181" spans="2:73" x14ac:dyDescent="0.2">
      <c r="B181" s="7"/>
      <c r="BU181" s="8"/>
    </row>
    <row r="182" spans="2:73" x14ac:dyDescent="0.2">
      <c r="B182" s="7"/>
      <c r="U182" s="35">
        <f>M171*O179/2+U178*T179/2</f>
        <v>-24.749999999999993</v>
      </c>
      <c r="V182" s="35"/>
      <c r="W182" s="35"/>
      <c r="AC182" s="35">
        <f>M171*O179/2+U178*T179/2+V171*X179/2+AC178*AB179/2</f>
        <v>-27.82499999999991</v>
      </c>
      <c r="AD182" s="35"/>
      <c r="AE182" s="35"/>
      <c r="AK182" s="35">
        <f>M171*O179/2+U178*T179/2+V171*X179/2+AC178*AB179/2+AD171*AF179/2+AJ179*AK178/2</f>
        <v>-27.82499999999991</v>
      </c>
      <c r="AL182" s="35"/>
      <c r="AM182" s="35"/>
      <c r="AS182" s="35">
        <f>M171*O179/2+U178*T179/2+V171*X179/2+AC178*AB179/2+AD171*AF179/2+AJ179*AK178/2+AL171*AN179/2+AS178*AR179/2</f>
        <v>-27.824999999999797</v>
      </c>
      <c r="AT182" s="35"/>
      <c r="AU182" s="35"/>
      <c r="BA182" s="35">
        <f>M171*O179/2+U178*T179/2+V171*X179/2+AC178*AB179/2+AD171*AF179/2+AJ179*AK178/2+AL171*AN179/2+AS178*AR179/2+AT171*AV179/2+BA178*AZ179/2</f>
        <v>-27.824999999999797</v>
      </c>
      <c r="BB182" s="35"/>
      <c r="BC182" s="35"/>
      <c r="BI182" s="35">
        <f>M171*O179/2+U178*T179/2+V171*X179/2+AC178*AB179/2+AD171*AF179/2+AJ179*AK178/2+AL171*AN179/2+AS178*AR179/2+AT171*AV179/2+BA178*AZ179/2+BB171*BD179/2+BI178*BH179/2</f>
        <v>-24.749999999999766</v>
      </c>
      <c r="BJ182" s="35"/>
      <c r="BK182" s="35"/>
      <c r="BU182" s="8"/>
    </row>
    <row r="183" spans="2:73" x14ac:dyDescent="0.2">
      <c r="B183" s="7"/>
      <c r="N183" s="1" t="s">
        <v>6</v>
      </c>
      <c r="BU183" s="8"/>
    </row>
    <row r="184" spans="2:73" x14ac:dyDescent="0.2">
      <c r="B184" s="7"/>
      <c r="BU184" s="8"/>
    </row>
    <row r="185" spans="2:73" x14ac:dyDescent="0.2">
      <c r="B185" s="7"/>
      <c r="W185" s="1" t="s">
        <v>4</v>
      </c>
      <c r="AD185" s="9" t="s">
        <v>4</v>
      </c>
      <c r="AM185" s="1" t="s">
        <v>4</v>
      </c>
      <c r="AT185" s="9" t="s">
        <v>4</v>
      </c>
      <c r="BC185" s="1" t="s">
        <v>4</v>
      </c>
      <c r="BJ185" s="9" t="s">
        <v>4</v>
      </c>
      <c r="BU185" s="8"/>
    </row>
    <row r="186" spans="2:73" x14ac:dyDescent="0.2">
      <c r="B186" s="7"/>
      <c r="D186" s="14" t="s">
        <v>9</v>
      </c>
      <c r="G186" s="38">
        <f>MAX(ABS(P188),ABS(Z188),ABS(AH188),ABS(AP188),ABS(AX188),ABS(U182),ABS(AC182),ABS(AK182),ABS(AS182),ABS(BA182),ABS(BF188),ABS(BI182),ABS(BO188))</f>
        <v>45.018750000000232</v>
      </c>
      <c r="H186" s="38"/>
      <c r="I186" s="38"/>
      <c r="J186" s="14" t="s">
        <v>10</v>
      </c>
      <c r="BU186" s="8"/>
    </row>
    <row r="187" spans="2:73" x14ac:dyDescent="0.2">
      <c r="B187" s="7"/>
      <c r="Q187" s="1" t="s">
        <v>3</v>
      </c>
      <c r="Z187" s="35" t="s">
        <v>3</v>
      </c>
      <c r="AA187" s="35"/>
      <c r="AH187" s="35" t="s">
        <v>3</v>
      </c>
      <c r="AI187" s="35"/>
      <c r="AP187" s="35" t="s">
        <v>3</v>
      </c>
      <c r="AQ187" s="35"/>
      <c r="AX187" s="35" t="s">
        <v>3</v>
      </c>
      <c r="AY187" s="35"/>
      <c r="BF187" s="35" t="s">
        <v>3</v>
      </c>
      <c r="BG187" s="35"/>
      <c r="BP187" s="1" t="s">
        <v>3</v>
      </c>
      <c r="BU187" s="8"/>
    </row>
    <row r="188" spans="2:73" x14ac:dyDescent="0.2">
      <c r="B188" s="7"/>
      <c r="P188" s="35">
        <f>M171*O179/2</f>
        <v>45.018750000000004</v>
      </c>
      <c r="Q188" s="35"/>
      <c r="R188" s="35"/>
      <c r="Z188" s="35">
        <f>M171*O179/2+U178*T179/2+V171*X179/2</f>
        <v>41.221255208333382</v>
      </c>
      <c r="AA188" s="35"/>
      <c r="AB188" s="35"/>
      <c r="AH188" s="35">
        <f>M171*O179/2+U178*T179/2+V171*X179/2+AC178*AB179/2+AD171*AF179/2</f>
        <v>39.67500000000009</v>
      </c>
      <c r="AI188" s="35"/>
      <c r="AJ188" s="35"/>
      <c r="AP188" s="35">
        <f>M171*O179/2+U178*T179/2+V171*X179/2+AC178*AB179/2+AD171*AF179/2+AJ179*AK178/2+AL171*AN179/2</f>
        <v>39.675000000000146</v>
      </c>
      <c r="AQ188" s="35"/>
      <c r="AR188" s="35"/>
      <c r="AX188" s="35">
        <f>M171*O179/2+U178*T179/2+V171*X179/2+AC178*AB179/2+AD171*AF179/2+AJ179*AK178/2+AL171*AN179/2+AS178*AR179/2+AT171*AV179/2</f>
        <v>39.675000000000203</v>
      </c>
      <c r="AY188" s="35"/>
      <c r="AZ188" s="35"/>
      <c r="BF188" s="35">
        <f>M171*O179/2+U178*T179/2+V171*X179/2+AC178*AB179/2+AD171*AF179/2+AJ179*AK178/2+AL171*AN179/2+AS178*AR179/2+AT171*AV179/2+BA178*AZ179/2+BB171*BD179/2</f>
        <v>41.221255208333552</v>
      </c>
      <c r="BG188" s="35"/>
      <c r="BH188" s="35"/>
      <c r="BO188" s="35">
        <f>M171*O179/2+U178*T179/2+V171*X179/2+AC178*AB179/2+AD171*AF179/2+AJ179*AK178/2+AL171*AN179/2+AS178*AR179/2+AT171*AV179/2+BA178*AZ179/2+BB171*BD179/2+BI178*BH179/2+BJ171*BL179/2</f>
        <v>45.018750000000232</v>
      </c>
      <c r="BP188" s="35"/>
      <c r="BQ188" s="35"/>
      <c r="BU188" s="8"/>
    </row>
    <row r="189" spans="2:73" ht="12" thickBot="1" x14ac:dyDescent="0.25">
      <c r="B189" s="11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3"/>
    </row>
    <row r="190" spans="2:73" ht="12" thickBot="1" x14ac:dyDescent="0.25"/>
    <row r="191" spans="2:73" ht="59.25" customHeight="1" x14ac:dyDescent="0.2">
      <c r="B191" s="23" t="s">
        <v>30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5"/>
    </row>
    <row r="192" spans="2:73" x14ac:dyDescent="0.2">
      <c r="B192" s="3"/>
      <c r="C192" s="5"/>
      <c r="D192" s="5"/>
      <c r="E192" s="5"/>
      <c r="F192" s="5"/>
      <c r="G192" s="5"/>
      <c r="H192" s="6" t="s">
        <v>7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15" t="s">
        <v>12</v>
      </c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4"/>
    </row>
    <row r="193" spans="2:83" x14ac:dyDescent="0.2">
      <c r="B193" s="7"/>
      <c r="BU193" s="8"/>
    </row>
    <row r="194" spans="2:83" x14ac:dyDescent="0.2">
      <c r="B194" s="7"/>
      <c r="BU194" s="8"/>
    </row>
    <row r="195" spans="2:83" ht="11.25" customHeight="1" x14ac:dyDescent="0.2">
      <c r="B195" s="7"/>
      <c r="BU195" s="8"/>
      <c r="BX195" s="26" t="s">
        <v>54</v>
      </c>
      <c r="BY195" s="27"/>
      <c r="BZ195" s="27"/>
      <c r="CA195" s="27"/>
      <c r="CB195" s="27"/>
      <c r="CC195" s="27"/>
      <c r="CD195" s="27"/>
      <c r="CE195" s="28"/>
    </row>
    <row r="196" spans="2:83" x14ac:dyDescent="0.2">
      <c r="B196" s="7"/>
      <c r="BU196" s="8"/>
      <c r="BX196" s="29"/>
      <c r="BY196" s="30"/>
      <c r="BZ196" s="30"/>
      <c r="CA196" s="30"/>
      <c r="CB196" s="30"/>
      <c r="CC196" s="30"/>
      <c r="CD196" s="30"/>
      <c r="CE196" s="31"/>
    </row>
    <row r="197" spans="2:83" x14ac:dyDescent="0.2">
      <c r="B197" s="7"/>
      <c r="BU197" s="8"/>
      <c r="BX197" s="29"/>
      <c r="BY197" s="30"/>
      <c r="BZ197" s="30"/>
      <c r="CA197" s="30"/>
      <c r="CB197" s="30"/>
      <c r="CC197" s="30"/>
      <c r="CD197" s="30"/>
      <c r="CE197" s="31"/>
    </row>
    <row r="198" spans="2:83" x14ac:dyDescent="0.2">
      <c r="B198" s="7"/>
      <c r="BU198" s="8"/>
      <c r="BX198" s="29"/>
      <c r="BY198" s="30"/>
      <c r="BZ198" s="30"/>
      <c r="CA198" s="30"/>
      <c r="CB198" s="30"/>
      <c r="CC198" s="30"/>
      <c r="CD198" s="30"/>
      <c r="CE198" s="31"/>
    </row>
    <row r="199" spans="2:83" x14ac:dyDescent="0.2">
      <c r="B199" s="7"/>
      <c r="BU199" s="8"/>
      <c r="BX199" s="29"/>
      <c r="BY199" s="30"/>
      <c r="BZ199" s="30"/>
      <c r="CA199" s="30"/>
      <c r="CB199" s="30"/>
      <c r="CC199" s="30"/>
      <c r="CD199" s="30"/>
      <c r="CE199" s="31"/>
    </row>
    <row r="200" spans="2:83" x14ac:dyDescent="0.2">
      <c r="B200" s="7"/>
      <c r="BU200" s="8"/>
      <c r="BX200" s="29"/>
      <c r="BY200" s="30"/>
      <c r="BZ200" s="30"/>
      <c r="CA200" s="30"/>
      <c r="CB200" s="30"/>
      <c r="CC200" s="30"/>
      <c r="CD200" s="30"/>
      <c r="CE200" s="31"/>
    </row>
    <row r="201" spans="2:83" x14ac:dyDescent="0.2">
      <c r="B201" s="7"/>
      <c r="BU201" s="8"/>
      <c r="BX201" s="32"/>
      <c r="BY201" s="33"/>
      <c r="BZ201" s="33"/>
      <c r="CA201" s="33"/>
      <c r="CB201" s="33"/>
      <c r="CC201" s="33"/>
      <c r="CD201" s="33"/>
      <c r="CE201" s="34"/>
    </row>
    <row r="202" spans="2:83" x14ac:dyDescent="0.2">
      <c r="B202" s="7"/>
      <c r="BU202" s="8"/>
    </row>
    <row r="203" spans="2:83" x14ac:dyDescent="0.2">
      <c r="B203" s="7"/>
      <c r="BU203" s="8"/>
      <c r="BX203" s="17"/>
      <c r="BY203" s="17"/>
      <c r="BZ203" s="17"/>
      <c r="CA203" s="17"/>
      <c r="CB203" s="17"/>
      <c r="CC203" s="17"/>
      <c r="CD203" s="17"/>
      <c r="CE203" s="17"/>
    </row>
    <row r="204" spans="2:83" x14ac:dyDescent="0.2">
      <c r="B204" s="7"/>
      <c r="BU204" s="8"/>
      <c r="BX204" s="17"/>
      <c r="BY204" s="17"/>
      <c r="BZ204" s="17"/>
      <c r="CA204" s="17"/>
      <c r="CB204" s="17"/>
      <c r="CC204" s="17"/>
      <c r="CD204" s="17"/>
      <c r="CE204" s="17"/>
    </row>
    <row r="205" spans="2:83" x14ac:dyDescent="0.2">
      <c r="B205" s="7"/>
      <c r="BU205" s="8"/>
      <c r="BX205" s="17"/>
      <c r="BY205" s="17"/>
      <c r="BZ205" s="17"/>
      <c r="CA205" s="17"/>
      <c r="CB205" s="17"/>
      <c r="CC205" s="17"/>
      <c r="CD205" s="17"/>
      <c r="CE205" s="17"/>
    </row>
    <row r="206" spans="2:83" x14ac:dyDescent="0.2">
      <c r="B206" s="7"/>
      <c r="BU206" s="8"/>
      <c r="BX206" s="17"/>
      <c r="BY206" s="17"/>
      <c r="BZ206" s="17"/>
      <c r="CA206" s="17"/>
      <c r="CB206" s="17"/>
      <c r="CC206" s="17"/>
      <c r="CD206" s="17"/>
      <c r="CE206" s="17"/>
    </row>
    <row r="207" spans="2:83" x14ac:dyDescent="0.2">
      <c r="B207" s="7"/>
      <c r="BU207" s="8"/>
      <c r="BX207" s="17"/>
      <c r="BY207" s="17"/>
      <c r="BZ207" s="17"/>
      <c r="CA207" s="17"/>
      <c r="CB207" s="17"/>
      <c r="CC207" s="17"/>
      <c r="CD207" s="17"/>
      <c r="CE207" s="17"/>
    </row>
    <row r="208" spans="2:83" x14ac:dyDescent="0.2">
      <c r="B208" s="7"/>
      <c r="BU208" s="8"/>
      <c r="BX208" s="17"/>
      <c r="BY208" s="17"/>
      <c r="BZ208" s="17"/>
      <c r="CA208" s="17"/>
      <c r="CB208" s="17"/>
      <c r="CC208" s="17"/>
      <c r="CD208" s="17"/>
      <c r="CE208" s="17"/>
    </row>
    <row r="209" spans="2:83" x14ac:dyDescent="0.2">
      <c r="B209" s="7"/>
      <c r="BU209" s="8"/>
      <c r="BX209" s="17"/>
      <c r="BY209" s="17"/>
      <c r="BZ209" s="17"/>
      <c r="CA209" s="17"/>
      <c r="CB209" s="17"/>
      <c r="CC209" s="17"/>
      <c r="CD209" s="17"/>
      <c r="CE209" s="17"/>
    </row>
    <row r="210" spans="2:83" x14ac:dyDescent="0.2">
      <c r="B210" s="7"/>
      <c r="BU210" s="8"/>
      <c r="BX210" s="17"/>
      <c r="BY210" s="17"/>
      <c r="BZ210" s="17"/>
      <c r="CA210" s="17"/>
      <c r="CB210" s="17"/>
      <c r="CC210" s="17"/>
      <c r="CD210" s="17"/>
      <c r="CE210" s="17"/>
    </row>
    <row r="211" spans="2:83" x14ac:dyDescent="0.2">
      <c r="B211" s="7"/>
      <c r="BU211" s="8"/>
      <c r="BX211" s="17"/>
      <c r="BY211" s="17"/>
      <c r="BZ211" s="17"/>
      <c r="CA211" s="17"/>
      <c r="CB211" s="17"/>
      <c r="CC211" s="17"/>
      <c r="CD211" s="17"/>
      <c r="CE211" s="17"/>
    </row>
    <row r="212" spans="2:83" x14ac:dyDescent="0.2">
      <c r="B212" s="7"/>
      <c r="BU212" s="8"/>
    </row>
    <row r="213" spans="2:83" x14ac:dyDescent="0.2">
      <c r="B213" s="7"/>
      <c r="BU213" s="8"/>
    </row>
    <row r="214" spans="2:83" x14ac:dyDescent="0.2">
      <c r="B214" s="7"/>
      <c r="BU214" s="8"/>
    </row>
    <row r="215" spans="2:83" x14ac:dyDescent="0.2">
      <c r="B215" s="7"/>
      <c r="BU215" s="8"/>
    </row>
    <row r="216" spans="2:83" x14ac:dyDescent="0.2">
      <c r="B216" s="7"/>
      <c r="BU216" s="8"/>
    </row>
    <row r="217" spans="2:83" x14ac:dyDescent="0.2">
      <c r="B217" s="7"/>
      <c r="BU217" s="8"/>
    </row>
    <row r="218" spans="2:83" x14ac:dyDescent="0.2">
      <c r="B218" s="7"/>
      <c r="BU218" s="8"/>
    </row>
    <row r="219" spans="2:83" x14ac:dyDescent="0.2">
      <c r="B219" s="7"/>
      <c r="BU219" s="8"/>
    </row>
    <row r="220" spans="2:83" x14ac:dyDescent="0.2">
      <c r="B220" s="7"/>
      <c r="BU220" s="8"/>
    </row>
    <row r="221" spans="2:83" x14ac:dyDescent="0.2">
      <c r="B221" s="7"/>
      <c r="BU221" s="8"/>
    </row>
    <row r="222" spans="2:83" x14ac:dyDescent="0.2">
      <c r="B222" s="7"/>
      <c r="BU222" s="8"/>
    </row>
    <row r="223" spans="2:83" x14ac:dyDescent="0.2">
      <c r="B223" s="7"/>
      <c r="BU223" s="8"/>
    </row>
    <row r="224" spans="2:83" x14ac:dyDescent="0.2">
      <c r="B224" s="7"/>
      <c r="BU224" s="8"/>
    </row>
    <row r="225" spans="2:73" x14ac:dyDescent="0.2">
      <c r="B225" s="7"/>
      <c r="BU225" s="8"/>
    </row>
    <row r="226" spans="2:73" x14ac:dyDescent="0.2">
      <c r="B226" s="7"/>
      <c r="BU226" s="8"/>
    </row>
    <row r="227" spans="2:73" x14ac:dyDescent="0.2">
      <c r="B227" s="7"/>
      <c r="BU227" s="8"/>
    </row>
    <row r="228" spans="2:73" x14ac:dyDescent="0.2">
      <c r="B228" s="7"/>
      <c r="BU228" s="8"/>
    </row>
    <row r="229" spans="2:73" x14ac:dyDescent="0.2">
      <c r="B229" s="7"/>
      <c r="BU229" s="8"/>
    </row>
    <row r="230" spans="2:73" x14ac:dyDescent="0.2">
      <c r="B230" s="7"/>
      <c r="BU230" s="8"/>
    </row>
    <row r="231" spans="2:73" x14ac:dyDescent="0.2">
      <c r="B231" s="7"/>
      <c r="BU231" s="8"/>
    </row>
    <row r="232" spans="2:73" x14ac:dyDescent="0.2">
      <c r="B232" s="7"/>
      <c r="BU232" s="8"/>
    </row>
    <row r="233" spans="2:73" x14ac:dyDescent="0.2">
      <c r="B233" s="7"/>
      <c r="BU233" s="8"/>
    </row>
    <row r="234" spans="2:73" x14ac:dyDescent="0.2">
      <c r="B234" s="7"/>
      <c r="S234" s="36">
        <v>5.5</v>
      </c>
      <c r="T234" s="36"/>
      <c r="U234" s="1" t="s">
        <v>0</v>
      </c>
      <c r="AA234" s="36">
        <v>6</v>
      </c>
      <c r="AB234" s="36"/>
      <c r="AC234" s="1" t="s">
        <v>0</v>
      </c>
      <c r="AJ234" s="36">
        <v>6</v>
      </c>
      <c r="AK234" s="36"/>
      <c r="AL234" s="1" t="s">
        <v>0</v>
      </c>
      <c r="AS234" s="36">
        <v>6</v>
      </c>
      <c r="AT234" s="36"/>
      <c r="AU234" s="1" t="s">
        <v>0</v>
      </c>
      <c r="BB234" s="36">
        <v>6</v>
      </c>
      <c r="BC234" s="36"/>
      <c r="BD234" s="1" t="s">
        <v>0</v>
      </c>
      <c r="BM234" s="36">
        <v>5.5</v>
      </c>
      <c r="BN234" s="36"/>
      <c r="BO234" s="1" t="s">
        <v>0</v>
      </c>
      <c r="BU234" s="8"/>
    </row>
    <row r="235" spans="2:73" x14ac:dyDescent="0.2">
      <c r="B235" s="7"/>
      <c r="BU235" s="8"/>
    </row>
    <row r="236" spans="2:73" x14ac:dyDescent="0.2">
      <c r="B236" s="7"/>
      <c r="AP236" s="35">
        <f>+S234+AA234+AJ234+AS234+BB234+BM234</f>
        <v>35</v>
      </c>
      <c r="AQ236" s="35"/>
      <c r="AR236" s="1" t="s">
        <v>0</v>
      </c>
      <c r="BU236" s="8"/>
    </row>
    <row r="237" spans="2:73" x14ac:dyDescent="0.2">
      <c r="B237" s="7"/>
      <c r="BU237" s="8"/>
    </row>
    <row r="238" spans="2:73" x14ac:dyDescent="0.2">
      <c r="B238" s="7"/>
      <c r="AB238" s="1" t="s">
        <v>13</v>
      </c>
      <c r="AM238" s="36">
        <v>15</v>
      </c>
      <c r="AN238" s="36"/>
      <c r="AO238" s="36"/>
      <c r="AP238" s="1" t="s">
        <v>1</v>
      </c>
      <c r="BU238" s="8"/>
    </row>
    <row r="239" spans="2:73" x14ac:dyDescent="0.2">
      <c r="B239" s="7"/>
      <c r="BU239" s="8"/>
    </row>
    <row r="240" spans="2:73" x14ac:dyDescent="0.2">
      <c r="B240" s="7"/>
      <c r="BU240" s="8"/>
    </row>
    <row r="241" spans="2:73" x14ac:dyDescent="0.2">
      <c r="B241" s="7"/>
      <c r="BU241" s="8"/>
    </row>
    <row r="242" spans="2:73" x14ac:dyDescent="0.2">
      <c r="B242" s="7"/>
      <c r="BU242" s="8"/>
    </row>
    <row r="243" spans="2:73" x14ac:dyDescent="0.2">
      <c r="B243" s="7"/>
      <c r="R243" s="35">
        <f>+S234</f>
        <v>5.5</v>
      </c>
      <c r="S243" s="35"/>
      <c r="T243" s="1" t="s">
        <v>0</v>
      </c>
      <c r="X243" s="36">
        <v>0.7</v>
      </c>
      <c r="Y243" s="36"/>
      <c r="Z243" s="1" t="s">
        <v>0</v>
      </c>
      <c r="AB243" s="35">
        <f>+AA234-X243</f>
        <v>5.3</v>
      </c>
      <c r="AC243" s="35"/>
      <c r="AD243" s="1" t="s">
        <v>0</v>
      </c>
      <c r="AG243" s="36">
        <v>0.7</v>
      </c>
      <c r="AH243" s="36"/>
      <c r="AI243" s="1" t="s">
        <v>0</v>
      </c>
      <c r="AK243" s="35">
        <f>+AJ234-AG243</f>
        <v>5.3</v>
      </c>
      <c r="AL243" s="35"/>
      <c r="AM243" s="1" t="s">
        <v>0</v>
      </c>
      <c r="AP243" s="36">
        <v>0.7</v>
      </c>
      <c r="AQ243" s="36"/>
      <c r="AR243" s="1" t="s">
        <v>0</v>
      </c>
      <c r="AT243" s="35">
        <f>+AS234-AP243</f>
        <v>5.3</v>
      </c>
      <c r="AU243" s="35"/>
      <c r="AV243" s="1" t="s">
        <v>0</v>
      </c>
      <c r="AY243" s="36">
        <v>0.7</v>
      </c>
      <c r="AZ243" s="36"/>
      <c r="BA243" s="1" t="s">
        <v>0</v>
      </c>
      <c r="BC243" s="35">
        <f>+BB234-AY243</f>
        <v>5.3</v>
      </c>
      <c r="BD243" s="35"/>
      <c r="BE243" s="1" t="s">
        <v>0</v>
      </c>
      <c r="BH243" s="36">
        <v>0.7</v>
      </c>
      <c r="BI243" s="36"/>
      <c r="BJ243" s="1" t="s">
        <v>0</v>
      </c>
      <c r="BM243" s="35">
        <f>+BM234-BH243</f>
        <v>4.8</v>
      </c>
      <c r="BN243" s="35"/>
      <c r="BO243" s="1" t="s">
        <v>0</v>
      </c>
      <c r="BU243" s="8"/>
    </row>
    <row r="244" spans="2:73" x14ac:dyDescent="0.2">
      <c r="B244" s="7"/>
      <c r="BU244" s="8"/>
    </row>
    <row r="245" spans="2:73" x14ac:dyDescent="0.2">
      <c r="B245" s="7"/>
      <c r="AP245" s="35">
        <f>+AP236</f>
        <v>35</v>
      </c>
      <c r="AQ245" s="35"/>
      <c r="AR245" s="1" t="s">
        <v>0</v>
      </c>
      <c r="BU245" s="8"/>
    </row>
    <row r="246" spans="2:73" x14ac:dyDescent="0.2">
      <c r="B246" s="7"/>
      <c r="BU246" s="8"/>
    </row>
    <row r="247" spans="2:73" x14ac:dyDescent="0.2">
      <c r="B247" s="7"/>
      <c r="AG247" s="35">
        <f>+AG263</f>
        <v>34.496544127031036</v>
      </c>
      <c r="AH247" s="35"/>
      <c r="AI247" s="1" t="s">
        <v>2</v>
      </c>
      <c r="AY247" s="35">
        <f>+AY263</f>
        <v>34.301886792452827</v>
      </c>
      <c r="AZ247" s="35"/>
      <c r="BA247" s="1" t="s">
        <v>2</v>
      </c>
      <c r="BU247" s="8"/>
    </row>
    <row r="248" spans="2:73" x14ac:dyDescent="0.2">
      <c r="B248" s="7"/>
      <c r="AA248" s="35">
        <f>+AM238</f>
        <v>15</v>
      </c>
      <c r="AB248" s="35"/>
      <c r="AC248" s="35"/>
      <c r="AD248" s="1" t="s">
        <v>1</v>
      </c>
      <c r="AS248" s="35">
        <f>+AM238</f>
        <v>15</v>
      </c>
      <c r="AT248" s="35"/>
      <c r="AU248" s="35"/>
      <c r="AV248" s="1" t="s">
        <v>1</v>
      </c>
      <c r="BK248" s="35">
        <f>+AM238</f>
        <v>15</v>
      </c>
      <c r="BL248" s="35"/>
      <c r="BM248" s="35"/>
      <c r="BN248" s="1" t="s">
        <v>1</v>
      </c>
      <c r="BU248" s="8"/>
    </row>
    <row r="249" spans="2:73" x14ac:dyDescent="0.2">
      <c r="B249" s="7"/>
      <c r="BU249" s="8"/>
    </row>
    <row r="250" spans="2:73" x14ac:dyDescent="0.2">
      <c r="B250" s="7"/>
      <c r="K250" s="1" t="s">
        <v>28</v>
      </c>
      <c r="BU250" s="8"/>
    </row>
    <row r="251" spans="2:73" x14ac:dyDescent="0.2">
      <c r="B251" s="7"/>
      <c r="BU251" s="8"/>
    </row>
    <row r="252" spans="2:73" x14ac:dyDescent="0.2">
      <c r="B252" s="7"/>
      <c r="AB252" s="35">
        <f>+AB243</f>
        <v>5.3</v>
      </c>
      <c r="AC252" s="35"/>
      <c r="AD252" s="1" t="s">
        <v>0</v>
      </c>
      <c r="AG252" s="37">
        <f>+AG243</f>
        <v>0.7</v>
      </c>
      <c r="AH252" s="37"/>
      <c r="AI252" s="1" t="s">
        <v>0</v>
      </c>
      <c r="AT252" s="35">
        <f>+AT243</f>
        <v>5.3</v>
      </c>
      <c r="AU252" s="35"/>
      <c r="AV252" s="1" t="s">
        <v>0</v>
      </c>
      <c r="AY252" s="37">
        <f>+AY243</f>
        <v>0.7</v>
      </c>
      <c r="AZ252" s="37"/>
      <c r="BA252" s="1" t="s">
        <v>0</v>
      </c>
      <c r="BM252" s="35">
        <f>+BM243</f>
        <v>4.8</v>
      </c>
      <c r="BN252" s="35"/>
      <c r="BO252" s="1" t="s">
        <v>0</v>
      </c>
      <c r="BU252" s="8"/>
    </row>
    <row r="253" spans="2:73" x14ac:dyDescent="0.2">
      <c r="B253" s="7"/>
      <c r="BU253" s="8"/>
    </row>
    <row r="254" spans="2:73" x14ac:dyDescent="0.2">
      <c r="B254" s="7"/>
      <c r="X254" s="35">
        <f>(AA248*AB252*AB252/2-AA248*AG252*AG252/2-AG247*AG252)/AB252</f>
        <v>34.500456436052495</v>
      </c>
      <c r="Y254" s="35"/>
      <c r="Z254" s="1" t="s">
        <v>2</v>
      </c>
      <c r="AF254" s="35">
        <f>AA248*(AB252+AG252)+AG247-X254</f>
        <v>89.996087690978527</v>
      </c>
      <c r="AG254" s="35"/>
      <c r="AH254" s="1" t="s">
        <v>2</v>
      </c>
      <c r="AP254" s="35">
        <f>(AS248*AT252*AT252/2-AS248*AY252*AY252/2-AY247*AY252)/AT252</f>
        <v>34.526165895336412</v>
      </c>
      <c r="AQ254" s="35"/>
      <c r="AR254" s="1" t="s">
        <v>2</v>
      </c>
      <c r="AX254" s="35">
        <f>AS248*(AT252+AY252)+AY247-AP254</f>
        <v>89.7757208971164</v>
      </c>
      <c r="AY254" s="35"/>
      <c r="AZ254" s="1" t="s">
        <v>2</v>
      </c>
      <c r="BH254" s="35">
        <f>BK248*BM252/2</f>
        <v>36</v>
      </c>
      <c r="BI254" s="35"/>
      <c r="BJ254" s="1" t="s">
        <v>2</v>
      </c>
      <c r="BR254" s="35">
        <f>+BH254</f>
        <v>36</v>
      </c>
      <c r="BS254" s="35"/>
      <c r="BT254" s="1" t="s">
        <v>2</v>
      </c>
      <c r="BU254" s="8"/>
    </row>
    <row r="255" spans="2:73" x14ac:dyDescent="0.2">
      <c r="B255" s="7"/>
      <c r="BU255" s="8"/>
    </row>
    <row r="256" spans="2:73" x14ac:dyDescent="0.2">
      <c r="B256" s="7"/>
      <c r="X256" s="35">
        <f>+X254</f>
        <v>34.500456436052495</v>
      </c>
      <c r="Y256" s="35"/>
      <c r="Z256" s="1" t="s">
        <v>2</v>
      </c>
      <c r="AP256" s="35">
        <f>+AP254</f>
        <v>34.526165895336412</v>
      </c>
      <c r="AQ256" s="35"/>
      <c r="AR256" s="1" t="s">
        <v>2</v>
      </c>
      <c r="BH256" s="35">
        <f>+BH254</f>
        <v>36</v>
      </c>
      <c r="BI256" s="35"/>
      <c r="BJ256" s="1" t="s">
        <v>2</v>
      </c>
      <c r="BU256" s="8"/>
    </row>
    <row r="257" spans="2:73" x14ac:dyDescent="0.2">
      <c r="B257" s="7"/>
      <c r="Q257" s="35">
        <f>+AM238</f>
        <v>15</v>
      </c>
      <c r="R257" s="35"/>
      <c r="S257" s="35"/>
      <c r="T257" s="1" t="s">
        <v>1</v>
      </c>
      <c r="AJ257" s="35">
        <f>+AM238</f>
        <v>15</v>
      </c>
      <c r="AK257" s="35"/>
      <c r="AL257" s="35"/>
      <c r="AM257" s="1" t="s">
        <v>1</v>
      </c>
      <c r="BB257" s="35">
        <f>+AM238</f>
        <v>15</v>
      </c>
      <c r="BC257" s="35"/>
      <c r="BD257" s="35"/>
      <c r="BE257" s="1" t="s">
        <v>1</v>
      </c>
      <c r="BU257" s="8"/>
    </row>
    <row r="258" spans="2:73" x14ac:dyDescent="0.2">
      <c r="B258" s="7"/>
      <c r="BU258" s="8"/>
    </row>
    <row r="259" spans="2:73" x14ac:dyDescent="0.2">
      <c r="B259" s="7"/>
      <c r="BU259" s="8"/>
    </row>
    <row r="260" spans="2:73" x14ac:dyDescent="0.2">
      <c r="B260" s="7"/>
      <c r="BU260" s="8"/>
    </row>
    <row r="261" spans="2:73" x14ac:dyDescent="0.2">
      <c r="B261" s="7"/>
      <c r="S261" s="35">
        <f>+R243</f>
        <v>5.5</v>
      </c>
      <c r="T261" s="35"/>
      <c r="U261" s="1" t="s">
        <v>0</v>
      </c>
      <c r="X261" s="37">
        <f>+X243</f>
        <v>0.7</v>
      </c>
      <c r="Y261" s="37"/>
      <c r="Z261" s="1" t="s">
        <v>0</v>
      </c>
      <c r="AK261" s="35">
        <f>+AK243</f>
        <v>5.3</v>
      </c>
      <c r="AL261" s="35"/>
      <c r="AM261" s="1" t="s">
        <v>0</v>
      </c>
      <c r="AP261" s="37">
        <f>+AP243</f>
        <v>0.7</v>
      </c>
      <c r="AQ261" s="37"/>
      <c r="AR261" s="1" t="s">
        <v>0</v>
      </c>
      <c r="BC261" s="35">
        <f>+BC243</f>
        <v>5.3</v>
      </c>
      <c r="BD261" s="35"/>
      <c r="BE261" s="1" t="s">
        <v>0</v>
      </c>
      <c r="BH261" s="37">
        <f>+BH243</f>
        <v>0.7</v>
      </c>
      <c r="BI261" s="37"/>
      <c r="BJ261" s="1" t="s">
        <v>0</v>
      </c>
      <c r="BU261" s="8"/>
    </row>
    <row r="262" spans="2:73" x14ac:dyDescent="0.2">
      <c r="B262" s="7"/>
      <c r="BU262" s="8"/>
    </row>
    <row r="263" spans="2:73" x14ac:dyDescent="0.2">
      <c r="B263" s="7"/>
      <c r="M263" s="35">
        <f>(Q257*S261*S261/2-X256*X261-Q257*X261*X261/2)/S261</f>
        <v>36.190850999047861</v>
      </c>
      <c r="N263" s="35"/>
      <c r="O263" s="1" t="s">
        <v>2</v>
      </c>
      <c r="W263" s="35">
        <f>Q257*(S261+X261)+X256-M263</f>
        <v>91.309605437004649</v>
      </c>
      <c r="X263" s="35"/>
      <c r="Y263" s="1" t="s">
        <v>2</v>
      </c>
      <c r="AG263" s="35">
        <f>(AJ257*AK261*AK261/2-AJ257*AP261*AP261/2-AP256*AP261)/AK261</f>
        <v>34.496544127031036</v>
      </c>
      <c r="AH263" s="35"/>
      <c r="AI263" s="1" t="s">
        <v>2</v>
      </c>
      <c r="AO263" s="35">
        <f>AJ257*(AK261+AP261)+AP256-AG263</f>
        <v>90.02962176830539</v>
      </c>
      <c r="AP263" s="35"/>
      <c r="AQ263" s="1" t="s">
        <v>2</v>
      </c>
      <c r="AY263" s="35">
        <f>(BB257*BC261*BC261/2-BB257*BH261*BH261/2-BH256*BH261)/BC261</f>
        <v>34.301886792452827</v>
      </c>
      <c r="AZ263" s="35"/>
      <c r="BA263" s="1" t="s">
        <v>2</v>
      </c>
      <c r="BG263" s="35">
        <f>BB257*(BC261+BH261)+BH256-AY263</f>
        <v>91.698113207547181</v>
      </c>
      <c r="BH263" s="35"/>
      <c r="BI263" s="1" t="s">
        <v>2</v>
      </c>
      <c r="BU263" s="8"/>
    </row>
    <row r="264" spans="2:73" x14ac:dyDescent="0.2">
      <c r="B264" s="7"/>
      <c r="BU264" s="8"/>
    </row>
    <row r="265" spans="2:73" x14ac:dyDescent="0.2">
      <c r="B265" s="7"/>
      <c r="AA265" s="1" t="s">
        <v>5</v>
      </c>
      <c r="BU265" s="8"/>
    </row>
    <row r="266" spans="2:73" x14ac:dyDescent="0.2">
      <c r="B266" s="7"/>
      <c r="M266" s="35">
        <f>+M263</f>
        <v>36.190850999047861</v>
      </c>
      <c r="N266" s="35"/>
      <c r="O266" s="35"/>
      <c r="W266" s="35">
        <f>+W263+V273</f>
        <v>45.000456436052509</v>
      </c>
      <c r="X266" s="35"/>
      <c r="Y266" s="35"/>
      <c r="AF266" s="35">
        <f>+AF254+AE273</f>
        <v>44.996544127031036</v>
      </c>
      <c r="AG266" s="35"/>
      <c r="AH266" s="35"/>
      <c r="AO266" s="35">
        <f>+AO263+AN273</f>
        <v>45.026165895336426</v>
      </c>
      <c r="AP266" s="35"/>
      <c r="AQ266" s="35"/>
      <c r="AX266" s="35">
        <f>+AX254+AW273</f>
        <v>44.801886792452827</v>
      </c>
      <c r="AY266" s="35"/>
      <c r="AZ266" s="35"/>
      <c r="BG266" s="35">
        <f>+BG263+BF273</f>
        <v>46.500000000000007</v>
      </c>
      <c r="BH266" s="35"/>
      <c r="BI266" s="35"/>
      <c r="BU266" s="8"/>
    </row>
    <row r="267" spans="2:73" x14ac:dyDescent="0.2">
      <c r="B267" s="7"/>
      <c r="Y267" s="35">
        <f>W266*(Y274-X261)/Y274</f>
        <v>34.500456436052509</v>
      </c>
      <c r="Z267" s="35"/>
      <c r="AA267" s="35"/>
      <c r="AH267" s="35">
        <f>AF266*(AH274-AG252)/AH274</f>
        <v>34.496544127031044</v>
      </c>
      <c r="AI267" s="35"/>
      <c r="AJ267" s="35"/>
      <c r="AQ267" s="35">
        <f>AO266*(AQ274-AP261)/AQ274</f>
        <v>34.526165895336426</v>
      </c>
      <c r="AR267" s="35"/>
      <c r="AS267" s="35"/>
      <c r="AZ267" s="35">
        <f>AX266*(AZ274-AY252)/AZ274</f>
        <v>34.301886792452827</v>
      </c>
      <c r="BA267" s="35"/>
      <c r="BB267" s="35"/>
      <c r="BI267" s="35">
        <f>BG266*(BI274-BH261)/BI274</f>
        <v>36.000000000000007</v>
      </c>
      <c r="BJ267" s="35"/>
      <c r="BK267" s="35"/>
      <c r="BU267" s="8"/>
    </row>
    <row r="268" spans="2:73" x14ac:dyDescent="0.2">
      <c r="B268" s="7"/>
      <c r="N268" s="9" t="s">
        <v>3</v>
      </c>
      <c r="X268" s="9" t="s">
        <v>3</v>
      </c>
      <c r="AG268" s="9" t="s">
        <v>3</v>
      </c>
      <c r="AP268" s="10" t="s">
        <v>3</v>
      </c>
      <c r="AY268" s="10" t="s">
        <v>3</v>
      </c>
      <c r="BH268" s="10" t="s">
        <v>3</v>
      </c>
      <c r="BU268" s="8"/>
    </row>
    <row r="269" spans="2:73" x14ac:dyDescent="0.2">
      <c r="B269" s="7"/>
      <c r="BU269" s="8"/>
    </row>
    <row r="270" spans="2:73" x14ac:dyDescent="0.2">
      <c r="B270" s="7"/>
      <c r="D270" s="14" t="s">
        <v>11</v>
      </c>
      <c r="G270" s="38">
        <f>MAX(ABS(M266),ABS(W266),ABS(AF266),ABS(AO266),ABS(AX266),ABS(V273),ABS(AE273),ABS(AN273),ABS(AW273),ABS(BF273),ABS(BG266),ABS(BQ273))</f>
        <v>46.500000000000007</v>
      </c>
      <c r="H270" s="38"/>
      <c r="I270" s="38"/>
      <c r="J270" s="14" t="s">
        <v>10</v>
      </c>
      <c r="BU270" s="8"/>
    </row>
    <row r="271" spans="2:73" x14ac:dyDescent="0.2">
      <c r="B271" s="7"/>
      <c r="W271" s="1" t="s">
        <v>4</v>
      </c>
      <c r="AF271" s="1" t="s">
        <v>4</v>
      </c>
      <c r="AO271" s="1" t="s">
        <v>4</v>
      </c>
      <c r="AX271" s="1" t="s">
        <v>4</v>
      </c>
      <c r="BG271" s="1" t="s">
        <v>4</v>
      </c>
      <c r="BR271" s="1" t="s">
        <v>4</v>
      </c>
      <c r="BU271" s="8"/>
    </row>
    <row r="272" spans="2:73" x14ac:dyDescent="0.2">
      <c r="B272" s="7"/>
      <c r="BU272" s="8"/>
    </row>
    <row r="273" spans="2:73" x14ac:dyDescent="0.2">
      <c r="B273" s="7"/>
      <c r="V273" s="35">
        <f>+M266-Q257*S261</f>
        <v>-46.309149000952139</v>
      </c>
      <c r="W273" s="35"/>
      <c r="X273" s="35"/>
      <c r="AE273" s="35">
        <f>+W266-AM238*AA234</f>
        <v>-44.999543563947491</v>
      </c>
      <c r="AF273" s="35"/>
      <c r="AG273" s="35"/>
      <c r="AN273" s="35">
        <f>+AF266-AM238*AJ234</f>
        <v>-45.003455872968964</v>
      </c>
      <c r="AO273" s="35"/>
      <c r="AP273" s="35"/>
      <c r="AW273" s="35">
        <f>+AO266-AM238*AS234</f>
        <v>-44.973834104663574</v>
      </c>
      <c r="AX273" s="35"/>
      <c r="AY273" s="35"/>
      <c r="BF273" s="35">
        <f>+AX266-AM238*BB234</f>
        <v>-45.198113207547173</v>
      </c>
      <c r="BG273" s="35"/>
      <c r="BH273" s="35"/>
      <c r="BQ273" s="35">
        <f>+BG266-AM238*BM234</f>
        <v>-35.999999999999993</v>
      </c>
      <c r="BR273" s="35"/>
      <c r="BS273" s="35"/>
      <c r="BU273" s="8"/>
    </row>
    <row r="274" spans="2:73" x14ac:dyDescent="0.2">
      <c r="B274" s="7"/>
      <c r="O274" s="35">
        <f>M266*S234/(M266-V273)</f>
        <v>2.4127233999365241</v>
      </c>
      <c r="P274" s="35"/>
      <c r="Q274" s="1" t="s">
        <v>0</v>
      </c>
      <c r="T274" s="35">
        <f>+S234-O274</f>
        <v>3.0872766000634759</v>
      </c>
      <c r="U274" s="35"/>
      <c r="V274" s="1" t="s">
        <v>0</v>
      </c>
      <c r="Y274" s="35">
        <f>W266*AA234/(W266-AE273)</f>
        <v>3.0000304290701676</v>
      </c>
      <c r="Z274" s="35"/>
      <c r="AA274" s="1" t="s">
        <v>0</v>
      </c>
      <c r="AC274" s="35">
        <f>+AA234-Y274</f>
        <v>2.9999695709298324</v>
      </c>
      <c r="AD274" s="35"/>
      <c r="AE274" s="1" t="s">
        <v>0</v>
      </c>
      <c r="AH274" s="35">
        <f>AF266*AJ234/(AF266-AN273)</f>
        <v>2.999769608468736</v>
      </c>
      <c r="AI274" s="35"/>
      <c r="AJ274" s="1" t="s">
        <v>0</v>
      </c>
      <c r="AM274" s="35">
        <f>+AJ234-AH274</f>
        <v>3.000230391531264</v>
      </c>
      <c r="AN274" s="35"/>
      <c r="AO274" s="1" t="s">
        <v>0</v>
      </c>
      <c r="AQ274" s="35">
        <f>AO266*AS234/(AO266-AW273)</f>
        <v>3.0017443930224283</v>
      </c>
      <c r="AR274" s="35"/>
      <c r="AS274" s="1" t="s">
        <v>0</v>
      </c>
      <c r="AV274" s="35">
        <f>+AS234-AQ274</f>
        <v>2.9982556069775717</v>
      </c>
      <c r="AW274" s="35"/>
      <c r="AX274" s="1" t="s">
        <v>0</v>
      </c>
      <c r="AZ274" s="35">
        <f>AX266*BB234/(AX266-BF273)</f>
        <v>2.9867924528301888</v>
      </c>
      <c r="BA274" s="35"/>
      <c r="BB274" s="1" t="s">
        <v>0</v>
      </c>
      <c r="BE274" s="35">
        <f>+BB234-AZ274</f>
        <v>3.0132075471698112</v>
      </c>
      <c r="BF274" s="35"/>
      <c r="BG274" s="1" t="s">
        <v>0</v>
      </c>
      <c r="BI274" s="35">
        <f>BG266*BM234/(BG266-BQ273)</f>
        <v>3.1000000000000005</v>
      </c>
      <c r="BJ274" s="35"/>
      <c r="BK274" s="1" t="s">
        <v>0</v>
      </c>
      <c r="BO274" s="35">
        <f>+BM234-BI274</f>
        <v>2.3999999999999995</v>
      </c>
      <c r="BP274" s="35"/>
      <c r="BQ274" s="1" t="s">
        <v>0</v>
      </c>
      <c r="BU274" s="8"/>
    </row>
    <row r="275" spans="2:73" x14ac:dyDescent="0.2">
      <c r="B275" s="7"/>
      <c r="BU275" s="8"/>
    </row>
    <row r="276" spans="2:73" x14ac:dyDescent="0.2">
      <c r="B276" s="7"/>
      <c r="AA276" s="1" t="s">
        <v>6</v>
      </c>
      <c r="BU276" s="8"/>
    </row>
    <row r="277" spans="2:73" x14ac:dyDescent="0.2">
      <c r="B277" s="7"/>
      <c r="V277" s="35">
        <f>M266*O274/2+V273*T274/2</f>
        <v>-27.825319505236763</v>
      </c>
      <c r="W277" s="35"/>
      <c r="X277" s="35"/>
      <c r="AE277" s="35">
        <f>M266*O274/2+V273*T274/2+W266*Y274/2+AE273*AC274/2</f>
        <v>-27.822580888921692</v>
      </c>
      <c r="AF277" s="35"/>
      <c r="AG277" s="35"/>
      <c r="AN277" s="35">
        <f>M266*O274/2+V273*T274/2+W266*Y274/2+AE273*AC274/2+AF266*AH274/2+AN273*AM274/2</f>
        <v>-27.843316126735459</v>
      </c>
      <c r="AO277" s="35"/>
      <c r="AP277" s="35"/>
      <c r="AW277" s="35">
        <f>M266*O274/2+V273*T274/2+W266*Y274/2+AE273*AC274/2+AF266*AH274/2+AN273*AM274/2+AO266*AQ274/2+AW273*AV274/2</f>
        <v>-27.686320754716903</v>
      </c>
      <c r="AX277" s="35"/>
      <c r="AY277" s="35"/>
      <c r="BF277" s="35">
        <f>M266*O274/2+V273*T274/2+W266*Y274/2+AE273*AC274/2+AF266*AH274/2+AN273*AM274/2+AO266*AQ274/2+AW273*AV274/2+AX266*AZ274/2+BF273*BE274/2</f>
        <v>-28.874999999999929</v>
      </c>
      <c r="BG277" s="35"/>
      <c r="BH277" s="35"/>
      <c r="BU277" s="8"/>
    </row>
    <row r="278" spans="2:73" x14ac:dyDescent="0.2">
      <c r="B278" s="7"/>
      <c r="BU278" s="8"/>
    </row>
    <row r="279" spans="2:73" x14ac:dyDescent="0.2">
      <c r="B279" s="7"/>
      <c r="BU279" s="8"/>
    </row>
    <row r="280" spans="2:73" x14ac:dyDescent="0.2">
      <c r="B280" s="7"/>
      <c r="W280" s="9" t="s">
        <v>4</v>
      </c>
      <c r="AG280" s="1" t="s">
        <v>4</v>
      </c>
      <c r="AO280" s="9" t="s">
        <v>4</v>
      </c>
      <c r="AY280" s="1" t="s">
        <v>4</v>
      </c>
      <c r="BG280" s="9" t="s">
        <v>4</v>
      </c>
      <c r="BU280" s="8"/>
    </row>
    <row r="281" spans="2:73" x14ac:dyDescent="0.2">
      <c r="B281" s="7"/>
      <c r="D281" s="14" t="s">
        <v>9</v>
      </c>
      <c r="G281" s="38">
        <f>MAX(ABS(Q283),ABS(AA283),ABS(AJ283),ABS(AS283),ABS(BB283),ABS(V277),ABS(AE277),ABS(AN277),ABS(AW277),ABS(BF277),ABS(BM283))</f>
        <v>43.659256534509453</v>
      </c>
      <c r="H281" s="38"/>
      <c r="I281" s="38"/>
      <c r="J281" s="14" t="s">
        <v>10</v>
      </c>
      <c r="BU281" s="8"/>
    </row>
    <row r="282" spans="2:73" x14ac:dyDescent="0.2">
      <c r="B282" s="7"/>
      <c r="R282" s="1" t="s">
        <v>3</v>
      </c>
      <c r="AB282" s="9" t="s">
        <v>3</v>
      </c>
      <c r="AK282" s="9" t="s">
        <v>3</v>
      </c>
      <c r="AT282" s="9" t="s">
        <v>3</v>
      </c>
      <c r="BN282" s="1" t="s">
        <v>3</v>
      </c>
      <c r="BU282" s="8"/>
    </row>
    <row r="283" spans="2:73" x14ac:dyDescent="0.2">
      <c r="B283" s="7"/>
      <c r="Q283" s="35">
        <f>M266*O274/2</f>
        <v>43.659256534509453</v>
      </c>
      <c r="R283" s="35"/>
      <c r="S283" s="35"/>
      <c r="AA283" s="35">
        <f>M266*O274/2+V273*T274/2+W266*Y274/2</f>
        <v>39.676049809865233</v>
      </c>
      <c r="AB283" s="35"/>
      <c r="AC283" s="35"/>
      <c r="AJ283" s="35">
        <f>M266*O274/2+V273*T274/2+W266*Y274/2+AE273*AC274/2+AF266*AH274/2</f>
        <v>39.667051890273356</v>
      </c>
      <c r="AK283" s="35"/>
      <c r="AL283" s="35"/>
      <c r="AS283" s="35">
        <f>M266*O274/2+V273*T274/2+W266*Y274/2+AE273*AC274/2+AF266*AH274/2+AN273*AM274/2+AO266*AQ274/2</f>
        <v>39.735204381076443</v>
      </c>
      <c r="AT283" s="35"/>
      <c r="AU283" s="35"/>
      <c r="BB283" s="35">
        <f>M266*O274/2+V273*T274/2+W266*Y274/2+AE273*AC274/2+AF266*AH274/2+AN273*AM274/2+AO266*AQ274/2+AW273*AV274/2+AX266*AZ274/2</f>
        <v>39.2206479174084</v>
      </c>
      <c r="BC283" s="35"/>
      <c r="BD283" s="35"/>
      <c r="BM283" s="35">
        <f>M266*O274/2+V273*T274/2+W266*Y274/2+AE273*AC274/2+AF266*AH274/2+AN273*AM274/2+AO266*AQ274/2+AW273*AV274/2+AX266*AZ274/2+BF273*BE274/2+BG266*BI274/2</f>
        <v>43.200000000000088</v>
      </c>
      <c r="BN283" s="35"/>
      <c r="BO283" s="35"/>
      <c r="BU283" s="8"/>
    </row>
    <row r="284" spans="2:73" ht="12" thickBot="1" x14ac:dyDescent="0.25">
      <c r="B284" s="11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3"/>
    </row>
    <row r="285" spans="2:73" ht="12" thickBot="1" x14ac:dyDescent="0.25"/>
    <row r="286" spans="2:73" ht="59.25" customHeight="1" x14ac:dyDescent="0.2">
      <c r="B286" s="23" t="s">
        <v>30</v>
      </c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5"/>
    </row>
    <row r="287" spans="2:73" x14ac:dyDescent="0.2">
      <c r="B287" s="3"/>
      <c r="C287" s="5"/>
      <c r="D287" s="5"/>
      <c r="E287" s="5"/>
      <c r="F287" s="5"/>
      <c r="G287" s="5"/>
      <c r="H287" s="6" t="s">
        <v>7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15" t="s">
        <v>12</v>
      </c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4"/>
    </row>
    <row r="288" spans="2:73" x14ac:dyDescent="0.2">
      <c r="B288" s="7"/>
      <c r="BU288" s="8"/>
    </row>
    <row r="289" spans="2:83" x14ac:dyDescent="0.2">
      <c r="B289" s="7"/>
      <c r="BU289" s="8"/>
    </row>
    <row r="290" spans="2:83" ht="11.25" customHeight="1" x14ac:dyDescent="0.2">
      <c r="B290" s="7"/>
      <c r="BU290" s="8"/>
      <c r="BX290" s="26" t="s">
        <v>54</v>
      </c>
      <c r="BY290" s="27"/>
      <c r="BZ290" s="27"/>
      <c r="CA290" s="27"/>
      <c r="CB290" s="27"/>
      <c r="CC290" s="27"/>
      <c r="CD290" s="27"/>
      <c r="CE290" s="28"/>
    </row>
    <row r="291" spans="2:83" x14ac:dyDescent="0.2">
      <c r="B291" s="7"/>
      <c r="BU291" s="8"/>
      <c r="BX291" s="29"/>
      <c r="BY291" s="30"/>
      <c r="BZ291" s="30"/>
      <c r="CA291" s="30"/>
      <c r="CB291" s="30"/>
      <c r="CC291" s="30"/>
      <c r="CD291" s="30"/>
      <c r="CE291" s="31"/>
    </row>
    <row r="292" spans="2:83" x14ac:dyDescent="0.2">
      <c r="B292" s="7"/>
      <c r="BU292" s="8"/>
      <c r="BX292" s="29"/>
      <c r="BY292" s="30"/>
      <c r="BZ292" s="30"/>
      <c r="CA292" s="30"/>
      <c r="CB292" s="30"/>
      <c r="CC292" s="30"/>
      <c r="CD292" s="30"/>
      <c r="CE292" s="31"/>
    </row>
    <row r="293" spans="2:83" x14ac:dyDescent="0.2">
      <c r="B293" s="7"/>
      <c r="BU293" s="8"/>
      <c r="BX293" s="29"/>
      <c r="BY293" s="30"/>
      <c r="BZ293" s="30"/>
      <c r="CA293" s="30"/>
      <c r="CB293" s="30"/>
      <c r="CC293" s="30"/>
      <c r="CD293" s="30"/>
      <c r="CE293" s="31"/>
    </row>
    <row r="294" spans="2:83" x14ac:dyDescent="0.2">
      <c r="B294" s="7"/>
      <c r="BU294" s="8"/>
      <c r="BX294" s="29"/>
      <c r="BY294" s="30"/>
      <c r="BZ294" s="30"/>
      <c r="CA294" s="30"/>
      <c r="CB294" s="30"/>
      <c r="CC294" s="30"/>
      <c r="CD294" s="30"/>
      <c r="CE294" s="31"/>
    </row>
    <row r="295" spans="2:83" x14ac:dyDescent="0.2">
      <c r="B295" s="7"/>
      <c r="BU295" s="8"/>
      <c r="BX295" s="29"/>
      <c r="BY295" s="30"/>
      <c r="BZ295" s="30"/>
      <c r="CA295" s="30"/>
      <c r="CB295" s="30"/>
      <c r="CC295" s="30"/>
      <c r="CD295" s="30"/>
      <c r="CE295" s="31"/>
    </row>
    <row r="296" spans="2:83" x14ac:dyDescent="0.2">
      <c r="B296" s="7"/>
      <c r="BU296" s="8"/>
      <c r="BX296" s="32"/>
      <c r="BY296" s="33"/>
      <c r="BZ296" s="33"/>
      <c r="CA296" s="33"/>
      <c r="CB296" s="33"/>
      <c r="CC296" s="33"/>
      <c r="CD296" s="33"/>
      <c r="CE296" s="34"/>
    </row>
    <row r="297" spans="2:83" x14ac:dyDescent="0.2">
      <c r="B297" s="7"/>
      <c r="BU297" s="8"/>
    </row>
    <row r="298" spans="2:83" x14ac:dyDescent="0.2">
      <c r="B298" s="7"/>
      <c r="BU298" s="8"/>
      <c r="BX298" s="17"/>
      <c r="BY298" s="17"/>
      <c r="BZ298" s="17"/>
      <c r="CA298" s="17"/>
      <c r="CB298" s="17"/>
      <c r="CC298" s="17"/>
      <c r="CD298" s="17"/>
      <c r="CE298" s="17"/>
    </row>
    <row r="299" spans="2:83" x14ac:dyDescent="0.2">
      <c r="B299" s="7"/>
      <c r="BU299" s="8"/>
      <c r="BX299" s="17"/>
      <c r="BY299" s="17"/>
      <c r="BZ299" s="17"/>
      <c r="CA299" s="17"/>
      <c r="CB299" s="17"/>
      <c r="CC299" s="17"/>
      <c r="CD299" s="17"/>
      <c r="CE299" s="17"/>
    </row>
    <row r="300" spans="2:83" x14ac:dyDescent="0.2">
      <c r="B300" s="7"/>
      <c r="BU300" s="8"/>
      <c r="BX300" s="17"/>
      <c r="BY300" s="17"/>
      <c r="BZ300" s="17"/>
      <c r="CA300" s="17"/>
      <c r="CB300" s="17"/>
      <c r="CC300" s="17"/>
      <c r="CD300" s="17"/>
      <c r="CE300" s="17"/>
    </row>
    <row r="301" spans="2:83" x14ac:dyDescent="0.2">
      <c r="B301" s="7"/>
      <c r="BU301" s="8"/>
      <c r="BX301" s="17"/>
      <c r="BY301" s="17"/>
      <c r="BZ301" s="17"/>
      <c r="CA301" s="17"/>
      <c r="CB301" s="17"/>
      <c r="CC301" s="17"/>
      <c r="CD301" s="17"/>
      <c r="CE301" s="17"/>
    </row>
    <row r="302" spans="2:83" x14ac:dyDescent="0.2">
      <c r="B302" s="7"/>
      <c r="BU302" s="8"/>
      <c r="BX302" s="17"/>
      <c r="BY302" s="17"/>
      <c r="BZ302" s="17"/>
      <c r="CA302" s="17"/>
      <c r="CB302" s="17"/>
      <c r="CC302" s="17"/>
      <c r="CD302" s="17"/>
      <c r="CE302" s="17"/>
    </row>
    <row r="303" spans="2:83" x14ac:dyDescent="0.2">
      <c r="B303" s="7"/>
      <c r="BU303" s="8"/>
      <c r="BX303" s="17"/>
      <c r="BY303" s="17"/>
      <c r="BZ303" s="17"/>
      <c r="CA303" s="17"/>
      <c r="CB303" s="17"/>
      <c r="CC303" s="17"/>
      <c r="CD303" s="17"/>
      <c r="CE303" s="17"/>
    </row>
    <row r="304" spans="2:83" x14ac:dyDescent="0.2">
      <c r="B304" s="7"/>
      <c r="BU304" s="8"/>
      <c r="BX304" s="17"/>
      <c r="BY304" s="17"/>
      <c r="BZ304" s="17"/>
      <c r="CA304" s="17"/>
      <c r="CB304" s="17"/>
      <c r="CC304" s="17"/>
      <c r="CD304" s="17"/>
      <c r="CE304" s="17"/>
    </row>
    <row r="305" spans="2:83" x14ac:dyDescent="0.2">
      <c r="B305" s="7"/>
      <c r="BU305" s="8"/>
      <c r="BX305" s="17"/>
      <c r="BY305" s="17"/>
      <c r="BZ305" s="17"/>
      <c r="CA305" s="17"/>
      <c r="CB305" s="17"/>
      <c r="CC305" s="17"/>
      <c r="CD305" s="17"/>
      <c r="CE305" s="17"/>
    </row>
    <row r="306" spans="2:83" x14ac:dyDescent="0.2">
      <c r="B306" s="7"/>
      <c r="BU306" s="8"/>
      <c r="BX306" s="17"/>
      <c r="BY306" s="17"/>
      <c r="BZ306" s="17"/>
      <c r="CA306" s="17"/>
      <c r="CB306" s="17"/>
      <c r="CC306" s="17"/>
      <c r="CD306" s="17"/>
      <c r="CE306" s="17"/>
    </row>
    <row r="307" spans="2:83" x14ac:dyDescent="0.2">
      <c r="B307" s="7"/>
      <c r="BU307" s="8"/>
    </row>
    <row r="308" spans="2:83" x14ac:dyDescent="0.2">
      <c r="B308" s="7"/>
      <c r="BU308" s="8"/>
    </row>
    <row r="309" spans="2:83" x14ac:dyDescent="0.2">
      <c r="B309" s="7"/>
      <c r="BU309" s="8"/>
    </row>
    <row r="310" spans="2:83" x14ac:dyDescent="0.2">
      <c r="B310" s="7"/>
      <c r="BU310" s="8"/>
    </row>
    <row r="311" spans="2:83" x14ac:dyDescent="0.2">
      <c r="B311" s="7"/>
      <c r="BU311" s="8"/>
    </row>
    <row r="312" spans="2:83" x14ac:dyDescent="0.2">
      <c r="B312" s="7"/>
      <c r="BU312" s="8"/>
    </row>
    <row r="313" spans="2:83" x14ac:dyDescent="0.2">
      <c r="B313" s="7"/>
      <c r="BU313" s="8"/>
    </row>
    <row r="314" spans="2:83" x14ac:dyDescent="0.2">
      <c r="B314" s="7"/>
      <c r="BU314" s="8"/>
    </row>
    <row r="315" spans="2:83" x14ac:dyDescent="0.2">
      <c r="B315" s="7"/>
      <c r="BU315" s="8"/>
    </row>
    <row r="316" spans="2:83" x14ac:dyDescent="0.2">
      <c r="B316" s="7"/>
      <c r="BU316" s="8"/>
    </row>
    <row r="317" spans="2:83" x14ac:dyDescent="0.2">
      <c r="B317" s="7"/>
      <c r="BU317" s="8"/>
    </row>
    <row r="318" spans="2:83" x14ac:dyDescent="0.2">
      <c r="B318" s="7"/>
      <c r="BU318" s="8"/>
    </row>
    <row r="319" spans="2:83" x14ac:dyDescent="0.2">
      <c r="B319" s="7"/>
      <c r="BU319" s="8"/>
    </row>
    <row r="320" spans="2:83" x14ac:dyDescent="0.2">
      <c r="B320" s="7"/>
      <c r="BU320" s="8"/>
    </row>
    <row r="321" spans="2:73" x14ac:dyDescent="0.2">
      <c r="B321" s="7"/>
      <c r="BU321" s="8"/>
    </row>
    <row r="322" spans="2:73" x14ac:dyDescent="0.2">
      <c r="B322" s="7"/>
      <c r="BU322" s="8"/>
    </row>
    <row r="323" spans="2:73" x14ac:dyDescent="0.2">
      <c r="B323" s="7"/>
      <c r="BU323" s="8"/>
    </row>
    <row r="324" spans="2:73" x14ac:dyDescent="0.2">
      <c r="B324" s="7"/>
      <c r="BU324" s="8"/>
    </row>
    <row r="325" spans="2:73" x14ac:dyDescent="0.2">
      <c r="B325" s="7"/>
      <c r="BU325" s="8"/>
    </row>
    <row r="326" spans="2:73" x14ac:dyDescent="0.2">
      <c r="B326" s="7"/>
      <c r="BU326" s="8"/>
    </row>
    <row r="327" spans="2:73" x14ac:dyDescent="0.2">
      <c r="B327" s="7"/>
      <c r="BU327" s="8"/>
    </row>
    <row r="328" spans="2:73" x14ac:dyDescent="0.2">
      <c r="B328" s="7"/>
      <c r="BU328" s="8"/>
    </row>
    <row r="329" spans="2:73" x14ac:dyDescent="0.2">
      <c r="B329" s="7"/>
      <c r="R329" s="36">
        <v>5.5</v>
      </c>
      <c r="S329" s="36"/>
      <c r="T329" s="1" t="s">
        <v>0</v>
      </c>
      <c r="AA329" s="36">
        <v>6</v>
      </c>
      <c r="AB329" s="36"/>
      <c r="AC329" s="1" t="s">
        <v>0</v>
      </c>
      <c r="AJ329" s="36">
        <v>6</v>
      </c>
      <c r="AK329" s="36"/>
      <c r="AL329" s="1" t="s">
        <v>0</v>
      </c>
      <c r="AS329" s="36">
        <v>6</v>
      </c>
      <c r="AT329" s="36"/>
      <c r="AU329" s="1" t="s">
        <v>0</v>
      </c>
      <c r="BB329" s="36">
        <v>6</v>
      </c>
      <c r="BC329" s="36"/>
      <c r="BD329" s="1" t="s">
        <v>0</v>
      </c>
      <c r="BL329" s="36">
        <v>5.5</v>
      </c>
      <c r="BM329" s="36"/>
      <c r="BN329" s="1" t="s">
        <v>0</v>
      </c>
      <c r="BU329" s="8"/>
    </row>
    <row r="330" spans="2:73" x14ac:dyDescent="0.2">
      <c r="B330" s="7"/>
      <c r="BU330" s="8"/>
    </row>
    <row r="331" spans="2:73" x14ac:dyDescent="0.2">
      <c r="B331" s="7"/>
      <c r="AP331" s="35">
        <f>+R329+AA329+AJ329+AS329+BB329+BL329</f>
        <v>35</v>
      </c>
      <c r="AQ331" s="35"/>
      <c r="AR331" s="1" t="s">
        <v>0</v>
      </c>
      <c r="BU331" s="8"/>
    </row>
    <row r="332" spans="2:73" x14ac:dyDescent="0.2">
      <c r="B332" s="7"/>
      <c r="BU332" s="8"/>
    </row>
    <row r="333" spans="2:73" x14ac:dyDescent="0.2">
      <c r="B333" s="7"/>
      <c r="AB333" s="1" t="s">
        <v>13</v>
      </c>
      <c r="AM333" s="36">
        <v>15</v>
      </c>
      <c r="AN333" s="36"/>
      <c r="AO333" s="36"/>
      <c r="AP333" s="1" t="s">
        <v>1</v>
      </c>
      <c r="BU333" s="8"/>
    </row>
    <row r="334" spans="2:73" x14ac:dyDescent="0.2">
      <c r="B334" s="7"/>
      <c r="BU334" s="8"/>
    </row>
    <row r="335" spans="2:73" x14ac:dyDescent="0.2">
      <c r="B335" s="7"/>
      <c r="BU335" s="8"/>
    </row>
    <row r="336" spans="2:73" x14ac:dyDescent="0.2">
      <c r="B336" s="7"/>
      <c r="BU336" s="8"/>
    </row>
    <row r="337" spans="2:73" x14ac:dyDescent="0.2">
      <c r="B337" s="7"/>
      <c r="BU337" s="8"/>
    </row>
    <row r="338" spans="2:73" x14ac:dyDescent="0.2">
      <c r="B338" s="7"/>
      <c r="R338" s="35">
        <f>+R329</f>
        <v>5.5</v>
      </c>
      <c r="S338" s="35"/>
      <c r="T338" s="1" t="s">
        <v>0</v>
      </c>
      <c r="X338" s="36">
        <v>0.7</v>
      </c>
      <c r="Y338" s="36"/>
      <c r="Z338" s="1" t="s">
        <v>0</v>
      </c>
      <c r="AA338" s="35">
        <f>+AA329-X338-AE338</f>
        <v>4.5999999999999996</v>
      </c>
      <c r="AB338" s="35"/>
      <c r="AC338" s="1" t="s">
        <v>0</v>
      </c>
      <c r="AE338" s="36">
        <v>0.7</v>
      </c>
      <c r="AF338" s="36"/>
      <c r="AG338" s="1" t="s">
        <v>0</v>
      </c>
      <c r="AJ338" s="35">
        <f>+AJ329</f>
        <v>6</v>
      </c>
      <c r="AK338" s="35"/>
      <c r="AL338" s="1" t="s">
        <v>0</v>
      </c>
      <c r="AP338" s="36">
        <v>0.7</v>
      </c>
      <c r="AQ338" s="36"/>
      <c r="AR338" s="1" t="s">
        <v>0</v>
      </c>
      <c r="AS338" s="35">
        <f>+AS329-AP338-AW338</f>
        <v>4.5999999999999996</v>
      </c>
      <c r="AT338" s="35"/>
      <c r="AU338" s="1" t="s">
        <v>0</v>
      </c>
      <c r="AW338" s="36">
        <v>0.7</v>
      </c>
      <c r="AX338" s="36"/>
      <c r="AY338" s="1" t="s">
        <v>0</v>
      </c>
      <c r="BB338" s="35">
        <f>+BB329</f>
        <v>6</v>
      </c>
      <c r="BC338" s="35"/>
      <c r="BD338" s="1" t="s">
        <v>0</v>
      </c>
      <c r="BH338" s="36">
        <v>0.7</v>
      </c>
      <c r="BI338" s="36"/>
      <c r="BJ338" s="1" t="s">
        <v>0</v>
      </c>
      <c r="BM338" s="35">
        <f>+BL329-BH338</f>
        <v>4.8</v>
      </c>
      <c r="BN338" s="35"/>
      <c r="BO338" s="1" t="s">
        <v>0</v>
      </c>
      <c r="BU338" s="8"/>
    </row>
    <row r="339" spans="2:73" x14ac:dyDescent="0.2">
      <c r="B339" s="7"/>
      <c r="BU339" s="8"/>
    </row>
    <row r="340" spans="2:73" x14ac:dyDescent="0.2">
      <c r="B340" s="7"/>
      <c r="AP340" s="35">
        <f>+AP331</f>
        <v>35</v>
      </c>
      <c r="AQ340" s="35"/>
      <c r="AR340" s="1" t="s">
        <v>0</v>
      </c>
      <c r="BU340" s="8"/>
    </row>
    <row r="341" spans="2:73" x14ac:dyDescent="0.2">
      <c r="B341" s="7"/>
      <c r="BU341" s="8"/>
    </row>
    <row r="342" spans="2:73" x14ac:dyDescent="0.2">
      <c r="B342" s="7"/>
      <c r="Z342" s="35">
        <f>+AM333</f>
        <v>15</v>
      </c>
      <c r="AA342" s="35"/>
      <c r="AB342" s="35"/>
      <c r="AC342" s="1" t="s">
        <v>1</v>
      </c>
      <c r="AR342" s="35">
        <f>+AM333</f>
        <v>15</v>
      </c>
      <c r="AS342" s="35"/>
      <c r="AT342" s="35"/>
      <c r="AU342" s="1" t="s">
        <v>1</v>
      </c>
      <c r="BK342" s="35">
        <f>+AM333</f>
        <v>15</v>
      </c>
      <c r="BL342" s="35"/>
      <c r="BM342" s="35"/>
      <c r="BN342" s="1" t="s">
        <v>1</v>
      </c>
      <c r="BU342" s="8"/>
    </row>
    <row r="343" spans="2:73" x14ac:dyDescent="0.2">
      <c r="B343" s="7"/>
      <c r="BU343" s="8"/>
    </row>
    <row r="344" spans="2:73" x14ac:dyDescent="0.2">
      <c r="B344" s="7"/>
      <c r="L344" s="1" t="s">
        <v>28</v>
      </c>
      <c r="BU344" s="8"/>
    </row>
    <row r="345" spans="2:73" x14ac:dyDescent="0.2">
      <c r="B345" s="7"/>
      <c r="BU345" s="8"/>
    </row>
    <row r="346" spans="2:73" x14ac:dyDescent="0.2">
      <c r="B346" s="7"/>
      <c r="AA346" s="35">
        <f>+AA338</f>
        <v>4.5999999999999996</v>
      </c>
      <c r="AB346" s="35"/>
      <c r="AC346" s="1" t="s">
        <v>0</v>
      </c>
      <c r="AS346" s="35">
        <f>+AS338</f>
        <v>4.5999999999999996</v>
      </c>
      <c r="AT346" s="35"/>
      <c r="AU346" s="1" t="s">
        <v>0</v>
      </c>
      <c r="BM346" s="35">
        <f>+BM338</f>
        <v>4.8</v>
      </c>
      <c r="BN346" s="35"/>
      <c r="BO346" s="1" t="s">
        <v>0</v>
      </c>
      <c r="BU346" s="8"/>
    </row>
    <row r="347" spans="2:73" x14ac:dyDescent="0.2">
      <c r="B347" s="7"/>
      <c r="BU347" s="8"/>
    </row>
    <row r="348" spans="2:73" x14ac:dyDescent="0.2">
      <c r="B348" s="7"/>
      <c r="Y348" s="35">
        <f>Z342*AA346/2</f>
        <v>34.5</v>
      </c>
      <c r="Z348" s="35"/>
      <c r="AA348" s="1" t="s">
        <v>2</v>
      </c>
      <c r="AD348" s="35">
        <f>+Y348</f>
        <v>34.5</v>
      </c>
      <c r="AE348" s="35"/>
      <c r="AF348" s="1" t="s">
        <v>2</v>
      </c>
      <c r="AQ348" s="35">
        <f>AR342*AS346/2</f>
        <v>34.5</v>
      </c>
      <c r="AR348" s="35"/>
      <c r="AS348" s="1" t="s">
        <v>2</v>
      </c>
      <c r="AV348" s="35">
        <f>+AQ348</f>
        <v>34.5</v>
      </c>
      <c r="AW348" s="35"/>
      <c r="AX348" s="1" t="s">
        <v>2</v>
      </c>
      <c r="BH348" s="35">
        <f>BK342*BM346/2</f>
        <v>36</v>
      </c>
      <c r="BI348" s="35"/>
      <c r="BJ348" s="1" t="s">
        <v>2</v>
      </c>
      <c r="BR348" s="35">
        <f>+BH348</f>
        <v>36</v>
      </c>
      <c r="BS348" s="35"/>
      <c r="BT348" s="1" t="s">
        <v>2</v>
      </c>
      <c r="BU348" s="8"/>
    </row>
    <row r="349" spans="2:73" x14ac:dyDescent="0.2">
      <c r="B349" s="7"/>
      <c r="BU349" s="8"/>
    </row>
    <row r="350" spans="2:73" x14ac:dyDescent="0.2">
      <c r="B350" s="7"/>
      <c r="X350" s="35">
        <f>+Y348</f>
        <v>34.5</v>
      </c>
      <c r="Y350" s="35"/>
      <c r="Z350" s="1" t="s">
        <v>2</v>
      </c>
      <c r="AD350" s="35">
        <f>+AD348</f>
        <v>34.5</v>
      </c>
      <c r="AE350" s="35"/>
      <c r="AF350" s="1" t="s">
        <v>2</v>
      </c>
      <c r="AP350" s="35">
        <f>+AQ348</f>
        <v>34.5</v>
      </c>
      <c r="AQ350" s="35"/>
      <c r="AR350" s="1" t="s">
        <v>2</v>
      </c>
      <c r="AV350" s="35">
        <f>+AV348</f>
        <v>34.5</v>
      </c>
      <c r="AW350" s="35"/>
      <c r="AX350" s="1" t="s">
        <v>2</v>
      </c>
      <c r="BH350" s="35">
        <f>+BH348</f>
        <v>36</v>
      </c>
      <c r="BI350" s="35"/>
      <c r="BJ350" s="1" t="s">
        <v>2</v>
      </c>
      <c r="BU350" s="8"/>
    </row>
    <row r="351" spans="2:73" x14ac:dyDescent="0.2">
      <c r="B351" s="7"/>
      <c r="Q351" s="35">
        <f>+AM333</f>
        <v>15</v>
      </c>
      <c r="R351" s="35"/>
      <c r="S351" s="35"/>
      <c r="T351" s="1" t="s">
        <v>1</v>
      </c>
      <c r="AJ351" s="35">
        <f>+AM333</f>
        <v>15</v>
      </c>
      <c r="AK351" s="35"/>
      <c r="AL351" s="35"/>
      <c r="AM351" s="1" t="s">
        <v>1</v>
      </c>
      <c r="BB351" s="35">
        <f>+AM333</f>
        <v>15</v>
      </c>
      <c r="BC351" s="35"/>
      <c r="BD351" s="35"/>
      <c r="BE351" s="1" t="s">
        <v>1</v>
      </c>
      <c r="BU351" s="8"/>
    </row>
    <row r="352" spans="2:73" x14ac:dyDescent="0.2">
      <c r="B352" s="7"/>
      <c r="BU352" s="8"/>
    </row>
    <row r="353" spans="2:73" x14ac:dyDescent="0.2">
      <c r="B353" s="7"/>
      <c r="BU353" s="8"/>
    </row>
    <row r="354" spans="2:73" x14ac:dyDescent="0.2">
      <c r="B354" s="7"/>
      <c r="BU354" s="8"/>
    </row>
    <row r="355" spans="2:73" x14ac:dyDescent="0.2">
      <c r="B355" s="7"/>
      <c r="S355" s="35">
        <f>+R338</f>
        <v>5.5</v>
      </c>
      <c r="T355" s="35"/>
      <c r="U355" s="1" t="s">
        <v>0</v>
      </c>
      <c r="X355" s="37">
        <f>+X338</f>
        <v>0.7</v>
      </c>
      <c r="Y355" s="37"/>
      <c r="Z355" s="1" t="s">
        <v>0</v>
      </c>
      <c r="AE355" s="35">
        <f>+AE338</f>
        <v>0.7</v>
      </c>
      <c r="AF355" s="35"/>
      <c r="AG355" s="1" t="s">
        <v>0</v>
      </c>
      <c r="AK355" s="35">
        <f>+AJ338</f>
        <v>6</v>
      </c>
      <c r="AL355" s="35"/>
      <c r="AM355" s="1" t="s">
        <v>0</v>
      </c>
      <c r="AP355" s="37">
        <f>+AP338</f>
        <v>0.7</v>
      </c>
      <c r="AQ355" s="37"/>
      <c r="AR355" s="1" t="s">
        <v>0</v>
      </c>
      <c r="AW355" s="35">
        <f>+AW338</f>
        <v>0.7</v>
      </c>
      <c r="AX355" s="35"/>
      <c r="AY355" s="1" t="s">
        <v>0</v>
      </c>
      <c r="BC355" s="35">
        <f>+BB338</f>
        <v>6</v>
      </c>
      <c r="BD355" s="35"/>
      <c r="BE355" s="1" t="s">
        <v>0</v>
      </c>
      <c r="BH355" s="37">
        <f>+BH338</f>
        <v>0.7</v>
      </c>
      <c r="BI355" s="37"/>
      <c r="BJ355" s="1" t="s">
        <v>0</v>
      </c>
      <c r="BU355" s="8"/>
    </row>
    <row r="356" spans="2:73" x14ac:dyDescent="0.2">
      <c r="B356" s="7"/>
      <c r="BU356" s="8"/>
    </row>
    <row r="357" spans="2:73" x14ac:dyDescent="0.2">
      <c r="B357" s="7"/>
      <c r="M357" s="35">
        <f>(Q351*S355*S355/2-X350*X355-Q351*X355*X355/2)/S355</f>
        <v>36.190909090909088</v>
      </c>
      <c r="N357" s="35"/>
      <c r="O357" s="1" t="s">
        <v>2</v>
      </c>
      <c r="W357" s="35">
        <f>Q351*(S355+X355)+X350-M357</f>
        <v>91.309090909090912</v>
      </c>
      <c r="X357" s="35"/>
      <c r="Y357" s="1" t="s">
        <v>2</v>
      </c>
      <c r="AF357" s="35">
        <f>(AD350*(AE355+AK355)+AJ351*(AE355+AK355)*(AE355+AK355)/2-AJ351*AP355*AP355/2-AP350*AP355)/AK355</f>
        <v>90.000000000000014</v>
      </c>
      <c r="AG357" s="35"/>
      <c r="AH357" s="1" t="s">
        <v>2</v>
      </c>
      <c r="AO357" s="35">
        <f>AD350+AP350+AJ351*(AE355+AK355+AP355)-AF357</f>
        <v>89.999999999999986</v>
      </c>
      <c r="AP357" s="35"/>
      <c r="AQ357" s="1" t="s">
        <v>2</v>
      </c>
      <c r="AX357" s="35">
        <f>(AV350*(AW355+BC355)+BB351*(AW355+BC355)*(AW355+BC355)/2-BB351*BH355*BH355/2-BH350*BH355)/BC355</f>
        <v>89.825000000000003</v>
      </c>
      <c r="AY357" s="35"/>
      <c r="AZ357" s="1" t="s">
        <v>2</v>
      </c>
      <c r="BG357" s="35">
        <f>AV350+BH350+BB351*(AW355+BC355+BH355)-AX357</f>
        <v>91.674999999999997</v>
      </c>
      <c r="BH357" s="35"/>
      <c r="BI357" s="1" t="s">
        <v>2</v>
      </c>
      <c r="BU357" s="8"/>
    </row>
    <row r="358" spans="2:73" x14ac:dyDescent="0.2">
      <c r="B358" s="7"/>
      <c r="BU358" s="8"/>
    </row>
    <row r="359" spans="2:73" x14ac:dyDescent="0.2">
      <c r="B359" s="7"/>
      <c r="AA359" s="1" t="s">
        <v>5</v>
      </c>
      <c r="BU359" s="8"/>
    </row>
    <row r="360" spans="2:73" x14ac:dyDescent="0.2">
      <c r="B360" s="7"/>
      <c r="M360" s="35">
        <f>+M357</f>
        <v>36.190909090909088</v>
      </c>
      <c r="N360" s="35"/>
      <c r="O360" s="35"/>
      <c r="W360" s="35">
        <f>+W357+V367</f>
        <v>45</v>
      </c>
      <c r="X360" s="35"/>
      <c r="Y360" s="35"/>
      <c r="AF360" s="35">
        <f>+AF357+AE367</f>
        <v>45.000000000000014</v>
      </c>
      <c r="AG360" s="35"/>
      <c r="AH360" s="35"/>
      <c r="AO360" s="35">
        <f>+AO357+AN367</f>
        <v>45</v>
      </c>
      <c r="AP360" s="35"/>
      <c r="AQ360" s="35"/>
      <c r="AX360" s="35">
        <f>+AX357+AW367</f>
        <v>44.825000000000003</v>
      </c>
      <c r="AY360" s="35"/>
      <c r="AZ360" s="35"/>
      <c r="BG360" s="35">
        <f>+BG357+BF367</f>
        <v>46.5</v>
      </c>
      <c r="BH360" s="35"/>
      <c r="BI360" s="35"/>
      <c r="BU360" s="8"/>
    </row>
    <row r="361" spans="2:73" x14ac:dyDescent="0.2">
      <c r="B361" s="7"/>
      <c r="Y361" s="35">
        <f>W360*(Y368-X355)/Y368</f>
        <v>34.499999999999993</v>
      </c>
      <c r="Z361" s="35"/>
      <c r="AA361" s="35"/>
      <c r="AQ361" s="35">
        <f>AO360*(AQ368-AP355)/AQ368</f>
        <v>34.499999999999993</v>
      </c>
      <c r="AR361" s="35"/>
      <c r="AS361" s="35"/>
      <c r="BI361" s="35">
        <f>BG360*(BI368-BH355)/BI368</f>
        <v>36.000000000000007</v>
      </c>
      <c r="BJ361" s="35"/>
      <c r="BK361" s="35"/>
      <c r="BU361" s="8"/>
    </row>
    <row r="362" spans="2:73" x14ac:dyDescent="0.2">
      <c r="B362" s="7"/>
      <c r="N362" s="10" t="s">
        <v>3</v>
      </c>
      <c r="X362" s="10" t="s">
        <v>3</v>
      </c>
      <c r="AG362" s="10" t="s">
        <v>3</v>
      </c>
      <c r="AP362" s="10" t="s">
        <v>3</v>
      </c>
      <c r="AY362" s="10" t="s">
        <v>3</v>
      </c>
      <c r="BH362" s="10" t="s">
        <v>3</v>
      </c>
      <c r="BU362" s="8"/>
    </row>
    <row r="363" spans="2:73" x14ac:dyDescent="0.2">
      <c r="B363" s="7"/>
      <c r="BU363" s="8"/>
    </row>
    <row r="364" spans="2:73" x14ac:dyDescent="0.2">
      <c r="B364" s="7"/>
      <c r="D364" s="14" t="s">
        <v>11</v>
      </c>
      <c r="G364" s="38">
        <f>MAX(ABS(M360),ABS(W360),ABS(AF360),ABS(AO360),ABS(AX360),ABS(V367),ABS(AE367),ABS(AN367),ABS(AW367),ABS(BF367),ABS(BG360),ABS(BQ367))</f>
        <v>46.5</v>
      </c>
      <c r="H364" s="38"/>
      <c r="I364" s="38"/>
      <c r="J364" s="14" t="s">
        <v>10</v>
      </c>
      <c r="BU364" s="8"/>
    </row>
    <row r="365" spans="2:73" x14ac:dyDescent="0.2">
      <c r="B365" s="7"/>
      <c r="W365" s="1" t="s">
        <v>4</v>
      </c>
      <c r="AF365" s="1" t="s">
        <v>4</v>
      </c>
      <c r="AO365" s="1" t="s">
        <v>4</v>
      </c>
      <c r="AX365" s="1" t="s">
        <v>4</v>
      </c>
      <c r="BG365" s="1" t="s">
        <v>4</v>
      </c>
      <c r="BR365" s="1" t="s">
        <v>4</v>
      </c>
      <c r="BU365" s="8"/>
    </row>
    <row r="366" spans="2:73" x14ac:dyDescent="0.2">
      <c r="B366" s="7"/>
      <c r="AC366" s="35">
        <f>AE367*(AC368-AE355)/AC368</f>
        <v>-34.499999999999993</v>
      </c>
      <c r="AD366" s="35"/>
      <c r="AE366" s="35"/>
      <c r="AU366" s="35">
        <f>AW367*(AV368-AW355)/AV368</f>
        <v>-34.499999999999993</v>
      </c>
      <c r="AV366" s="35"/>
      <c r="AW366" s="35"/>
      <c r="BU366" s="8"/>
    </row>
    <row r="367" spans="2:73" x14ac:dyDescent="0.2">
      <c r="B367" s="7"/>
      <c r="V367" s="35">
        <f>+M360-Q351*S355</f>
        <v>-46.309090909090912</v>
      </c>
      <c r="W367" s="35"/>
      <c r="X367" s="35"/>
      <c r="AE367" s="35">
        <f>+W360-AM333*AA329</f>
        <v>-45</v>
      </c>
      <c r="AF367" s="35"/>
      <c r="AG367" s="35"/>
      <c r="AN367" s="35">
        <f>+AF360-AM333*AJ329</f>
        <v>-44.999999999999986</v>
      </c>
      <c r="AO367" s="35"/>
      <c r="AP367" s="35"/>
      <c r="AW367" s="35">
        <f>+AO360-AM333*AS329</f>
        <v>-45</v>
      </c>
      <c r="AX367" s="35"/>
      <c r="AY367" s="35"/>
      <c r="BF367" s="35">
        <f>+AX360-AM333*BB329</f>
        <v>-45.174999999999997</v>
      </c>
      <c r="BG367" s="35"/>
      <c r="BH367" s="35"/>
      <c r="BQ367" s="35">
        <f>+BG360-AM333*BL329</f>
        <v>-36</v>
      </c>
      <c r="BR367" s="35"/>
      <c r="BS367" s="35"/>
      <c r="BU367" s="8"/>
    </row>
    <row r="368" spans="2:73" x14ac:dyDescent="0.2">
      <c r="B368" s="7"/>
      <c r="O368" s="35">
        <f>M360*R329/(M360-V367)</f>
        <v>2.4127272727272726</v>
      </c>
      <c r="P368" s="35"/>
      <c r="Q368" s="1" t="s">
        <v>0</v>
      </c>
      <c r="T368" s="35">
        <f>+R329-O368</f>
        <v>3.0872727272727274</v>
      </c>
      <c r="U368" s="35"/>
      <c r="V368" s="1" t="s">
        <v>0</v>
      </c>
      <c r="Y368" s="35">
        <f>W360*AA329/(W360-AE367)</f>
        <v>3</v>
      </c>
      <c r="Z368" s="35"/>
      <c r="AA368" s="1" t="s">
        <v>0</v>
      </c>
      <c r="AC368" s="35">
        <f>+AA329-Y368</f>
        <v>3</v>
      </c>
      <c r="AD368" s="35"/>
      <c r="AE368" s="1" t="s">
        <v>0</v>
      </c>
      <c r="AH368" s="35">
        <f>AF360*AJ329/(AF360-AN367)</f>
        <v>3.0000000000000013</v>
      </c>
      <c r="AI368" s="35"/>
      <c r="AJ368" s="1" t="s">
        <v>0</v>
      </c>
      <c r="AM368" s="35">
        <f>+AJ329-AH368</f>
        <v>2.9999999999999987</v>
      </c>
      <c r="AN368" s="35"/>
      <c r="AO368" s="1" t="s">
        <v>0</v>
      </c>
      <c r="AQ368" s="35">
        <f>AO360*AS329/(AO360-AW367)</f>
        <v>3</v>
      </c>
      <c r="AR368" s="35"/>
      <c r="AS368" s="1" t="s">
        <v>0</v>
      </c>
      <c r="AV368" s="35">
        <f>+AS329-AQ368</f>
        <v>3</v>
      </c>
      <c r="AW368" s="35"/>
      <c r="AX368" s="1" t="s">
        <v>0</v>
      </c>
      <c r="AZ368" s="35">
        <f>AX360*BB329/(AX360-BF367)</f>
        <v>2.9883333333333337</v>
      </c>
      <c r="BA368" s="35"/>
      <c r="BB368" s="1" t="s">
        <v>0</v>
      </c>
      <c r="BE368" s="35">
        <f>+BB329-AZ368</f>
        <v>3.0116666666666663</v>
      </c>
      <c r="BF368" s="35"/>
      <c r="BG368" s="1" t="s">
        <v>0</v>
      </c>
      <c r="BI368" s="35">
        <f>BG360*BL329/(BG360-BQ367)</f>
        <v>3.1</v>
      </c>
      <c r="BJ368" s="35"/>
      <c r="BK368" s="1" t="s">
        <v>0</v>
      </c>
      <c r="BO368" s="35">
        <f>+BL329-BI368</f>
        <v>2.4</v>
      </c>
      <c r="BP368" s="35"/>
      <c r="BQ368" s="1" t="s">
        <v>0</v>
      </c>
      <c r="BU368" s="8"/>
    </row>
    <row r="369" spans="2:83" x14ac:dyDescent="0.2">
      <c r="B369" s="7"/>
      <c r="BU369" s="8"/>
    </row>
    <row r="370" spans="2:83" x14ac:dyDescent="0.2">
      <c r="B370" s="7"/>
      <c r="AA370" s="1" t="s">
        <v>6</v>
      </c>
      <c r="BU370" s="8"/>
    </row>
    <row r="371" spans="2:83" x14ac:dyDescent="0.2">
      <c r="B371" s="7"/>
      <c r="V371" s="35">
        <f>M360*O368/2+V367*T368/2</f>
        <v>-27.82500000000001</v>
      </c>
      <c r="W371" s="35"/>
      <c r="X371" s="35"/>
      <c r="AE371" s="35">
        <f>M360*O368/2+V367*T368/2+W360*Y368/2+AE367*AC368/2</f>
        <v>-27.82500000000001</v>
      </c>
      <c r="AF371" s="35"/>
      <c r="AG371" s="35"/>
      <c r="AN371" s="35">
        <f>M360*O368/2+V367*T368/2+W360*Y368/2+AE367*AC368/2+AF360*AH368/2+AN367*AM368/2</f>
        <v>-27.824999999999896</v>
      </c>
      <c r="AO371" s="35"/>
      <c r="AP371" s="35"/>
      <c r="AW371" s="35">
        <f>M360*O368/2+V367*T368/2+W360*Y368/2+AE367*AC368/2+AF360*AH368/2+AN367*AM368/2+AO360*AQ368/2+AW367*AV368/2</f>
        <v>-27.824999999999896</v>
      </c>
      <c r="AX371" s="35"/>
      <c r="AY371" s="35"/>
      <c r="BF371" s="35">
        <f>M360*O368/2+V367*T368/2+W360*Y368/2+AE367*AC368/2+AF360*AH368/2+AN367*AM368/2+AO360*AQ368/2+AW367*AV368/2+AX360*AZ368/2+BF367*BE368/2</f>
        <v>-28.874999999999865</v>
      </c>
      <c r="BG371" s="35"/>
      <c r="BH371" s="35"/>
      <c r="BU371" s="8"/>
    </row>
    <row r="372" spans="2:83" x14ac:dyDescent="0.2">
      <c r="B372" s="7"/>
      <c r="BU372" s="8"/>
    </row>
    <row r="373" spans="2:83" x14ac:dyDescent="0.2">
      <c r="B373" s="7"/>
      <c r="BU373" s="8"/>
    </row>
    <row r="374" spans="2:83" x14ac:dyDescent="0.2">
      <c r="B374" s="7"/>
      <c r="W374" s="9" t="s">
        <v>4</v>
      </c>
      <c r="AG374" s="1" t="s">
        <v>4</v>
      </c>
      <c r="AO374" s="9" t="s">
        <v>4</v>
      </c>
      <c r="AY374" s="1" t="s">
        <v>4</v>
      </c>
      <c r="BG374" s="9" t="s">
        <v>4</v>
      </c>
      <c r="BU374" s="8"/>
    </row>
    <row r="375" spans="2:83" x14ac:dyDescent="0.2">
      <c r="B375" s="7"/>
      <c r="D375" s="14" t="s">
        <v>9</v>
      </c>
      <c r="G375" s="38">
        <f>MAX(ABS(Q377),ABS(AA377),ABS(AJ377),ABS(AS377),ABS(BB377),ABS(V371),ABS(AE371),ABS(AN371),ABS(AW371),ABS(BF371),ABS(BM377))</f>
        <v>43.65939669421487</v>
      </c>
      <c r="H375" s="38"/>
      <c r="I375" s="38"/>
      <c r="J375" s="14" t="s">
        <v>10</v>
      </c>
      <c r="BU375" s="8"/>
    </row>
    <row r="376" spans="2:83" x14ac:dyDescent="0.2">
      <c r="B376" s="7"/>
      <c r="R376" s="1" t="s">
        <v>3</v>
      </c>
      <c r="AB376" s="9" t="s">
        <v>3</v>
      </c>
      <c r="AK376" s="9" t="s">
        <v>3</v>
      </c>
      <c r="AT376" s="9" t="s">
        <v>3</v>
      </c>
      <c r="BN376" s="1" t="s">
        <v>3</v>
      </c>
      <c r="BU376" s="8"/>
    </row>
    <row r="377" spans="2:83" x14ac:dyDescent="0.2">
      <c r="B377" s="7"/>
      <c r="Q377" s="35">
        <f>M360*O368/2</f>
        <v>43.65939669421487</v>
      </c>
      <c r="R377" s="35"/>
      <c r="S377" s="35"/>
      <c r="AA377" s="35">
        <f>M360*O368/2+V367*T368/2+W360*Y368/2</f>
        <v>39.67499999999999</v>
      </c>
      <c r="AB377" s="35"/>
      <c r="AC377" s="35"/>
      <c r="AJ377" s="35">
        <f>M360*O368/2+V367*T368/2+W360*Y368/2+AE367*AC368/2+AF360*AH368/2</f>
        <v>39.675000000000047</v>
      </c>
      <c r="AK377" s="35"/>
      <c r="AL377" s="35"/>
      <c r="AS377" s="35">
        <f>M360*O368/2+V367*T368/2+W360*Y368/2+AE367*AC368/2+AF360*AH368/2+AN367*AM368/2+AO360*AQ368/2</f>
        <v>39.675000000000104</v>
      </c>
      <c r="AT377" s="35"/>
      <c r="AU377" s="35"/>
      <c r="BB377" s="35">
        <f>M360*O368/2+V367*T368/2+W360*Y368/2+AE367*AC368/2+AF360*AH368/2+AN367*AM368/2+AO360*AQ368/2+AW367*AV368/2+AX360*AZ368/2</f>
        <v>39.151020833333455</v>
      </c>
      <c r="BC377" s="35"/>
      <c r="BD377" s="35"/>
      <c r="BM377" s="35">
        <f>M360*O368/2+V367*T368/2+W360*Y368/2+AE367*AC368/2+AF360*AH368/2+AN367*AM368/2+AO360*AQ368/2+AW367*AV368/2+AX360*AZ368/2+BF367*BE368/2+BG360*BI368/2</f>
        <v>43.200000000000138</v>
      </c>
      <c r="BN377" s="35"/>
      <c r="BO377" s="35"/>
      <c r="BU377" s="8"/>
    </row>
    <row r="378" spans="2:83" ht="12" thickBot="1" x14ac:dyDescent="0.25">
      <c r="B378" s="11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3"/>
    </row>
    <row r="379" spans="2:83" ht="12" thickBot="1" x14ac:dyDescent="0.25"/>
    <row r="380" spans="2:83" ht="59.25" customHeight="1" x14ac:dyDescent="0.2">
      <c r="B380" s="23" t="s">
        <v>31</v>
      </c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5"/>
    </row>
    <row r="381" spans="2:83" x14ac:dyDescent="0.2">
      <c r="B381" s="3"/>
      <c r="C381" s="5"/>
      <c r="D381" s="5"/>
      <c r="E381" s="5"/>
      <c r="F381" s="5"/>
      <c r="G381" s="5"/>
      <c r="H381" s="6" t="s">
        <v>7</v>
      </c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15" t="s">
        <v>12</v>
      </c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4"/>
    </row>
    <row r="382" spans="2:83" x14ac:dyDescent="0.2">
      <c r="B382" s="7"/>
      <c r="BU382" s="8"/>
    </row>
    <row r="383" spans="2:83" x14ac:dyDescent="0.2">
      <c r="B383" s="7"/>
      <c r="BU383" s="8"/>
    </row>
    <row r="384" spans="2:83" ht="11.25" customHeight="1" x14ac:dyDescent="0.2">
      <c r="B384" s="7"/>
      <c r="BU384" s="8"/>
      <c r="BX384" s="26" t="s">
        <v>54</v>
      </c>
      <c r="BY384" s="27"/>
      <c r="BZ384" s="27"/>
      <c r="CA384" s="27"/>
      <c r="CB384" s="27"/>
      <c r="CC384" s="27"/>
      <c r="CD384" s="27"/>
      <c r="CE384" s="28"/>
    </row>
    <row r="385" spans="2:83" x14ac:dyDescent="0.2">
      <c r="B385" s="7"/>
      <c r="BU385" s="8"/>
      <c r="BX385" s="29"/>
      <c r="BY385" s="30"/>
      <c r="BZ385" s="30"/>
      <c r="CA385" s="30"/>
      <c r="CB385" s="30"/>
      <c r="CC385" s="30"/>
      <c r="CD385" s="30"/>
      <c r="CE385" s="31"/>
    </row>
    <row r="386" spans="2:83" x14ac:dyDescent="0.2">
      <c r="B386" s="7"/>
      <c r="BU386" s="8"/>
      <c r="BX386" s="29"/>
      <c r="BY386" s="30"/>
      <c r="BZ386" s="30"/>
      <c r="CA386" s="30"/>
      <c r="CB386" s="30"/>
      <c r="CC386" s="30"/>
      <c r="CD386" s="30"/>
      <c r="CE386" s="31"/>
    </row>
    <row r="387" spans="2:83" x14ac:dyDescent="0.2">
      <c r="B387" s="7"/>
      <c r="BU387" s="8"/>
      <c r="BX387" s="29"/>
      <c r="BY387" s="30"/>
      <c r="BZ387" s="30"/>
      <c r="CA387" s="30"/>
      <c r="CB387" s="30"/>
      <c r="CC387" s="30"/>
      <c r="CD387" s="30"/>
      <c r="CE387" s="31"/>
    </row>
    <row r="388" spans="2:83" x14ac:dyDescent="0.2">
      <c r="B388" s="7"/>
      <c r="BU388" s="8"/>
      <c r="BX388" s="29"/>
      <c r="BY388" s="30"/>
      <c r="BZ388" s="30"/>
      <c r="CA388" s="30"/>
      <c r="CB388" s="30"/>
      <c r="CC388" s="30"/>
      <c r="CD388" s="30"/>
      <c r="CE388" s="31"/>
    </row>
    <row r="389" spans="2:83" x14ac:dyDescent="0.2">
      <c r="B389" s="7"/>
      <c r="BU389" s="8"/>
      <c r="BX389" s="29"/>
      <c r="BY389" s="30"/>
      <c r="BZ389" s="30"/>
      <c r="CA389" s="30"/>
      <c r="CB389" s="30"/>
      <c r="CC389" s="30"/>
      <c r="CD389" s="30"/>
      <c r="CE389" s="31"/>
    </row>
    <row r="390" spans="2:83" x14ac:dyDescent="0.2">
      <c r="B390" s="7"/>
      <c r="BU390" s="8"/>
      <c r="BX390" s="32"/>
      <c r="BY390" s="33"/>
      <c r="BZ390" s="33"/>
      <c r="CA390" s="33"/>
      <c r="CB390" s="33"/>
      <c r="CC390" s="33"/>
      <c r="CD390" s="33"/>
      <c r="CE390" s="34"/>
    </row>
    <row r="391" spans="2:83" x14ac:dyDescent="0.2">
      <c r="B391" s="7"/>
      <c r="BU391" s="8"/>
    </row>
    <row r="392" spans="2:83" x14ac:dyDescent="0.2">
      <c r="B392" s="7"/>
      <c r="BU392" s="8"/>
      <c r="BX392" s="17"/>
      <c r="BY392" s="17"/>
      <c r="BZ392" s="17"/>
      <c r="CA392" s="17"/>
      <c r="CB392" s="17"/>
      <c r="CC392" s="17"/>
      <c r="CD392" s="17"/>
      <c r="CE392" s="17"/>
    </row>
    <row r="393" spans="2:83" x14ac:dyDescent="0.2">
      <c r="B393" s="7"/>
      <c r="BU393" s="8"/>
      <c r="BX393" s="17"/>
      <c r="BY393" s="17"/>
      <c r="BZ393" s="17"/>
      <c r="CA393" s="17"/>
      <c r="CB393" s="17"/>
      <c r="CC393" s="17"/>
      <c r="CD393" s="17"/>
      <c r="CE393" s="17"/>
    </row>
    <row r="394" spans="2:83" x14ac:dyDescent="0.2">
      <c r="B394" s="7"/>
      <c r="BU394" s="8"/>
      <c r="BX394" s="17"/>
      <c r="BY394" s="17"/>
      <c r="BZ394" s="17"/>
      <c r="CA394" s="17"/>
      <c r="CB394" s="17"/>
      <c r="CC394" s="17"/>
      <c r="CD394" s="17"/>
      <c r="CE394" s="17"/>
    </row>
    <row r="395" spans="2:83" x14ac:dyDescent="0.2">
      <c r="B395" s="7"/>
      <c r="BU395" s="8"/>
      <c r="BX395" s="17"/>
      <c r="BY395" s="17"/>
      <c r="BZ395" s="17"/>
      <c r="CA395" s="17"/>
      <c r="CB395" s="17"/>
      <c r="CC395" s="17"/>
      <c r="CD395" s="17"/>
      <c r="CE395" s="17"/>
    </row>
    <row r="396" spans="2:83" x14ac:dyDescent="0.2">
      <c r="B396" s="7"/>
      <c r="BU396" s="8"/>
      <c r="BX396" s="17"/>
      <c r="BY396" s="17"/>
      <c r="BZ396" s="17"/>
      <c r="CA396" s="17"/>
      <c r="CB396" s="17"/>
      <c r="CC396" s="17"/>
      <c r="CD396" s="17"/>
      <c r="CE396" s="17"/>
    </row>
    <row r="397" spans="2:83" x14ac:dyDescent="0.2">
      <c r="B397" s="7"/>
      <c r="BU397" s="8"/>
      <c r="BX397" s="17"/>
      <c r="BY397" s="17"/>
      <c r="BZ397" s="17"/>
      <c r="CA397" s="17"/>
      <c r="CB397" s="17"/>
      <c r="CC397" s="17"/>
      <c r="CD397" s="17"/>
      <c r="CE397" s="17"/>
    </row>
    <row r="398" spans="2:83" x14ac:dyDescent="0.2">
      <c r="B398" s="7"/>
      <c r="BU398" s="8"/>
      <c r="BX398" s="17"/>
      <c r="BY398" s="17"/>
      <c r="BZ398" s="17"/>
      <c r="CA398" s="17"/>
      <c r="CB398" s="17"/>
      <c r="CC398" s="17"/>
      <c r="CD398" s="17"/>
      <c r="CE398" s="17"/>
    </row>
    <row r="399" spans="2:83" x14ac:dyDescent="0.2">
      <c r="B399" s="7"/>
      <c r="BU399" s="8"/>
      <c r="BX399" s="17"/>
      <c r="BY399" s="17"/>
      <c r="BZ399" s="17"/>
      <c r="CA399" s="17"/>
      <c r="CB399" s="17"/>
      <c r="CC399" s="17"/>
      <c r="CD399" s="17"/>
      <c r="CE399" s="17"/>
    </row>
    <row r="400" spans="2:83" x14ac:dyDescent="0.2">
      <c r="B400" s="7"/>
      <c r="BU400" s="8"/>
      <c r="BX400" s="17"/>
      <c r="BY400" s="17"/>
      <c r="BZ400" s="17"/>
      <c r="CA400" s="17"/>
      <c r="CB400" s="17"/>
      <c r="CC400" s="17"/>
      <c r="CD400" s="17"/>
      <c r="CE400" s="17"/>
    </row>
    <row r="401" spans="2:73" x14ac:dyDescent="0.2">
      <c r="B401" s="7"/>
      <c r="BU401" s="8"/>
    </row>
    <row r="402" spans="2:73" x14ac:dyDescent="0.2">
      <c r="B402" s="7"/>
      <c r="BU402" s="8"/>
    </row>
    <row r="403" spans="2:73" x14ac:dyDescent="0.2">
      <c r="B403" s="7"/>
      <c r="BU403" s="8"/>
    </row>
    <row r="404" spans="2:73" x14ac:dyDescent="0.2">
      <c r="B404" s="7"/>
      <c r="BU404" s="8"/>
    </row>
    <row r="405" spans="2:73" x14ac:dyDescent="0.2">
      <c r="B405" s="7"/>
      <c r="BU405" s="8"/>
    </row>
    <row r="406" spans="2:73" x14ac:dyDescent="0.2">
      <c r="B406" s="7"/>
      <c r="BU406" s="8"/>
    </row>
    <row r="407" spans="2:73" x14ac:dyDescent="0.2">
      <c r="B407" s="7"/>
      <c r="BU407" s="8"/>
    </row>
    <row r="408" spans="2:73" x14ac:dyDescent="0.2">
      <c r="B408" s="7"/>
      <c r="BU408" s="8"/>
    </row>
    <row r="409" spans="2:73" x14ac:dyDescent="0.2">
      <c r="B409" s="7"/>
      <c r="BU409" s="8"/>
    </row>
    <row r="410" spans="2:73" x14ac:dyDescent="0.2">
      <c r="B410" s="7"/>
      <c r="BU410" s="8"/>
    </row>
    <row r="411" spans="2:73" x14ac:dyDescent="0.2">
      <c r="B411" s="7"/>
      <c r="BU411" s="8"/>
    </row>
    <row r="412" spans="2:73" x14ac:dyDescent="0.2">
      <c r="B412" s="7"/>
      <c r="BU412" s="8"/>
    </row>
    <row r="413" spans="2:73" x14ac:dyDescent="0.2">
      <c r="B413" s="7"/>
      <c r="BU413" s="8"/>
    </row>
    <row r="414" spans="2:73" x14ac:dyDescent="0.2">
      <c r="B414" s="7"/>
      <c r="BU414" s="8"/>
    </row>
    <row r="415" spans="2:73" x14ac:dyDescent="0.2">
      <c r="B415" s="7"/>
      <c r="BU415" s="8"/>
    </row>
    <row r="416" spans="2:73" x14ac:dyDescent="0.2">
      <c r="B416" s="7"/>
      <c r="BU416" s="8"/>
    </row>
    <row r="417" spans="2:73" x14ac:dyDescent="0.2">
      <c r="B417" s="7"/>
      <c r="BU417" s="8"/>
    </row>
    <row r="418" spans="2:73" x14ac:dyDescent="0.2">
      <c r="B418" s="7"/>
      <c r="BU418" s="8"/>
    </row>
    <row r="419" spans="2:73" x14ac:dyDescent="0.2">
      <c r="B419" s="7"/>
      <c r="BU419" s="8"/>
    </row>
    <row r="420" spans="2:73" x14ac:dyDescent="0.2">
      <c r="B420" s="7"/>
      <c r="BU420" s="8"/>
    </row>
    <row r="421" spans="2:73" x14ac:dyDescent="0.2">
      <c r="B421" s="7"/>
      <c r="BU421" s="8"/>
    </row>
    <row r="422" spans="2:73" x14ac:dyDescent="0.2">
      <c r="B422" s="7"/>
      <c r="BU422" s="8"/>
    </row>
    <row r="423" spans="2:73" x14ac:dyDescent="0.2">
      <c r="B423" s="7"/>
      <c r="S423" s="36">
        <v>5.5</v>
      </c>
      <c r="T423" s="36"/>
      <c r="U423" s="1" t="s">
        <v>0</v>
      </c>
      <c r="AE423" s="36">
        <v>6</v>
      </c>
      <c r="AF423" s="36"/>
      <c r="AG423" s="1" t="s">
        <v>0</v>
      </c>
      <c r="AP423" s="36">
        <v>6</v>
      </c>
      <c r="AQ423" s="36"/>
      <c r="AR423" s="1" t="s">
        <v>0</v>
      </c>
      <c r="BA423" s="36">
        <v>6</v>
      </c>
      <c r="BB423" s="36"/>
      <c r="BC423" s="1" t="s">
        <v>0</v>
      </c>
      <c r="BM423" s="36">
        <v>5.5</v>
      </c>
      <c r="BN423" s="36"/>
      <c r="BO423" s="1" t="s">
        <v>0</v>
      </c>
      <c r="BU423" s="8"/>
    </row>
    <row r="424" spans="2:73" x14ac:dyDescent="0.2">
      <c r="B424" s="7"/>
      <c r="BU424" s="8"/>
    </row>
    <row r="425" spans="2:73" x14ac:dyDescent="0.2">
      <c r="B425" s="7"/>
      <c r="AP425" s="35">
        <f>+S423+AE423+AP423+BA423+BM423</f>
        <v>29</v>
      </c>
      <c r="AQ425" s="35"/>
      <c r="AR425" s="1" t="s">
        <v>0</v>
      </c>
      <c r="BU425" s="8"/>
    </row>
    <row r="426" spans="2:73" x14ac:dyDescent="0.2">
      <c r="B426" s="7"/>
      <c r="BU426" s="8"/>
    </row>
    <row r="427" spans="2:73" x14ac:dyDescent="0.2">
      <c r="B427" s="7"/>
      <c r="AB427" s="1" t="s">
        <v>13</v>
      </c>
      <c r="AM427" s="36">
        <v>15</v>
      </c>
      <c r="AN427" s="36"/>
      <c r="AO427" s="36"/>
      <c r="AP427" s="1" t="s">
        <v>1</v>
      </c>
      <c r="BU427" s="8"/>
    </row>
    <row r="428" spans="2:73" x14ac:dyDescent="0.2">
      <c r="B428" s="7"/>
      <c r="BU428" s="8"/>
    </row>
    <row r="429" spans="2:73" x14ac:dyDescent="0.2">
      <c r="B429" s="7"/>
      <c r="BU429" s="8"/>
    </row>
    <row r="430" spans="2:73" x14ac:dyDescent="0.2">
      <c r="B430" s="7"/>
      <c r="BU430" s="8"/>
    </row>
    <row r="431" spans="2:73" x14ac:dyDescent="0.2">
      <c r="B431" s="7"/>
      <c r="BU431" s="8"/>
    </row>
    <row r="432" spans="2:73" x14ac:dyDescent="0.2">
      <c r="B432" s="7"/>
      <c r="S432" s="35">
        <f>+S423-X432</f>
        <v>4.75</v>
      </c>
      <c r="T432" s="35"/>
      <c r="U432" s="1" t="s">
        <v>0</v>
      </c>
      <c r="X432" s="36">
        <v>0.75</v>
      </c>
      <c r="Y432" s="36"/>
      <c r="Z432" s="1" t="s">
        <v>0</v>
      </c>
      <c r="AD432" s="35">
        <f>+AE423-AI432</f>
        <v>5.12</v>
      </c>
      <c r="AE432" s="35"/>
      <c r="AF432" s="1" t="s">
        <v>0</v>
      </c>
      <c r="AI432" s="36">
        <v>0.88</v>
      </c>
      <c r="AJ432" s="36"/>
      <c r="AK432" s="1" t="s">
        <v>0</v>
      </c>
      <c r="AO432" s="35">
        <f>+AP423-AT432</f>
        <v>5.12</v>
      </c>
      <c r="AP432" s="35"/>
      <c r="AQ432" s="1" t="s">
        <v>0</v>
      </c>
      <c r="AT432" s="36">
        <v>0.88</v>
      </c>
      <c r="AU432" s="36"/>
      <c r="AV432" s="1" t="s">
        <v>0</v>
      </c>
      <c r="AZ432" s="35">
        <f>+BA423-BE432</f>
        <v>5.25</v>
      </c>
      <c r="BA432" s="35"/>
      <c r="BB432" s="1" t="s">
        <v>0</v>
      </c>
      <c r="BE432" s="36">
        <v>0.75</v>
      </c>
      <c r="BF432" s="36"/>
      <c r="BG432" s="1" t="s">
        <v>0</v>
      </c>
      <c r="BM432" s="35">
        <f>+BM423</f>
        <v>5.5</v>
      </c>
      <c r="BN432" s="35"/>
      <c r="BO432" s="1" t="s">
        <v>0</v>
      </c>
      <c r="BU432" s="8"/>
    </row>
    <row r="433" spans="2:73" x14ac:dyDescent="0.2">
      <c r="B433" s="7"/>
      <c r="BU433" s="8"/>
    </row>
    <row r="434" spans="2:73" x14ac:dyDescent="0.2">
      <c r="B434" s="7"/>
      <c r="AP434" s="35">
        <f>+AP425</f>
        <v>29</v>
      </c>
      <c r="AQ434" s="35"/>
      <c r="AR434" s="1" t="s">
        <v>0</v>
      </c>
      <c r="BU434" s="8"/>
    </row>
    <row r="435" spans="2:73" x14ac:dyDescent="0.2">
      <c r="B435" s="7"/>
      <c r="BU435" s="8"/>
    </row>
    <row r="436" spans="2:73" x14ac:dyDescent="0.2">
      <c r="B436" s="7"/>
      <c r="AH436" s="35">
        <f>+AH452</f>
        <v>32.357519531250006</v>
      </c>
      <c r="AI436" s="35"/>
      <c r="AJ436" s="1" t="s">
        <v>2</v>
      </c>
      <c r="BD436" s="35">
        <f>+BD452</f>
        <v>32.954490443638392</v>
      </c>
      <c r="BE436" s="35"/>
      <c r="BF436" s="1" t="s">
        <v>2</v>
      </c>
      <c r="BU436" s="8"/>
    </row>
    <row r="437" spans="2:73" x14ac:dyDescent="0.2">
      <c r="B437" s="7"/>
      <c r="Q437" s="35">
        <f>+AM427</f>
        <v>15</v>
      </c>
      <c r="R437" s="35"/>
      <c r="S437" s="35"/>
      <c r="T437" s="1" t="s">
        <v>1</v>
      </c>
      <c r="AN437" s="35">
        <f>+AM427</f>
        <v>15</v>
      </c>
      <c r="AO437" s="35"/>
      <c r="AP437" s="35"/>
      <c r="AQ437" s="1" t="s">
        <v>1</v>
      </c>
      <c r="BJ437" s="35">
        <f>+AM427</f>
        <v>15</v>
      </c>
      <c r="BK437" s="35"/>
      <c r="BL437" s="35"/>
      <c r="BM437" s="1" t="s">
        <v>1</v>
      </c>
      <c r="BU437" s="8"/>
    </row>
    <row r="438" spans="2:73" x14ac:dyDescent="0.2">
      <c r="B438" s="7"/>
      <c r="BU438" s="8"/>
    </row>
    <row r="439" spans="2:73" x14ac:dyDescent="0.2">
      <c r="B439" s="7"/>
      <c r="BU439" s="8"/>
    </row>
    <row r="440" spans="2:73" x14ac:dyDescent="0.2">
      <c r="B440" s="7"/>
      <c r="BU440" s="8"/>
    </row>
    <row r="441" spans="2:73" x14ac:dyDescent="0.2">
      <c r="B441" s="7"/>
      <c r="R441" s="35">
        <f>+S432</f>
        <v>4.75</v>
      </c>
      <c r="S441" s="35"/>
      <c r="T441" s="1" t="s">
        <v>0</v>
      </c>
      <c r="AI441" s="35">
        <f>+AI432</f>
        <v>0.88</v>
      </c>
      <c r="AJ441" s="35"/>
      <c r="AK441" s="1" t="s">
        <v>0</v>
      </c>
      <c r="AN441" s="35">
        <f>+AO432</f>
        <v>5.12</v>
      </c>
      <c r="AO441" s="35"/>
      <c r="AP441" s="1" t="s">
        <v>0</v>
      </c>
      <c r="BE441" s="35">
        <f>+BE432</f>
        <v>0.75</v>
      </c>
      <c r="BF441" s="35"/>
      <c r="BG441" s="1" t="s">
        <v>0</v>
      </c>
      <c r="BK441" s="35">
        <f>+BM432</f>
        <v>5.5</v>
      </c>
      <c r="BL441" s="35"/>
      <c r="BM441" s="1" t="s">
        <v>0</v>
      </c>
      <c r="BU441" s="8"/>
    </row>
    <row r="442" spans="2:73" x14ac:dyDescent="0.2">
      <c r="B442" s="7"/>
      <c r="BU442" s="8"/>
    </row>
    <row r="443" spans="2:73" x14ac:dyDescent="0.2">
      <c r="B443" s="7"/>
      <c r="M443" s="35">
        <f>Q437*R441/2</f>
        <v>35.625</v>
      </c>
      <c r="N443" s="35"/>
      <c r="O443" s="1" t="s">
        <v>2</v>
      </c>
      <c r="W443" s="35">
        <f>+M443</f>
        <v>35.625</v>
      </c>
      <c r="X443" s="35"/>
      <c r="Y443" s="1" t="s">
        <v>2</v>
      </c>
      <c r="AJ443" s="35">
        <f>(AH436*(AI441+AN441)+AN437*(AI441+AN441)*(AI441+AN441)/2)/AN441</f>
        <v>90.653343200683594</v>
      </c>
      <c r="AK443" s="35"/>
      <c r="AL443" s="1" t="s">
        <v>2</v>
      </c>
      <c r="AS443" s="35">
        <f>AH436+AN437*(AN441+AI441)-AJ443</f>
        <v>31.704176330566412</v>
      </c>
      <c r="AT443" s="35"/>
      <c r="AU443" s="1" t="s">
        <v>2</v>
      </c>
      <c r="BF443" s="35">
        <f>(BJ437*(BE441+BK441)*(BE441+BK441)/2+BD436*(BE441+BK441))/BK441</f>
        <v>90.71533004958907</v>
      </c>
      <c r="BG443" s="35"/>
      <c r="BH443" s="1" t="s">
        <v>2</v>
      </c>
      <c r="BR443" s="35">
        <f>BD436+BJ437*(BE441+BK441)-BF443</f>
        <v>35.989160394049321</v>
      </c>
      <c r="BS443" s="35"/>
      <c r="BT443" s="1" t="s">
        <v>2</v>
      </c>
      <c r="BU443" s="8"/>
    </row>
    <row r="444" spans="2:73" x14ac:dyDescent="0.2">
      <c r="B444" s="7"/>
      <c r="C444" s="1" t="s">
        <v>28</v>
      </c>
      <c r="BU444" s="8"/>
    </row>
    <row r="445" spans="2:73" x14ac:dyDescent="0.2">
      <c r="B445" s="7"/>
      <c r="W445" s="35">
        <f>+W443</f>
        <v>35.625</v>
      </c>
      <c r="X445" s="35"/>
      <c r="Y445" s="1" t="s">
        <v>2</v>
      </c>
      <c r="AS445" s="35">
        <f>+AS443</f>
        <v>31.704176330566412</v>
      </c>
      <c r="AT445" s="35"/>
      <c r="AU445" s="1" t="s">
        <v>2</v>
      </c>
      <c r="BU445" s="8"/>
    </row>
    <row r="446" spans="2:73" x14ac:dyDescent="0.2">
      <c r="B446" s="7"/>
      <c r="AC446" s="35">
        <f>+AM427</f>
        <v>15</v>
      </c>
      <c r="AD446" s="35"/>
      <c r="AE446" s="35"/>
      <c r="AF446" s="1" t="s">
        <v>1</v>
      </c>
      <c r="AY446" s="35">
        <f>+AM427</f>
        <v>15</v>
      </c>
      <c r="AZ446" s="35"/>
      <c r="BA446" s="35"/>
      <c r="BB446" s="1" t="s">
        <v>1</v>
      </c>
      <c r="BU446" s="8"/>
    </row>
    <row r="447" spans="2:73" x14ac:dyDescent="0.2">
      <c r="B447" s="7"/>
      <c r="BU447" s="8"/>
    </row>
    <row r="448" spans="2:73" x14ac:dyDescent="0.2">
      <c r="B448" s="7"/>
      <c r="BU448" s="8"/>
    </row>
    <row r="449" spans="2:78" x14ac:dyDescent="0.2">
      <c r="B449" s="7"/>
      <c r="BU449" s="8"/>
    </row>
    <row r="450" spans="2:78" x14ac:dyDescent="0.2">
      <c r="B450" s="7"/>
      <c r="X450" s="35">
        <f>+X432</f>
        <v>0.75</v>
      </c>
      <c r="Y450" s="35"/>
      <c r="Z450" s="1" t="s">
        <v>0</v>
      </c>
      <c r="AC450" s="35">
        <f>+AD432</f>
        <v>5.12</v>
      </c>
      <c r="AD450" s="35"/>
      <c r="AE450" s="1" t="s">
        <v>0</v>
      </c>
      <c r="AT450" s="35">
        <f>+AT432</f>
        <v>0.88</v>
      </c>
      <c r="AU450" s="35"/>
      <c r="AV450" s="1" t="s">
        <v>0</v>
      </c>
      <c r="AY450" s="35">
        <f>+AZ432</f>
        <v>5.25</v>
      </c>
      <c r="AZ450" s="35"/>
      <c r="BA450" s="1" t="s">
        <v>0</v>
      </c>
      <c r="BU450" s="8"/>
    </row>
    <row r="451" spans="2:78" x14ac:dyDescent="0.2">
      <c r="B451" s="7"/>
      <c r="BU451" s="8"/>
    </row>
    <row r="452" spans="2:78" x14ac:dyDescent="0.2">
      <c r="B452" s="7"/>
      <c r="Y452" s="35">
        <f>(W445*(X450+AC450)+AC446*(X450+AC450)*(X450+AC450)/2)/AC450</f>
        <v>91.317480468749991</v>
      </c>
      <c r="Z452" s="35"/>
      <c r="AA452" s="1" t="s">
        <v>2</v>
      </c>
      <c r="AH452" s="35">
        <f>W445+AC446*(AC450+X450)-Y452</f>
        <v>32.357519531250006</v>
      </c>
      <c r="AI452" s="35"/>
      <c r="AJ452" s="1" t="s">
        <v>2</v>
      </c>
      <c r="AU452" s="35">
        <f>(AS445*(AT450+AY450)+AY446*(AT450+AY450)*(AT450+AY450)/2)/AY450</f>
        <v>90.699685886928023</v>
      </c>
      <c r="AV452" s="35"/>
      <c r="AW452" s="1" t="s">
        <v>2</v>
      </c>
      <c r="BD452" s="35">
        <f>AS445+AY446*(AY450+AT450)-AU452</f>
        <v>32.954490443638392</v>
      </c>
      <c r="BE452" s="35"/>
      <c r="BF452" s="1" t="s">
        <v>2</v>
      </c>
      <c r="BU452" s="8"/>
    </row>
    <row r="453" spans="2:78" x14ac:dyDescent="0.2">
      <c r="B453" s="7"/>
      <c r="BU453" s="8"/>
    </row>
    <row r="454" spans="2:78" x14ac:dyDescent="0.2">
      <c r="B454" s="7"/>
      <c r="BU454" s="8"/>
    </row>
    <row r="455" spans="2:78" x14ac:dyDescent="0.2">
      <c r="B455" s="7"/>
      <c r="M455" s="35">
        <f>+M443</f>
        <v>35.625</v>
      </c>
      <c r="N455" s="35"/>
      <c r="O455" s="35"/>
      <c r="Y455" s="35">
        <f>+Y452+X462</f>
        <v>44.442480468749991</v>
      </c>
      <c r="Z455" s="35"/>
      <c r="AA455" s="35"/>
      <c r="AJ455" s="35">
        <f>+AJ443+AI462</f>
        <v>45.095823669433585</v>
      </c>
      <c r="AK455" s="35"/>
      <c r="AL455" s="35"/>
      <c r="AU455" s="35">
        <f>+AU452+AT462</f>
        <v>45.795509556361608</v>
      </c>
      <c r="AV455" s="35"/>
      <c r="AW455" s="35"/>
      <c r="BF455" s="35">
        <f>+BF443+BE462</f>
        <v>46.510839605950679</v>
      </c>
      <c r="BG455" s="35"/>
      <c r="BH455" s="35"/>
      <c r="BU455" s="8"/>
    </row>
    <row r="456" spans="2:78" x14ac:dyDescent="0.2">
      <c r="B456" s="7"/>
      <c r="AB456" s="1" t="s">
        <v>5</v>
      </c>
      <c r="BU456" s="8"/>
    </row>
    <row r="457" spans="2:78" x14ac:dyDescent="0.2">
      <c r="B457" s="7"/>
      <c r="O457" s="1" t="s">
        <v>3</v>
      </c>
      <c r="AA457" s="1" t="s">
        <v>3</v>
      </c>
      <c r="AL457" s="1" t="s">
        <v>3</v>
      </c>
      <c r="AW457" s="1" t="s">
        <v>3</v>
      </c>
      <c r="BH457" s="1" t="s">
        <v>3</v>
      </c>
      <c r="BU457" s="8"/>
    </row>
    <row r="458" spans="2:78" x14ac:dyDescent="0.2">
      <c r="B458" s="7"/>
      <c r="BU458" s="8"/>
    </row>
    <row r="459" spans="2:78" x14ac:dyDescent="0.2">
      <c r="B459" s="7"/>
      <c r="D459" s="14" t="s">
        <v>11</v>
      </c>
      <c r="G459" s="38">
        <f>MAX(ABS(M455),ABS(Y455),ABS(AJ455),ABS(AU455),ABS(BF455),ABS(X462),ABS(AI462),ABS(AT462),ABS(BE462),ABS(BQ462))</f>
        <v>46.875</v>
      </c>
      <c r="H459" s="38"/>
      <c r="I459" s="38"/>
      <c r="J459" s="14" t="s">
        <v>10</v>
      </c>
      <c r="BU459" s="8"/>
    </row>
    <row r="460" spans="2:78" x14ac:dyDescent="0.2">
      <c r="B460" s="7"/>
      <c r="X460" s="9" t="s">
        <v>4</v>
      </c>
      <c r="AI460" s="9" t="s">
        <v>4</v>
      </c>
      <c r="AT460" s="9" t="s">
        <v>4</v>
      </c>
      <c r="BE460" s="9" t="s">
        <v>4</v>
      </c>
      <c r="BQ460" s="9" t="s">
        <v>4</v>
      </c>
      <c r="BU460" s="8"/>
    </row>
    <row r="461" spans="2:78" x14ac:dyDescent="0.2">
      <c r="B461" s="7"/>
      <c r="V461" s="35">
        <f>X462*(V463-X450)/V463</f>
        <v>-35.625</v>
      </c>
      <c r="W461" s="35"/>
      <c r="X461" s="35"/>
      <c r="AG461" s="35">
        <f>AI462*(AG463-AI441)/AG463</f>
        <v>-32.357519531250013</v>
      </c>
      <c r="AH461" s="35"/>
      <c r="AI461" s="35"/>
      <c r="AR461" s="35">
        <f>AT462*(AR463-AT450)/AR463</f>
        <v>-31.704176330566419</v>
      </c>
      <c r="AS461" s="35"/>
      <c r="AT461" s="35"/>
      <c r="BC461" s="35">
        <f>BE462*(BC463-BE441)/BC463</f>
        <v>-32.954490443638392</v>
      </c>
      <c r="BD461" s="35"/>
      <c r="BE461" s="35"/>
      <c r="BU461" s="8"/>
      <c r="BW461" s="2"/>
      <c r="BX461" s="2"/>
      <c r="BY461" s="2"/>
      <c r="BZ461" s="2"/>
    </row>
    <row r="462" spans="2:78" x14ac:dyDescent="0.2">
      <c r="B462" s="7"/>
      <c r="X462" s="35">
        <f>+M455-Q437*S423</f>
        <v>-46.875</v>
      </c>
      <c r="Y462" s="35"/>
      <c r="Z462" s="35"/>
      <c r="AI462" s="35">
        <f>+Y455-AC446*AE423</f>
        <v>-45.557519531250009</v>
      </c>
      <c r="AJ462" s="35"/>
      <c r="AK462" s="35"/>
      <c r="AT462" s="35">
        <f>+AJ455-AM427*AP423</f>
        <v>-44.904176330566415</v>
      </c>
      <c r="AU462" s="35"/>
      <c r="AV462" s="35"/>
      <c r="BE462" s="35">
        <f>+AU455-AM427*BA423</f>
        <v>-44.204490443638392</v>
      </c>
      <c r="BF462" s="35"/>
      <c r="BG462" s="35"/>
      <c r="BQ462" s="35">
        <f>+BF455-AM427*BM423</f>
        <v>-35.989160394049321</v>
      </c>
      <c r="BR462" s="35"/>
      <c r="BS462" s="35"/>
      <c r="BU462" s="8"/>
    </row>
    <row r="463" spans="2:78" x14ac:dyDescent="0.2">
      <c r="B463" s="7"/>
      <c r="P463" s="35">
        <f>M455*S423/(M455-X462)</f>
        <v>2.375</v>
      </c>
      <c r="Q463" s="35"/>
      <c r="R463" s="1" t="s">
        <v>0</v>
      </c>
      <c r="V463" s="35">
        <f>+S423-P463</f>
        <v>3.125</v>
      </c>
      <c r="W463" s="35"/>
      <c r="X463" s="1" t="s">
        <v>0</v>
      </c>
      <c r="AA463" s="35">
        <f>Y455*AE423/(Y455-AI462)</f>
        <v>2.9628320312499996</v>
      </c>
      <c r="AB463" s="35"/>
      <c r="AC463" s="1" t="s">
        <v>0</v>
      </c>
      <c r="AG463" s="35">
        <f>+AE423-AA463</f>
        <v>3.0371679687500004</v>
      </c>
      <c r="AH463" s="35"/>
      <c r="AI463" s="1" t="s">
        <v>0</v>
      </c>
      <c r="AM463" s="35">
        <f>AJ455*AP423/(AJ455-AT462)</f>
        <v>3.0063882446289059</v>
      </c>
      <c r="AN463" s="35"/>
      <c r="AO463" s="1" t="s">
        <v>0</v>
      </c>
      <c r="AR463" s="35">
        <f>+AP423-AM463</f>
        <v>2.9936117553710941</v>
      </c>
      <c r="AS463" s="35"/>
      <c r="AT463" s="1" t="s">
        <v>0</v>
      </c>
      <c r="AX463" s="35">
        <f>AU455*BA423/(AU455-BE462)</f>
        <v>3.0530339704241074</v>
      </c>
      <c r="AY463" s="35"/>
      <c r="AZ463" s="1" t="s">
        <v>0</v>
      </c>
      <c r="BC463" s="35">
        <f>+BA423-AX463</f>
        <v>2.9469660295758926</v>
      </c>
      <c r="BD463" s="35"/>
      <c r="BE463" s="1" t="s">
        <v>0</v>
      </c>
      <c r="BI463" s="35">
        <f>BF455*BM423/(BF455-BQ462)</f>
        <v>3.1007226403967123</v>
      </c>
      <c r="BJ463" s="35"/>
      <c r="BK463" s="1" t="s">
        <v>0</v>
      </c>
      <c r="BO463" s="35">
        <f>+BM423-BI463</f>
        <v>2.3992773596032877</v>
      </c>
      <c r="BP463" s="35"/>
      <c r="BQ463" s="1" t="s">
        <v>0</v>
      </c>
      <c r="BU463" s="8"/>
    </row>
    <row r="464" spans="2:78" x14ac:dyDescent="0.2">
      <c r="B464" s="7"/>
      <c r="BU464" s="8"/>
    </row>
    <row r="465" spans="2:83" x14ac:dyDescent="0.2">
      <c r="B465" s="7"/>
      <c r="X465" s="35">
        <f>M455*P463/2+X462*V463/2</f>
        <v>-30.9375</v>
      </c>
      <c r="Y465" s="35"/>
      <c r="Z465" s="35"/>
      <c r="AI465" s="35">
        <f>M455*P463/2+X462*V463/2+Y455*AA463/2+AI462*AG463/2</f>
        <v>-34.282617187500051</v>
      </c>
      <c r="AJ465" s="35"/>
      <c r="AK465" s="35"/>
      <c r="AT465" s="35">
        <f>M455*P463/2+X462*V463/2+Y455*AA463/2+AI462*AG463/2+AJ455*AM463/2+AT462*AR463/2</f>
        <v>-33.707675170898526</v>
      </c>
      <c r="AU465" s="35"/>
      <c r="AV465" s="35"/>
      <c r="BE465" s="35">
        <f>M455*P463/2+X462*V463/2+Y455*AA463/2+AI462*AG463/2+AJ455*AM463/2+AT462*AR463/2+AU455*AX463/2+BC463*BE462/2</f>
        <v>-28.934617832728861</v>
      </c>
      <c r="BF465" s="35"/>
      <c r="BG465" s="35"/>
      <c r="BU465" s="8"/>
    </row>
    <row r="466" spans="2:83" x14ac:dyDescent="0.2">
      <c r="B466" s="7"/>
      <c r="AB466" s="1" t="s">
        <v>6</v>
      </c>
      <c r="BU466" s="8"/>
    </row>
    <row r="467" spans="2:83" x14ac:dyDescent="0.2">
      <c r="B467" s="7"/>
      <c r="BU467" s="8"/>
    </row>
    <row r="468" spans="2:83" x14ac:dyDescent="0.2">
      <c r="B468" s="7"/>
      <c r="Z468" s="1" t="s">
        <v>4</v>
      </c>
      <c r="AJ468" s="9" t="s">
        <v>4</v>
      </c>
      <c r="AV468" s="1" t="s">
        <v>4</v>
      </c>
      <c r="BF468" s="9" t="s">
        <v>4</v>
      </c>
      <c r="BU468" s="8"/>
    </row>
    <row r="469" spans="2:83" x14ac:dyDescent="0.2">
      <c r="B469" s="7"/>
      <c r="D469" s="14" t="s">
        <v>9</v>
      </c>
      <c r="G469" s="38">
        <f>MAX(ABS(R471),ABS(AD471),ABS(AO471),ABS(AZ471),ABS(BL471),ABS(X465),ABS(AI465),ABS(AT465),ABS(BE465))</f>
        <v>43.173988862286819</v>
      </c>
      <c r="H469" s="38"/>
      <c r="I469" s="38"/>
      <c r="J469" s="14" t="s">
        <v>10</v>
      </c>
      <c r="BU469" s="8"/>
    </row>
    <row r="470" spans="2:83" x14ac:dyDescent="0.2">
      <c r="B470" s="7"/>
      <c r="R470" s="9" t="s">
        <v>3</v>
      </c>
      <c r="AE470" s="10" t="s">
        <v>3</v>
      </c>
      <c r="AP470" s="1" t="s">
        <v>3</v>
      </c>
      <c r="BA470" s="1" t="s">
        <v>3</v>
      </c>
      <c r="BM470" s="1" t="s">
        <v>3</v>
      </c>
      <c r="BU470" s="8"/>
    </row>
    <row r="471" spans="2:83" x14ac:dyDescent="0.2">
      <c r="B471" s="7"/>
      <c r="R471" s="35">
        <f>M455*P463/2</f>
        <v>42.3046875</v>
      </c>
      <c r="S471" s="35"/>
      <c r="T471" s="35"/>
      <c r="AD471" s="35">
        <f>M455*P463/2+X462*V463/2+Y455*AA463/2</f>
        <v>34.90030234050748</v>
      </c>
      <c r="AE471" s="35"/>
      <c r="AF471" s="35"/>
      <c r="AO471" s="35">
        <f>M455*P463/2+X462*V463/2+Y455*AA463/2+AI462*AG463/2+AJ455*AM463/2</f>
        <v>33.505159893321505</v>
      </c>
      <c r="AP471" s="35"/>
      <c r="AQ471" s="35"/>
      <c r="AZ471" s="35">
        <f>M455*P463/2+X462*V463/2+Y455*AA463/2+AI462*AG463/2+AJ455*AM463/2+AT462*AR463/2+AU455*AX463/2</f>
        <v>36.199948013328395</v>
      </c>
      <c r="BA471" s="35"/>
      <c r="BB471" s="35"/>
      <c r="BL471" s="35">
        <f>M455*P463/2+X462*V463/2+Y455*AA463/2+AI462*AG463/2+AJ455*AM463/2+AT462*AR463/2+AU455*AX463/2+BC463*BE462/2+BF455*BI463/2</f>
        <v>43.173988862286819</v>
      </c>
      <c r="BM471" s="35"/>
      <c r="BN471" s="35"/>
      <c r="BU471" s="8"/>
    </row>
    <row r="472" spans="2:83" ht="12" thickBot="1" x14ac:dyDescent="0.25">
      <c r="B472" s="11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3"/>
    </row>
    <row r="473" spans="2:83" ht="12" thickBot="1" x14ac:dyDescent="0.25"/>
    <row r="474" spans="2:83" ht="59.25" customHeight="1" x14ac:dyDescent="0.2">
      <c r="B474" s="23" t="s">
        <v>31</v>
      </c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5"/>
    </row>
    <row r="475" spans="2:83" x14ac:dyDescent="0.2">
      <c r="B475" s="3"/>
      <c r="C475" s="5"/>
      <c r="D475" s="5"/>
      <c r="E475" s="5"/>
      <c r="F475" s="5"/>
      <c r="G475" s="5"/>
      <c r="H475" s="6" t="s">
        <v>7</v>
      </c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15" t="s">
        <v>12</v>
      </c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4"/>
    </row>
    <row r="476" spans="2:83" x14ac:dyDescent="0.2">
      <c r="B476" s="7"/>
      <c r="BU476" s="8"/>
    </row>
    <row r="477" spans="2:83" x14ac:dyDescent="0.2">
      <c r="B477" s="7"/>
      <c r="BU477" s="8"/>
    </row>
    <row r="478" spans="2:83" ht="11.25" customHeight="1" x14ac:dyDescent="0.2">
      <c r="B478" s="7"/>
      <c r="BU478" s="8"/>
      <c r="BX478" s="26" t="s">
        <v>54</v>
      </c>
      <c r="BY478" s="27"/>
      <c r="BZ478" s="27"/>
      <c r="CA478" s="27"/>
      <c r="CB478" s="27"/>
      <c r="CC478" s="27"/>
      <c r="CD478" s="27"/>
      <c r="CE478" s="28"/>
    </row>
    <row r="479" spans="2:83" x14ac:dyDescent="0.2">
      <c r="B479" s="7"/>
      <c r="BU479" s="8"/>
      <c r="BX479" s="29"/>
      <c r="BY479" s="30"/>
      <c r="BZ479" s="30"/>
      <c r="CA479" s="30"/>
      <c r="CB479" s="30"/>
      <c r="CC479" s="30"/>
      <c r="CD479" s="30"/>
      <c r="CE479" s="31"/>
    </row>
    <row r="480" spans="2:83" x14ac:dyDescent="0.2">
      <c r="B480" s="7"/>
      <c r="BU480" s="8"/>
      <c r="BX480" s="29"/>
      <c r="BY480" s="30"/>
      <c r="BZ480" s="30"/>
      <c r="CA480" s="30"/>
      <c r="CB480" s="30"/>
      <c r="CC480" s="30"/>
      <c r="CD480" s="30"/>
      <c r="CE480" s="31"/>
    </row>
    <row r="481" spans="2:83" x14ac:dyDescent="0.2">
      <c r="B481" s="7"/>
      <c r="BU481" s="8"/>
      <c r="BX481" s="29"/>
      <c r="BY481" s="30"/>
      <c r="BZ481" s="30"/>
      <c r="CA481" s="30"/>
      <c r="CB481" s="30"/>
      <c r="CC481" s="30"/>
      <c r="CD481" s="30"/>
      <c r="CE481" s="31"/>
    </row>
    <row r="482" spans="2:83" x14ac:dyDescent="0.2">
      <c r="B482" s="7"/>
      <c r="BU482" s="8"/>
      <c r="BX482" s="29"/>
      <c r="BY482" s="30"/>
      <c r="BZ482" s="30"/>
      <c r="CA482" s="30"/>
      <c r="CB482" s="30"/>
      <c r="CC482" s="30"/>
      <c r="CD482" s="30"/>
      <c r="CE482" s="31"/>
    </row>
    <row r="483" spans="2:83" x14ac:dyDescent="0.2">
      <c r="B483" s="7"/>
      <c r="BU483" s="8"/>
      <c r="BX483" s="29"/>
      <c r="BY483" s="30"/>
      <c r="BZ483" s="30"/>
      <c r="CA483" s="30"/>
      <c r="CB483" s="30"/>
      <c r="CC483" s="30"/>
      <c r="CD483" s="30"/>
      <c r="CE483" s="31"/>
    </row>
    <row r="484" spans="2:83" x14ac:dyDescent="0.2">
      <c r="B484" s="7"/>
      <c r="BU484" s="8"/>
      <c r="BX484" s="32"/>
      <c r="BY484" s="33"/>
      <c r="BZ484" s="33"/>
      <c r="CA484" s="33"/>
      <c r="CB484" s="33"/>
      <c r="CC484" s="33"/>
      <c r="CD484" s="33"/>
      <c r="CE484" s="34"/>
    </row>
    <row r="485" spans="2:83" x14ac:dyDescent="0.2">
      <c r="B485" s="7"/>
      <c r="BU485" s="8"/>
    </row>
    <row r="486" spans="2:83" x14ac:dyDescent="0.2">
      <c r="B486" s="7"/>
      <c r="BU486" s="8"/>
      <c r="BX486" s="17"/>
      <c r="BY486" s="17"/>
      <c r="BZ486" s="17"/>
      <c r="CA486" s="17"/>
      <c r="CB486" s="17"/>
      <c r="CC486" s="17"/>
      <c r="CD486" s="17"/>
      <c r="CE486" s="17"/>
    </row>
    <row r="487" spans="2:83" x14ac:dyDescent="0.2">
      <c r="B487" s="7"/>
      <c r="BU487" s="8"/>
      <c r="BX487" s="17"/>
      <c r="BY487" s="17"/>
      <c r="BZ487" s="17"/>
      <c r="CA487" s="17"/>
      <c r="CB487" s="17"/>
      <c r="CC487" s="17"/>
      <c r="CD487" s="17"/>
      <c r="CE487" s="17"/>
    </row>
    <row r="488" spans="2:83" x14ac:dyDescent="0.2">
      <c r="B488" s="7"/>
      <c r="BU488" s="8"/>
      <c r="BX488" s="17"/>
      <c r="BY488" s="17"/>
      <c r="BZ488" s="17"/>
      <c r="CA488" s="17"/>
      <c r="CB488" s="17"/>
      <c r="CC488" s="17"/>
      <c r="CD488" s="17"/>
      <c r="CE488" s="17"/>
    </row>
    <row r="489" spans="2:83" x14ac:dyDescent="0.2">
      <c r="B489" s="7"/>
      <c r="BU489" s="8"/>
      <c r="BX489" s="17"/>
      <c r="BY489" s="17"/>
      <c r="BZ489" s="17"/>
      <c r="CA489" s="17"/>
      <c r="CB489" s="17"/>
      <c r="CC489" s="17"/>
      <c r="CD489" s="17"/>
      <c r="CE489" s="17"/>
    </row>
    <row r="490" spans="2:83" x14ac:dyDescent="0.2">
      <c r="B490" s="7"/>
      <c r="BU490" s="8"/>
      <c r="BX490" s="17"/>
      <c r="BY490" s="17"/>
      <c r="BZ490" s="17"/>
      <c r="CA490" s="17"/>
      <c r="CB490" s="17"/>
      <c r="CC490" s="17"/>
      <c r="CD490" s="17"/>
      <c r="CE490" s="17"/>
    </row>
    <row r="491" spans="2:83" x14ac:dyDescent="0.2">
      <c r="B491" s="7"/>
      <c r="BU491" s="8"/>
      <c r="BX491" s="17"/>
      <c r="BY491" s="17"/>
      <c r="BZ491" s="17"/>
      <c r="CA491" s="17"/>
      <c r="CB491" s="17"/>
      <c r="CC491" s="17"/>
      <c r="CD491" s="17"/>
      <c r="CE491" s="17"/>
    </row>
    <row r="492" spans="2:83" x14ac:dyDescent="0.2">
      <c r="B492" s="7"/>
      <c r="BU492" s="8"/>
      <c r="BX492" s="17"/>
      <c r="BY492" s="17"/>
      <c r="BZ492" s="17"/>
      <c r="CA492" s="17"/>
      <c r="CB492" s="17"/>
      <c r="CC492" s="17"/>
      <c r="CD492" s="17"/>
      <c r="CE492" s="17"/>
    </row>
    <row r="493" spans="2:83" x14ac:dyDescent="0.2">
      <c r="B493" s="7"/>
      <c r="BU493" s="8"/>
      <c r="BX493" s="17"/>
      <c r="BY493" s="17"/>
      <c r="BZ493" s="17"/>
      <c r="CA493" s="17"/>
      <c r="CB493" s="17"/>
      <c r="CC493" s="17"/>
      <c r="CD493" s="17"/>
      <c r="CE493" s="17"/>
    </row>
    <row r="494" spans="2:83" x14ac:dyDescent="0.2">
      <c r="B494" s="7"/>
      <c r="BU494" s="8"/>
      <c r="BX494" s="17"/>
      <c r="BY494" s="17"/>
      <c r="BZ494" s="17"/>
      <c r="CA494" s="17"/>
      <c r="CB494" s="17"/>
      <c r="CC494" s="17"/>
      <c r="CD494" s="17"/>
      <c r="CE494" s="17"/>
    </row>
    <row r="495" spans="2:83" x14ac:dyDescent="0.2">
      <c r="B495" s="7"/>
      <c r="BU495" s="8"/>
    </row>
    <row r="496" spans="2:83" x14ac:dyDescent="0.2">
      <c r="B496" s="7"/>
      <c r="BU496" s="8"/>
    </row>
    <row r="497" spans="2:73" x14ac:dyDescent="0.2">
      <c r="B497" s="7"/>
      <c r="BU497" s="8"/>
    </row>
    <row r="498" spans="2:73" x14ac:dyDescent="0.2">
      <c r="B498" s="7"/>
      <c r="BU498" s="8"/>
    </row>
    <row r="499" spans="2:73" x14ac:dyDescent="0.2">
      <c r="B499" s="7"/>
      <c r="BU499" s="8"/>
    </row>
    <row r="500" spans="2:73" x14ac:dyDescent="0.2">
      <c r="B500" s="7"/>
      <c r="BU500" s="8"/>
    </row>
    <row r="501" spans="2:73" x14ac:dyDescent="0.2">
      <c r="B501" s="7"/>
      <c r="BU501" s="8"/>
    </row>
    <row r="502" spans="2:73" x14ac:dyDescent="0.2">
      <c r="B502" s="7"/>
      <c r="BU502" s="8"/>
    </row>
    <row r="503" spans="2:73" x14ac:dyDescent="0.2">
      <c r="B503" s="7"/>
      <c r="BU503" s="8"/>
    </row>
    <row r="504" spans="2:73" x14ac:dyDescent="0.2">
      <c r="B504" s="7"/>
      <c r="BU504" s="8"/>
    </row>
    <row r="505" spans="2:73" x14ac:dyDescent="0.2">
      <c r="B505" s="7"/>
      <c r="BU505" s="8"/>
    </row>
    <row r="506" spans="2:73" x14ac:dyDescent="0.2">
      <c r="B506" s="7"/>
      <c r="BU506" s="8"/>
    </row>
    <row r="507" spans="2:73" x14ac:dyDescent="0.2">
      <c r="B507" s="7"/>
      <c r="BU507" s="8"/>
    </row>
    <row r="508" spans="2:73" x14ac:dyDescent="0.2">
      <c r="B508" s="7"/>
      <c r="BU508" s="8"/>
    </row>
    <row r="509" spans="2:73" x14ac:dyDescent="0.2">
      <c r="B509" s="7"/>
      <c r="BU509" s="8"/>
    </row>
    <row r="510" spans="2:73" x14ac:dyDescent="0.2">
      <c r="B510" s="7"/>
      <c r="BU510" s="8"/>
    </row>
    <row r="511" spans="2:73" x14ac:dyDescent="0.2">
      <c r="B511" s="7"/>
      <c r="BU511" s="8"/>
    </row>
    <row r="512" spans="2:73" x14ac:dyDescent="0.2">
      <c r="B512" s="7"/>
      <c r="BU512" s="8"/>
    </row>
    <row r="513" spans="2:73" x14ac:dyDescent="0.2">
      <c r="B513" s="7"/>
      <c r="BU513" s="8"/>
    </row>
    <row r="514" spans="2:73" x14ac:dyDescent="0.2">
      <c r="B514" s="7"/>
      <c r="BU514" s="8"/>
    </row>
    <row r="515" spans="2:73" x14ac:dyDescent="0.2">
      <c r="B515" s="7"/>
      <c r="BU515" s="8"/>
    </row>
    <row r="516" spans="2:73" x14ac:dyDescent="0.2">
      <c r="B516" s="7"/>
      <c r="BU516" s="8"/>
    </row>
    <row r="517" spans="2:73" x14ac:dyDescent="0.2">
      <c r="B517" s="7"/>
      <c r="S517" s="36">
        <v>5.5</v>
      </c>
      <c r="T517" s="36"/>
      <c r="U517" s="1" t="s">
        <v>0</v>
      </c>
      <c r="AE517" s="36">
        <v>6</v>
      </c>
      <c r="AF517" s="36"/>
      <c r="AG517" s="1" t="s">
        <v>0</v>
      </c>
      <c r="AP517" s="36">
        <v>6</v>
      </c>
      <c r="AQ517" s="36"/>
      <c r="AR517" s="1" t="s">
        <v>0</v>
      </c>
      <c r="BA517" s="36">
        <v>6</v>
      </c>
      <c r="BB517" s="36"/>
      <c r="BC517" s="1" t="s">
        <v>0</v>
      </c>
      <c r="BM517" s="36">
        <v>5.5</v>
      </c>
      <c r="BN517" s="36"/>
      <c r="BO517" s="1" t="s">
        <v>0</v>
      </c>
      <c r="BU517" s="8"/>
    </row>
    <row r="518" spans="2:73" x14ac:dyDescent="0.2">
      <c r="B518" s="7"/>
      <c r="BU518" s="8"/>
    </row>
    <row r="519" spans="2:73" x14ac:dyDescent="0.2">
      <c r="B519" s="7"/>
      <c r="AP519" s="35">
        <f>+S517+AE517+AP517+BA517+BM517</f>
        <v>29</v>
      </c>
      <c r="AQ519" s="35"/>
      <c r="AR519" s="1" t="s">
        <v>0</v>
      </c>
      <c r="BU519" s="8"/>
    </row>
    <row r="520" spans="2:73" x14ac:dyDescent="0.2">
      <c r="B520" s="7"/>
      <c r="BU520" s="8"/>
    </row>
    <row r="521" spans="2:73" x14ac:dyDescent="0.2">
      <c r="B521" s="7"/>
      <c r="AB521" s="1" t="s">
        <v>13</v>
      </c>
      <c r="AM521" s="36">
        <v>15</v>
      </c>
      <c r="AN521" s="36"/>
      <c r="AO521" s="36"/>
      <c r="AP521" s="1" t="s">
        <v>1</v>
      </c>
      <c r="BU521" s="8"/>
    </row>
    <row r="522" spans="2:73" x14ac:dyDescent="0.2">
      <c r="B522" s="7"/>
      <c r="BU522" s="8"/>
    </row>
    <row r="523" spans="2:73" x14ac:dyDescent="0.2">
      <c r="B523" s="7"/>
      <c r="BU523" s="8"/>
    </row>
    <row r="524" spans="2:73" x14ac:dyDescent="0.2">
      <c r="B524" s="7"/>
      <c r="BU524" s="8"/>
    </row>
    <row r="525" spans="2:73" x14ac:dyDescent="0.2">
      <c r="B525" s="7"/>
      <c r="BU525" s="8"/>
    </row>
    <row r="526" spans="2:73" x14ac:dyDescent="0.2">
      <c r="B526" s="7"/>
      <c r="S526" s="35">
        <f>+S517-X526</f>
        <v>4.75</v>
      </c>
      <c r="T526" s="35"/>
      <c r="U526" s="1" t="s">
        <v>0</v>
      </c>
      <c r="X526" s="36">
        <v>0.75</v>
      </c>
      <c r="Y526" s="36"/>
      <c r="Z526" s="1" t="s">
        <v>0</v>
      </c>
      <c r="AE526" s="35">
        <f>+AE517</f>
        <v>6</v>
      </c>
      <c r="AF526" s="35"/>
      <c r="AG526" s="1" t="s">
        <v>0</v>
      </c>
      <c r="AK526" s="36">
        <v>0.88</v>
      </c>
      <c r="AL526" s="36"/>
      <c r="AM526" s="1" t="s">
        <v>0</v>
      </c>
      <c r="AP526" s="35">
        <f>+AP517-AK526-AT526</f>
        <v>4.24</v>
      </c>
      <c r="AQ526" s="35"/>
      <c r="AR526" s="1" t="s">
        <v>0</v>
      </c>
      <c r="AT526" s="36">
        <v>0.88</v>
      </c>
      <c r="AU526" s="36"/>
      <c r="AV526" s="1" t="s">
        <v>0</v>
      </c>
      <c r="BA526" s="35">
        <f>+BA517</f>
        <v>6</v>
      </c>
      <c r="BB526" s="35"/>
      <c r="BC526" s="1" t="s">
        <v>0</v>
      </c>
      <c r="BG526" s="36">
        <v>0.75</v>
      </c>
      <c r="BH526" s="36"/>
      <c r="BI526" s="1" t="s">
        <v>0</v>
      </c>
      <c r="BM526" s="35">
        <f>+BM517-BG526</f>
        <v>4.75</v>
      </c>
      <c r="BN526" s="35"/>
      <c r="BO526" s="1" t="s">
        <v>0</v>
      </c>
      <c r="BU526" s="8"/>
    </row>
    <row r="527" spans="2:73" x14ac:dyDescent="0.2">
      <c r="B527" s="7"/>
      <c r="BU527" s="8"/>
    </row>
    <row r="528" spans="2:73" x14ac:dyDescent="0.2">
      <c r="B528" s="7"/>
      <c r="AP528" s="35">
        <f>+AP519</f>
        <v>29</v>
      </c>
      <c r="AQ528" s="35"/>
      <c r="AR528" s="1" t="s">
        <v>0</v>
      </c>
      <c r="BU528" s="8"/>
    </row>
    <row r="529" spans="2:73" x14ac:dyDescent="0.2">
      <c r="B529" s="7"/>
      <c r="BU529" s="8"/>
    </row>
    <row r="530" spans="2:73" x14ac:dyDescent="0.2">
      <c r="B530" s="7"/>
      <c r="Q530" s="35">
        <f>+AM521</f>
        <v>15</v>
      </c>
      <c r="R530" s="35"/>
      <c r="S530" s="35"/>
      <c r="T530" s="1" t="s">
        <v>1</v>
      </c>
      <c r="AN530" s="35">
        <f>+AM521</f>
        <v>15</v>
      </c>
      <c r="AO530" s="35"/>
      <c r="AP530" s="35"/>
      <c r="AQ530" s="1" t="s">
        <v>1</v>
      </c>
      <c r="BK530" s="35">
        <f>+AM521</f>
        <v>15</v>
      </c>
      <c r="BL530" s="35"/>
      <c r="BM530" s="35"/>
      <c r="BN530" s="1" t="s">
        <v>1</v>
      </c>
      <c r="BU530" s="8"/>
    </row>
    <row r="531" spans="2:73" x14ac:dyDescent="0.2">
      <c r="B531" s="7"/>
      <c r="BU531" s="8"/>
    </row>
    <row r="532" spans="2:73" x14ac:dyDescent="0.2">
      <c r="B532" s="7"/>
      <c r="BU532" s="8"/>
    </row>
    <row r="533" spans="2:73" x14ac:dyDescent="0.2">
      <c r="B533" s="7"/>
      <c r="BU533" s="8"/>
    </row>
    <row r="534" spans="2:73" x14ac:dyDescent="0.2">
      <c r="B534" s="7"/>
      <c r="R534" s="35">
        <f>+S526</f>
        <v>4.75</v>
      </c>
      <c r="S534" s="35"/>
      <c r="T534" s="1" t="s">
        <v>0</v>
      </c>
      <c r="AO534" s="35">
        <f>+AP526</f>
        <v>4.24</v>
      </c>
      <c r="AP534" s="35"/>
      <c r="AQ534" s="1" t="s">
        <v>0</v>
      </c>
      <c r="BM534" s="35">
        <f>+BM526</f>
        <v>4.75</v>
      </c>
      <c r="BN534" s="35"/>
      <c r="BO534" s="1" t="s">
        <v>0</v>
      </c>
      <c r="BU534" s="8"/>
    </row>
    <row r="535" spans="2:73" x14ac:dyDescent="0.2">
      <c r="B535" s="7"/>
      <c r="BU535" s="8"/>
    </row>
    <row r="536" spans="2:73" x14ac:dyDescent="0.2">
      <c r="B536" s="7"/>
      <c r="M536" s="35">
        <f>Q530*R534/2</f>
        <v>35.625</v>
      </c>
      <c r="N536" s="35"/>
      <c r="O536" s="1" t="s">
        <v>2</v>
      </c>
      <c r="W536" s="35">
        <f>+M536</f>
        <v>35.625</v>
      </c>
      <c r="X536" s="35"/>
      <c r="Y536" s="1" t="s">
        <v>2</v>
      </c>
      <c r="AK536" s="35">
        <f>AN530*AO534/2</f>
        <v>31.8</v>
      </c>
      <c r="AL536" s="35"/>
      <c r="AM536" s="1" t="s">
        <v>2</v>
      </c>
      <c r="AS536" s="35">
        <f>+AK536</f>
        <v>31.8</v>
      </c>
      <c r="AT536" s="35"/>
      <c r="AU536" s="1" t="s">
        <v>2</v>
      </c>
      <c r="BG536" s="35">
        <f>BK530*BM534/2</f>
        <v>35.625</v>
      </c>
      <c r="BH536" s="35"/>
      <c r="BI536" s="1" t="s">
        <v>2</v>
      </c>
      <c r="BR536" s="35">
        <f>+BG536</f>
        <v>35.625</v>
      </c>
      <c r="BS536" s="35"/>
      <c r="BT536" s="1" t="s">
        <v>2</v>
      </c>
      <c r="BU536" s="8"/>
    </row>
    <row r="537" spans="2:73" x14ac:dyDescent="0.2">
      <c r="B537" s="7"/>
      <c r="C537" s="1" t="s">
        <v>28</v>
      </c>
      <c r="BU537" s="8"/>
    </row>
    <row r="538" spans="2:73" x14ac:dyDescent="0.2">
      <c r="B538" s="7"/>
      <c r="W538" s="35">
        <f>+W536</f>
        <v>35.625</v>
      </c>
      <c r="X538" s="35"/>
      <c r="Y538" s="1" t="s">
        <v>2</v>
      </c>
      <c r="AK538" s="35">
        <f>+AK536</f>
        <v>31.8</v>
      </c>
      <c r="AL538" s="35"/>
      <c r="AM538" s="1" t="s">
        <v>2</v>
      </c>
      <c r="AS538" s="35">
        <f>+AS536</f>
        <v>31.8</v>
      </c>
      <c r="AT538" s="35"/>
      <c r="AU538" s="1" t="s">
        <v>2</v>
      </c>
      <c r="BG538" s="35">
        <f>+BG536</f>
        <v>35.625</v>
      </c>
      <c r="BH538" s="35"/>
      <c r="BI538" s="1" t="s">
        <v>2</v>
      </c>
      <c r="BU538" s="8"/>
    </row>
    <row r="539" spans="2:73" x14ac:dyDescent="0.2">
      <c r="B539" s="7"/>
      <c r="AC539" s="35">
        <f>+AM521</f>
        <v>15</v>
      </c>
      <c r="AD539" s="35"/>
      <c r="AE539" s="35"/>
      <c r="AF539" s="1" t="s">
        <v>1</v>
      </c>
      <c r="AY539" s="35">
        <f>+AM521</f>
        <v>15</v>
      </c>
      <c r="AZ539" s="35"/>
      <c r="BA539" s="35"/>
      <c r="BB539" s="1" t="s">
        <v>1</v>
      </c>
      <c r="BU539" s="8"/>
    </row>
    <row r="540" spans="2:73" x14ac:dyDescent="0.2">
      <c r="B540" s="7"/>
      <c r="BU540" s="8"/>
    </row>
    <row r="541" spans="2:73" x14ac:dyDescent="0.2">
      <c r="B541" s="7"/>
      <c r="BU541" s="8"/>
    </row>
    <row r="542" spans="2:73" x14ac:dyDescent="0.2">
      <c r="B542" s="7"/>
      <c r="BU542" s="8"/>
    </row>
    <row r="543" spans="2:73" x14ac:dyDescent="0.2">
      <c r="B543" s="7"/>
      <c r="X543" s="35">
        <f>+X526</f>
        <v>0.75</v>
      </c>
      <c r="Y543" s="35"/>
      <c r="Z543" s="1" t="s">
        <v>0</v>
      </c>
      <c r="AD543" s="35">
        <f>+AE526</f>
        <v>6</v>
      </c>
      <c r="AE543" s="35"/>
      <c r="AF543" s="1" t="s">
        <v>0</v>
      </c>
      <c r="AK543" s="37">
        <f>+AK526</f>
        <v>0.88</v>
      </c>
      <c r="AL543" s="37"/>
      <c r="AM543" s="1" t="s">
        <v>0</v>
      </c>
      <c r="AT543" s="35">
        <f>+AT526</f>
        <v>0.88</v>
      </c>
      <c r="AU543" s="35"/>
      <c r="AV543" s="1" t="s">
        <v>0</v>
      </c>
      <c r="AZ543" s="35">
        <f>+BA526</f>
        <v>6</v>
      </c>
      <c r="BA543" s="35"/>
      <c r="BB543" s="1" t="s">
        <v>0</v>
      </c>
      <c r="BG543" s="37">
        <f>+BG526</f>
        <v>0.75</v>
      </c>
      <c r="BH543" s="37"/>
      <c r="BI543" s="1" t="s">
        <v>0</v>
      </c>
      <c r="BU543" s="8"/>
    </row>
    <row r="544" spans="2:73" x14ac:dyDescent="0.2">
      <c r="B544" s="7"/>
      <c r="BU544" s="8"/>
    </row>
    <row r="545" spans="2:78" x14ac:dyDescent="0.2">
      <c r="B545" s="7"/>
      <c r="Y545" s="35">
        <f>(W538*(X543+AD543)+AC539*(X543+AD543)*(X543+AD543)/2-AC539*AK543*AK543/2-AK538*AK543)/AD543</f>
        <v>91.399249999999995</v>
      </c>
      <c r="Z545" s="35"/>
      <c r="AA545" s="1" t="s">
        <v>2</v>
      </c>
      <c r="AJ545" s="35">
        <f>W538+AK538+AC539*(X543+AD543+AK543)-Y545</f>
        <v>90.475750000000005</v>
      </c>
      <c r="AK545" s="35"/>
      <c r="AL545" s="1" t="s">
        <v>2</v>
      </c>
      <c r="AU545" s="35">
        <f>(AS538*(AT543+AZ543)+AY539*(AT543+AZ543)*(AT543+AZ543)/2-AY539*BG543*BG543/2-BG538*BG543)/AZ543</f>
        <v>90.475749999999991</v>
      </c>
      <c r="AV545" s="35"/>
      <c r="AW545" s="1" t="s">
        <v>2</v>
      </c>
      <c r="BF545" s="35">
        <f>AS538+BG538+AY539*(AT543+AZ543+BG543)-AU545</f>
        <v>91.399250000000009</v>
      </c>
      <c r="BG545" s="35"/>
      <c r="BH545" s="1" t="s">
        <v>2</v>
      </c>
      <c r="BU545" s="8"/>
    </row>
    <row r="546" spans="2:78" x14ac:dyDescent="0.2">
      <c r="B546" s="7"/>
      <c r="BU546" s="8"/>
    </row>
    <row r="547" spans="2:78" x14ac:dyDescent="0.2">
      <c r="B547" s="7"/>
      <c r="BU547" s="8"/>
    </row>
    <row r="548" spans="2:78" x14ac:dyDescent="0.2">
      <c r="B548" s="7"/>
      <c r="M548" s="35">
        <f>+M536</f>
        <v>35.625</v>
      </c>
      <c r="N548" s="35"/>
      <c r="O548" s="35"/>
      <c r="Y548" s="35">
        <f>+Y545+X555</f>
        <v>44.524249999999995</v>
      </c>
      <c r="Z548" s="35"/>
      <c r="AA548" s="35"/>
      <c r="AJ548" s="35">
        <f>+AJ545+AI555</f>
        <v>45</v>
      </c>
      <c r="AK548" s="35"/>
      <c r="AL548" s="35"/>
      <c r="AU548" s="35">
        <f>+AU545+AT555</f>
        <v>45.475749999999991</v>
      </c>
      <c r="AV548" s="35"/>
      <c r="AW548" s="35"/>
      <c r="BF548" s="35">
        <f>+BF545+BE555</f>
        <v>46.875</v>
      </c>
      <c r="BG548" s="35"/>
      <c r="BH548" s="35"/>
      <c r="BU548" s="8"/>
    </row>
    <row r="549" spans="2:78" x14ac:dyDescent="0.2">
      <c r="B549" s="7"/>
      <c r="AB549" s="1" t="s">
        <v>5</v>
      </c>
      <c r="AL549" s="35">
        <f>AJ548*(AM556-AK543)/AM556</f>
        <v>31.8</v>
      </c>
      <c r="AM549" s="35"/>
      <c r="AN549" s="35"/>
      <c r="BI549" s="35">
        <f>BF548*(BI556-BG543)/BI556</f>
        <v>35.625</v>
      </c>
      <c r="BJ549" s="35"/>
      <c r="BK549" s="35"/>
      <c r="BU549" s="8"/>
    </row>
    <row r="550" spans="2:78" x14ac:dyDescent="0.2">
      <c r="B550" s="7"/>
      <c r="O550" s="1" t="s">
        <v>3</v>
      </c>
      <c r="AA550" s="1" t="s">
        <v>3</v>
      </c>
      <c r="AL550" s="1" t="s">
        <v>3</v>
      </c>
      <c r="AW550" s="1" t="s">
        <v>3</v>
      </c>
      <c r="BH550" s="1" t="s">
        <v>3</v>
      </c>
      <c r="BU550" s="8"/>
    </row>
    <row r="551" spans="2:78" x14ac:dyDescent="0.2">
      <c r="B551" s="7"/>
      <c r="BU551" s="8"/>
    </row>
    <row r="552" spans="2:78" x14ac:dyDescent="0.2">
      <c r="B552" s="7"/>
      <c r="D552" s="14" t="s">
        <v>11</v>
      </c>
      <c r="G552" s="38">
        <f>MAX(ABS(M548),ABS(Y548),ABS(AJ548),ABS(AU548),ABS(BF548),ABS(X555),ABS(AI555),ABS(AT555),ABS(BE555),ABS(BQ555))</f>
        <v>46.875</v>
      </c>
      <c r="H552" s="38"/>
      <c r="I552" s="38"/>
      <c r="J552" s="14" t="s">
        <v>10</v>
      </c>
      <c r="BU552" s="8"/>
    </row>
    <row r="553" spans="2:78" x14ac:dyDescent="0.2">
      <c r="B553" s="7"/>
      <c r="X553" s="9" t="s">
        <v>4</v>
      </c>
      <c r="AI553" s="9" t="s">
        <v>4</v>
      </c>
      <c r="AT553" s="9" t="s">
        <v>4</v>
      </c>
      <c r="BE553" s="9" t="s">
        <v>4</v>
      </c>
      <c r="BQ553" s="9" t="s">
        <v>4</v>
      </c>
      <c r="BU553" s="8"/>
    </row>
    <row r="554" spans="2:78" x14ac:dyDescent="0.2">
      <c r="B554" s="7"/>
      <c r="V554" s="35">
        <f>X555*(V556-X543)/V556</f>
        <v>-35.625</v>
      </c>
      <c r="W554" s="35"/>
      <c r="X554" s="35"/>
      <c r="AR554" s="35">
        <f>AT555*(AR556-AT543)/AR556</f>
        <v>-31.8</v>
      </c>
      <c r="AS554" s="35"/>
      <c r="AT554" s="35"/>
      <c r="BU554" s="8"/>
      <c r="BW554" s="2"/>
      <c r="BX554" s="2"/>
      <c r="BY554" s="2"/>
      <c r="BZ554" s="2"/>
    </row>
    <row r="555" spans="2:78" x14ac:dyDescent="0.2">
      <c r="B555" s="7"/>
      <c r="X555" s="35">
        <f>+M548-Q530*S517</f>
        <v>-46.875</v>
      </c>
      <c r="Y555" s="35"/>
      <c r="Z555" s="35"/>
      <c r="AI555" s="35">
        <f>+Y548-AC539*AE517</f>
        <v>-45.475750000000005</v>
      </c>
      <c r="AJ555" s="35"/>
      <c r="AK555" s="35"/>
      <c r="AT555" s="35">
        <f>+AJ548-AM521*AP517</f>
        <v>-45</v>
      </c>
      <c r="AU555" s="35"/>
      <c r="AV555" s="35"/>
      <c r="BE555" s="35">
        <f>+AU548-AY539*BA517</f>
        <v>-44.524250000000009</v>
      </c>
      <c r="BF555" s="35"/>
      <c r="BG555" s="35"/>
      <c r="BQ555" s="35">
        <f>+BF548-BK530*BM517</f>
        <v>-35.625</v>
      </c>
      <c r="BR555" s="35"/>
      <c r="BS555" s="35"/>
      <c r="BU555" s="8"/>
    </row>
    <row r="556" spans="2:78" x14ac:dyDescent="0.2">
      <c r="B556" s="7"/>
      <c r="P556" s="35">
        <f>M548*S517/(M548-X555)</f>
        <v>2.375</v>
      </c>
      <c r="Q556" s="35"/>
      <c r="R556" s="1" t="s">
        <v>0</v>
      </c>
      <c r="V556" s="35">
        <f>+S517-P556</f>
        <v>3.125</v>
      </c>
      <c r="W556" s="35"/>
      <c r="X556" s="1" t="s">
        <v>0</v>
      </c>
      <c r="AA556" s="35">
        <f>Y548*AE517/(Y548-AI555)</f>
        <v>2.9682833333333329</v>
      </c>
      <c r="AB556" s="35"/>
      <c r="AC556" s="1" t="s">
        <v>0</v>
      </c>
      <c r="AG556" s="35">
        <f>+AE517-AA556</f>
        <v>3.0317166666666671</v>
      </c>
      <c r="AH556" s="35"/>
      <c r="AI556" s="1" t="s">
        <v>0</v>
      </c>
      <c r="AM556" s="35">
        <f>AJ548*AP517/(AJ548-AT555)</f>
        <v>3</v>
      </c>
      <c r="AN556" s="35"/>
      <c r="AO556" s="1" t="s">
        <v>0</v>
      </c>
      <c r="AR556" s="35">
        <f>+AP517-AM556</f>
        <v>3</v>
      </c>
      <c r="AS556" s="35"/>
      <c r="AT556" s="1" t="s">
        <v>0</v>
      </c>
      <c r="AX556" s="35">
        <f>AU548*BA517/(AU548-BE555)</f>
        <v>3.0317166666666657</v>
      </c>
      <c r="AY556" s="35"/>
      <c r="AZ556" s="1" t="s">
        <v>0</v>
      </c>
      <c r="BC556" s="35">
        <f>+BA517-AX556</f>
        <v>2.9682833333333343</v>
      </c>
      <c r="BD556" s="35"/>
      <c r="BE556" s="1" t="s">
        <v>0</v>
      </c>
      <c r="BI556" s="35">
        <f>BF548*BM517/(BF548-BQ555)</f>
        <v>3.125</v>
      </c>
      <c r="BJ556" s="35"/>
      <c r="BK556" s="1" t="s">
        <v>0</v>
      </c>
      <c r="BO556" s="35">
        <f>+BM517-BI556</f>
        <v>2.375</v>
      </c>
      <c r="BP556" s="35"/>
      <c r="BQ556" s="1" t="s">
        <v>0</v>
      </c>
      <c r="BU556" s="8"/>
    </row>
    <row r="557" spans="2:78" x14ac:dyDescent="0.2">
      <c r="B557" s="7"/>
      <c r="BU557" s="8"/>
    </row>
    <row r="558" spans="2:78" x14ac:dyDescent="0.2">
      <c r="B558" s="7"/>
      <c r="X558" s="35">
        <f>M548*P556/2+X555*V556/2</f>
        <v>-30.9375</v>
      </c>
      <c r="Y558" s="35"/>
      <c r="Z558" s="35"/>
      <c r="AI558" s="35">
        <f>M548*P556/2+X555*V556/2+Y548*AA556/2+AI555*AG556/2</f>
        <v>-33.79200000000003</v>
      </c>
      <c r="AJ558" s="35"/>
      <c r="AK558" s="35"/>
      <c r="AT558" s="35">
        <f>M548*P556/2+X555*V556/2+Y548*AA556/2+AI555*AG556/2+AJ548*AM556/2+AR556*AT555/2</f>
        <v>-33.79200000000003</v>
      </c>
      <c r="AU558" s="35"/>
      <c r="AV558" s="35"/>
      <c r="BE558" s="35">
        <f>M548*P556/2+X555*V556/2+Y548*AA556/2+AI555*AG556/2+AJ548*AM556/2+AR556*AT555/2+AU548*AX556/2+BE555*BC556/2</f>
        <v>-30.937500000000099</v>
      </c>
      <c r="BF558" s="35"/>
      <c r="BG558" s="35"/>
      <c r="BU558" s="8"/>
    </row>
    <row r="559" spans="2:78" x14ac:dyDescent="0.2">
      <c r="B559" s="7"/>
      <c r="AB559" s="1" t="s">
        <v>6</v>
      </c>
      <c r="BU559" s="8"/>
    </row>
    <row r="560" spans="2:78" x14ac:dyDescent="0.2">
      <c r="B560" s="7"/>
      <c r="BU560" s="8"/>
    </row>
    <row r="561" spans="2:83" x14ac:dyDescent="0.2">
      <c r="B561" s="7"/>
      <c r="Z561" s="1" t="s">
        <v>4</v>
      </c>
      <c r="AJ561" s="9" t="s">
        <v>4</v>
      </c>
      <c r="AV561" s="1" t="s">
        <v>4</v>
      </c>
      <c r="BF561" s="9" t="s">
        <v>4</v>
      </c>
      <c r="BU561" s="8"/>
    </row>
    <row r="562" spans="2:83" x14ac:dyDescent="0.2">
      <c r="B562" s="7"/>
      <c r="D562" s="14" t="s">
        <v>9</v>
      </c>
      <c r="G562" s="38">
        <f>MAX(ABS(R564),ABS(AD564),ABS(AO564),ABS(AZ564),ABS(BL564),ABS(X558),ABS(AI558),ABS(AT558),ABS(BE558))</f>
        <v>42.3046875</v>
      </c>
      <c r="H562" s="38"/>
      <c r="I562" s="38"/>
      <c r="J562" s="14" t="s">
        <v>10</v>
      </c>
      <c r="BU562" s="8"/>
    </row>
    <row r="563" spans="2:83" x14ac:dyDescent="0.2">
      <c r="B563" s="7"/>
      <c r="R563" s="9" t="s">
        <v>3</v>
      </c>
      <c r="AE563" s="10" t="s">
        <v>3</v>
      </c>
      <c r="AP563" s="1" t="s">
        <v>3</v>
      </c>
      <c r="BA563" s="1" t="s">
        <v>3</v>
      </c>
      <c r="BM563" s="1" t="s">
        <v>3</v>
      </c>
      <c r="BU563" s="8"/>
    </row>
    <row r="564" spans="2:83" x14ac:dyDescent="0.2">
      <c r="B564" s="7"/>
      <c r="R564" s="35">
        <f>M548*P556/2</f>
        <v>42.3046875</v>
      </c>
      <c r="S564" s="35"/>
      <c r="T564" s="35"/>
      <c r="AD564" s="35">
        <f>M548*P556/2+X555*V556/2+Y548*AA556/2</f>
        <v>35.142794602083313</v>
      </c>
      <c r="AE564" s="35"/>
      <c r="AF564" s="35"/>
      <c r="AO564" s="35">
        <f>M548*P556/2+X555*V556/2+Y548*AA556/2+AI555*AG556/2+AJ548*AM556/2</f>
        <v>33.70799999999997</v>
      </c>
      <c r="AP564" s="35"/>
      <c r="AQ564" s="35"/>
      <c r="AZ564" s="35">
        <f>M548*P556/2+X555*V556/2+Y548*AA556/2+AI555*AG556/2+AJ548*AM556/2+AR556*AT555/2+AU548*AX556/2</f>
        <v>35.142794602083271</v>
      </c>
      <c r="BA564" s="35"/>
      <c r="BB564" s="35"/>
      <c r="BL564" s="35">
        <f>M548*P556/2+X555*V556/2+Y548*AA556/2+AI555*AG556/2+AJ548*AM556/2+AR556*AT555/2+AU548*AX556/2+BE555*BC556/2+BF548*BI556/2</f>
        <v>42.304687499999901</v>
      </c>
      <c r="BM564" s="35"/>
      <c r="BN564" s="35"/>
      <c r="BU564" s="8"/>
    </row>
    <row r="565" spans="2:83" ht="12" thickBot="1" x14ac:dyDescent="0.25">
      <c r="B565" s="11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3"/>
    </row>
    <row r="566" spans="2:83" ht="12" thickBot="1" x14ac:dyDescent="0.25"/>
    <row r="567" spans="2:83" ht="59.25" customHeight="1" x14ac:dyDescent="0.2">
      <c r="B567" s="23" t="s">
        <v>32</v>
      </c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5"/>
    </row>
    <row r="568" spans="2:83" x14ac:dyDescent="0.2">
      <c r="B568" s="3"/>
      <c r="C568" s="5"/>
      <c r="D568" s="5"/>
      <c r="E568" s="5"/>
      <c r="F568" s="5"/>
      <c r="G568" s="5"/>
      <c r="H568" s="6" t="s">
        <v>7</v>
      </c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15" t="s">
        <v>12</v>
      </c>
      <c r="AK568" s="5"/>
      <c r="AL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4"/>
    </row>
    <row r="569" spans="2:83" x14ac:dyDescent="0.2">
      <c r="B569" s="7"/>
      <c r="BU569" s="8"/>
    </row>
    <row r="570" spans="2:83" x14ac:dyDescent="0.2">
      <c r="B570" s="7"/>
      <c r="BU570" s="8"/>
    </row>
    <row r="571" spans="2:83" ht="11.25" customHeight="1" x14ac:dyDescent="0.2">
      <c r="B571" s="7"/>
      <c r="BU571" s="8"/>
      <c r="BX571" s="26" t="s">
        <v>54</v>
      </c>
      <c r="BY571" s="27"/>
      <c r="BZ571" s="27"/>
      <c r="CA571" s="27"/>
      <c r="CB571" s="27"/>
      <c r="CC571" s="27"/>
      <c r="CD571" s="27"/>
      <c r="CE571" s="28"/>
    </row>
    <row r="572" spans="2:83" x14ac:dyDescent="0.2">
      <c r="B572" s="7"/>
      <c r="BU572" s="8"/>
      <c r="BX572" s="29"/>
      <c r="BY572" s="30"/>
      <c r="BZ572" s="30"/>
      <c r="CA572" s="30"/>
      <c r="CB572" s="30"/>
      <c r="CC572" s="30"/>
      <c r="CD572" s="30"/>
      <c r="CE572" s="31"/>
    </row>
    <row r="573" spans="2:83" x14ac:dyDescent="0.2">
      <c r="B573" s="7"/>
      <c r="BU573" s="8"/>
      <c r="BX573" s="29"/>
      <c r="BY573" s="30"/>
      <c r="BZ573" s="30"/>
      <c r="CA573" s="30"/>
      <c r="CB573" s="30"/>
      <c r="CC573" s="30"/>
      <c r="CD573" s="30"/>
      <c r="CE573" s="31"/>
    </row>
    <row r="574" spans="2:83" x14ac:dyDescent="0.2">
      <c r="B574" s="7"/>
      <c r="BU574" s="8"/>
      <c r="BX574" s="29"/>
      <c r="BY574" s="30"/>
      <c r="BZ574" s="30"/>
      <c r="CA574" s="30"/>
      <c r="CB574" s="30"/>
      <c r="CC574" s="30"/>
      <c r="CD574" s="30"/>
      <c r="CE574" s="31"/>
    </row>
    <row r="575" spans="2:83" x14ac:dyDescent="0.2">
      <c r="B575" s="7"/>
      <c r="BU575" s="8"/>
      <c r="BX575" s="29"/>
      <c r="BY575" s="30"/>
      <c r="BZ575" s="30"/>
      <c r="CA575" s="30"/>
      <c r="CB575" s="30"/>
      <c r="CC575" s="30"/>
      <c r="CD575" s="30"/>
      <c r="CE575" s="31"/>
    </row>
    <row r="576" spans="2:83" x14ac:dyDescent="0.2">
      <c r="B576" s="7"/>
      <c r="BU576" s="8"/>
      <c r="BX576" s="29"/>
      <c r="BY576" s="30"/>
      <c r="BZ576" s="30"/>
      <c r="CA576" s="30"/>
      <c r="CB576" s="30"/>
      <c r="CC576" s="30"/>
      <c r="CD576" s="30"/>
      <c r="CE576" s="31"/>
    </row>
    <row r="577" spans="2:83" x14ac:dyDescent="0.2">
      <c r="B577" s="7"/>
      <c r="BU577" s="8"/>
      <c r="BX577" s="32"/>
      <c r="BY577" s="33"/>
      <c r="BZ577" s="33"/>
      <c r="CA577" s="33"/>
      <c r="CB577" s="33"/>
      <c r="CC577" s="33"/>
      <c r="CD577" s="33"/>
      <c r="CE577" s="34"/>
    </row>
    <row r="578" spans="2:83" x14ac:dyDescent="0.2">
      <c r="B578" s="7"/>
      <c r="BU578" s="8"/>
    </row>
    <row r="579" spans="2:83" x14ac:dyDescent="0.2">
      <c r="B579" s="7"/>
      <c r="BU579" s="8"/>
      <c r="BX579" s="17"/>
      <c r="BY579" s="17"/>
      <c r="BZ579" s="17"/>
      <c r="CA579" s="17"/>
      <c r="CB579" s="17"/>
      <c r="CC579" s="17"/>
      <c r="CD579" s="17"/>
      <c r="CE579" s="17"/>
    </row>
    <row r="580" spans="2:83" x14ac:dyDescent="0.2">
      <c r="B580" s="7"/>
      <c r="BU580" s="8"/>
      <c r="BX580" s="17"/>
      <c r="BY580" s="17"/>
      <c r="BZ580" s="17"/>
      <c r="CA580" s="17"/>
      <c r="CB580" s="17"/>
      <c r="CC580" s="17"/>
      <c r="CD580" s="17"/>
      <c r="CE580" s="17"/>
    </row>
    <row r="581" spans="2:83" x14ac:dyDescent="0.2">
      <c r="B581" s="7"/>
      <c r="BU581" s="8"/>
      <c r="BX581" s="17"/>
      <c r="BY581" s="17"/>
      <c r="BZ581" s="17"/>
      <c r="CA581" s="17"/>
      <c r="CB581" s="17"/>
      <c r="CC581" s="17"/>
      <c r="CD581" s="17"/>
      <c r="CE581" s="17"/>
    </row>
    <row r="582" spans="2:83" x14ac:dyDescent="0.2">
      <c r="B582" s="7"/>
      <c r="BU582" s="8"/>
      <c r="BX582" s="17"/>
      <c r="BY582" s="17"/>
      <c r="BZ582" s="17"/>
      <c r="CA582" s="17"/>
      <c r="CB582" s="17"/>
      <c r="CC582" s="17"/>
      <c r="CD582" s="17"/>
      <c r="CE582" s="17"/>
    </row>
    <row r="583" spans="2:83" x14ac:dyDescent="0.2">
      <c r="B583" s="7"/>
      <c r="BU583" s="8"/>
      <c r="BX583" s="17"/>
      <c r="BY583" s="17"/>
      <c r="BZ583" s="17"/>
      <c r="CA583" s="17"/>
      <c r="CB583" s="17"/>
      <c r="CC583" s="17"/>
      <c r="CD583" s="17"/>
      <c r="CE583" s="17"/>
    </row>
    <row r="584" spans="2:83" x14ac:dyDescent="0.2">
      <c r="B584" s="7"/>
      <c r="BU584" s="8"/>
      <c r="BX584" s="17"/>
      <c r="BY584" s="17"/>
      <c r="BZ584" s="17"/>
      <c r="CA584" s="17"/>
      <c r="CB584" s="17"/>
      <c r="CC584" s="17"/>
      <c r="CD584" s="17"/>
      <c r="CE584" s="17"/>
    </row>
    <row r="585" spans="2:83" x14ac:dyDescent="0.2">
      <c r="B585" s="7"/>
      <c r="BU585" s="8"/>
      <c r="BX585" s="17"/>
      <c r="BY585" s="17"/>
      <c r="BZ585" s="17"/>
      <c r="CA585" s="17"/>
      <c r="CB585" s="17"/>
      <c r="CC585" s="17"/>
      <c r="CD585" s="17"/>
      <c r="CE585" s="17"/>
    </row>
    <row r="586" spans="2:83" x14ac:dyDescent="0.2">
      <c r="B586" s="7"/>
      <c r="BU586" s="8"/>
      <c r="BX586" s="17"/>
      <c r="BY586" s="17"/>
      <c r="BZ586" s="17"/>
      <c r="CA586" s="17"/>
      <c r="CB586" s="17"/>
      <c r="CC586" s="17"/>
      <c r="CD586" s="17"/>
      <c r="CE586" s="17"/>
    </row>
    <row r="587" spans="2:83" x14ac:dyDescent="0.2">
      <c r="B587" s="7"/>
      <c r="BU587" s="8"/>
      <c r="BX587" s="17"/>
      <c r="BY587" s="17"/>
      <c r="BZ587" s="17"/>
      <c r="CA587" s="17"/>
      <c r="CB587" s="17"/>
      <c r="CC587" s="17"/>
      <c r="CD587" s="17"/>
      <c r="CE587" s="17"/>
    </row>
    <row r="588" spans="2:83" x14ac:dyDescent="0.2">
      <c r="B588" s="7"/>
      <c r="BU588" s="8"/>
    </row>
    <row r="589" spans="2:83" x14ac:dyDescent="0.2">
      <c r="B589" s="7"/>
      <c r="BU589" s="8"/>
    </row>
    <row r="590" spans="2:83" x14ac:dyDescent="0.2">
      <c r="B590" s="7"/>
      <c r="BU590" s="8"/>
    </row>
    <row r="591" spans="2:83" x14ac:dyDescent="0.2">
      <c r="B591" s="7"/>
      <c r="BU591" s="8"/>
    </row>
    <row r="592" spans="2:83" x14ac:dyDescent="0.2">
      <c r="B592" s="7"/>
      <c r="BU592" s="8"/>
    </row>
    <row r="593" spans="2:73" x14ac:dyDescent="0.2">
      <c r="B593" s="7"/>
      <c r="BU593" s="8"/>
    </row>
    <row r="594" spans="2:73" x14ac:dyDescent="0.2">
      <c r="B594" s="7"/>
      <c r="BU594" s="8"/>
    </row>
    <row r="595" spans="2:73" x14ac:dyDescent="0.2">
      <c r="B595" s="7"/>
      <c r="BU595" s="8"/>
    </row>
    <row r="596" spans="2:73" x14ac:dyDescent="0.2">
      <c r="B596" s="7"/>
      <c r="BU596" s="8"/>
    </row>
    <row r="597" spans="2:73" x14ac:dyDescent="0.2">
      <c r="B597" s="7"/>
      <c r="BU597" s="8"/>
    </row>
    <row r="598" spans="2:73" x14ac:dyDescent="0.2">
      <c r="B598" s="7"/>
      <c r="BU598" s="8"/>
    </row>
    <row r="599" spans="2:73" x14ac:dyDescent="0.2">
      <c r="B599" s="7"/>
      <c r="BU599" s="8"/>
    </row>
    <row r="600" spans="2:73" x14ac:dyDescent="0.2">
      <c r="B600" s="7"/>
      <c r="BU600" s="8"/>
    </row>
    <row r="601" spans="2:73" x14ac:dyDescent="0.2">
      <c r="B601" s="7"/>
      <c r="BU601" s="8"/>
    </row>
    <row r="602" spans="2:73" x14ac:dyDescent="0.2">
      <c r="B602" s="7"/>
      <c r="BU602" s="8"/>
    </row>
    <row r="603" spans="2:73" x14ac:dyDescent="0.2">
      <c r="B603" s="7"/>
      <c r="BU603" s="8"/>
    </row>
    <row r="604" spans="2:73" x14ac:dyDescent="0.2">
      <c r="B604" s="7"/>
      <c r="BU604" s="8"/>
    </row>
    <row r="605" spans="2:73" x14ac:dyDescent="0.2">
      <c r="B605" s="7"/>
      <c r="BU605" s="8"/>
    </row>
    <row r="606" spans="2:73" x14ac:dyDescent="0.2">
      <c r="B606" s="7"/>
      <c r="BU606" s="8"/>
    </row>
    <row r="607" spans="2:73" x14ac:dyDescent="0.2">
      <c r="B607" s="7"/>
      <c r="BU607" s="8"/>
    </row>
    <row r="608" spans="2:73" x14ac:dyDescent="0.2">
      <c r="B608" s="7"/>
      <c r="BU608" s="8"/>
    </row>
    <row r="609" spans="2:73" x14ac:dyDescent="0.2">
      <c r="B609" s="7"/>
      <c r="BU609" s="8"/>
    </row>
    <row r="610" spans="2:73" x14ac:dyDescent="0.2">
      <c r="B610" s="7"/>
      <c r="S610" s="36">
        <v>5.5</v>
      </c>
      <c r="T610" s="36"/>
      <c r="U610" s="1" t="s">
        <v>0</v>
      </c>
      <c r="AE610" s="36">
        <v>6</v>
      </c>
      <c r="AF610" s="36"/>
      <c r="AG610" s="1" t="s">
        <v>0</v>
      </c>
      <c r="AP610" s="36">
        <v>6</v>
      </c>
      <c r="AQ610" s="36"/>
      <c r="AR610" s="1" t="s">
        <v>0</v>
      </c>
      <c r="BA610" s="36">
        <v>5.5</v>
      </c>
      <c r="BB610" s="36"/>
      <c r="BC610" s="1" t="s">
        <v>0</v>
      </c>
      <c r="BU610" s="8"/>
    </row>
    <row r="611" spans="2:73" x14ac:dyDescent="0.2">
      <c r="B611" s="7"/>
      <c r="BU611" s="8"/>
    </row>
    <row r="612" spans="2:73" x14ac:dyDescent="0.2">
      <c r="B612" s="7"/>
      <c r="AJ612" s="35">
        <f>+S610+AE610+AP610+BA610</f>
        <v>23</v>
      </c>
      <c r="AK612" s="35"/>
      <c r="AL612" s="1" t="s">
        <v>0</v>
      </c>
      <c r="BU612" s="8"/>
    </row>
    <row r="613" spans="2:73" x14ac:dyDescent="0.2">
      <c r="B613" s="7"/>
      <c r="BU613" s="8"/>
    </row>
    <row r="614" spans="2:73" x14ac:dyDescent="0.2">
      <c r="B614" s="7"/>
      <c r="AB614" s="1" t="s">
        <v>13</v>
      </c>
      <c r="AM614" s="36">
        <v>15</v>
      </c>
      <c r="AN614" s="36"/>
      <c r="AO614" s="36"/>
      <c r="AP614" s="1" t="s">
        <v>1</v>
      </c>
      <c r="BU614" s="8"/>
    </row>
    <row r="615" spans="2:73" x14ac:dyDescent="0.2">
      <c r="B615" s="7"/>
      <c r="BU615" s="8"/>
    </row>
    <row r="616" spans="2:73" x14ac:dyDescent="0.2">
      <c r="B616" s="7"/>
      <c r="BU616" s="8"/>
    </row>
    <row r="617" spans="2:73" x14ac:dyDescent="0.2">
      <c r="B617" s="7"/>
      <c r="BU617" s="8"/>
    </row>
    <row r="618" spans="2:73" x14ac:dyDescent="0.2">
      <c r="B618" s="7"/>
      <c r="BU618" s="8"/>
    </row>
    <row r="619" spans="2:73" x14ac:dyDescent="0.2">
      <c r="B619" s="7"/>
      <c r="S619" s="35">
        <f>+S610-X619</f>
        <v>5.5</v>
      </c>
      <c r="T619" s="35"/>
      <c r="U619" s="1" t="s">
        <v>0</v>
      </c>
      <c r="Z619" s="36">
        <v>0.55000000000000004</v>
      </c>
      <c r="AA619" s="36"/>
      <c r="AB619" s="1" t="s">
        <v>0</v>
      </c>
      <c r="AD619" s="35">
        <f>+AE610-Z619-AI619</f>
        <v>4.75</v>
      </c>
      <c r="AE619" s="35"/>
      <c r="AF619" s="1" t="s">
        <v>0</v>
      </c>
      <c r="AI619" s="36">
        <v>0.7</v>
      </c>
      <c r="AJ619" s="36"/>
      <c r="AK619" s="1" t="s">
        <v>0</v>
      </c>
      <c r="AO619" s="35">
        <f>+AP610</f>
        <v>6</v>
      </c>
      <c r="AP619" s="35"/>
      <c r="AQ619" s="1" t="s">
        <v>0</v>
      </c>
      <c r="AV619" s="36">
        <v>0.55000000000000004</v>
      </c>
      <c r="AW619" s="36"/>
      <c r="AX619" s="1" t="s">
        <v>0</v>
      </c>
      <c r="BA619" s="35">
        <f>+BA610-AV619</f>
        <v>4.95</v>
      </c>
      <c r="BB619" s="35"/>
      <c r="BC619" s="1" t="s">
        <v>0</v>
      </c>
      <c r="BU619" s="8"/>
    </row>
    <row r="620" spans="2:73" x14ac:dyDescent="0.2">
      <c r="B620" s="7"/>
      <c r="BU620" s="8"/>
    </row>
    <row r="621" spans="2:73" x14ac:dyDescent="0.2">
      <c r="B621" s="7"/>
      <c r="AJ621" s="35">
        <f>+AJ612</f>
        <v>23</v>
      </c>
      <c r="AK621" s="35"/>
      <c r="AL621" s="1" t="s">
        <v>0</v>
      </c>
      <c r="BU621" s="8"/>
    </row>
    <row r="622" spans="2:73" x14ac:dyDescent="0.2">
      <c r="B622" s="7"/>
      <c r="BU622" s="8"/>
    </row>
    <row r="623" spans="2:73" x14ac:dyDescent="0.2">
      <c r="B623" s="7"/>
      <c r="AC623" s="35">
        <f>+AM614</f>
        <v>15</v>
      </c>
      <c r="AD623" s="35"/>
      <c r="AE623" s="35"/>
      <c r="AF623" s="1" t="s">
        <v>1</v>
      </c>
      <c r="AZ623" s="35">
        <f>+AM614</f>
        <v>15</v>
      </c>
      <c r="BA623" s="35"/>
      <c r="BB623" s="35"/>
      <c r="BC623" s="1" t="s">
        <v>1</v>
      </c>
      <c r="BU623" s="8"/>
    </row>
    <row r="624" spans="2:73" x14ac:dyDescent="0.2">
      <c r="B624" s="7"/>
      <c r="K624" s="1" t="s">
        <v>28</v>
      </c>
      <c r="BU624" s="8"/>
    </row>
    <row r="625" spans="2:73" x14ac:dyDescent="0.2">
      <c r="B625" s="7"/>
      <c r="BU625" s="8"/>
    </row>
    <row r="626" spans="2:73" x14ac:dyDescent="0.2">
      <c r="B626" s="7"/>
      <c r="BU626" s="8"/>
    </row>
    <row r="627" spans="2:73" x14ac:dyDescent="0.2">
      <c r="B627" s="7"/>
      <c r="AD627" s="35">
        <f>+AD619</f>
        <v>4.75</v>
      </c>
      <c r="AE627" s="35"/>
      <c r="AF627" s="1" t="s">
        <v>0</v>
      </c>
      <c r="BB627" s="35">
        <f>+BA619</f>
        <v>4.95</v>
      </c>
      <c r="BC627" s="35"/>
      <c r="BD627" s="1" t="s">
        <v>0</v>
      </c>
      <c r="BU627" s="8"/>
    </row>
    <row r="628" spans="2:73" x14ac:dyDescent="0.2">
      <c r="B628" s="7"/>
      <c r="BU628" s="8"/>
    </row>
    <row r="629" spans="2:73" x14ac:dyDescent="0.2">
      <c r="B629" s="7"/>
      <c r="Z629" s="35">
        <f>AC623*AD627/2</f>
        <v>35.625</v>
      </c>
      <c r="AA629" s="35"/>
      <c r="AB629" s="1" t="s">
        <v>2</v>
      </c>
      <c r="AH629" s="35">
        <f>+Z629</f>
        <v>35.625</v>
      </c>
      <c r="AI629" s="35"/>
      <c r="AJ629" s="1" t="s">
        <v>2</v>
      </c>
      <c r="AV629" s="35">
        <f>AZ623*BB627/2</f>
        <v>37.125</v>
      </c>
      <c r="AW629" s="35"/>
      <c r="AX629" s="1" t="s">
        <v>2</v>
      </c>
      <c r="BG629" s="35">
        <f>+AV629</f>
        <v>37.125</v>
      </c>
      <c r="BH629" s="35"/>
      <c r="BI629" s="1" t="s">
        <v>2</v>
      </c>
      <c r="BU629" s="8"/>
    </row>
    <row r="630" spans="2:73" x14ac:dyDescent="0.2">
      <c r="B630" s="7"/>
      <c r="BU630" s="8"/>
    </row>
    <row r="631" spans="2:73" x14ac:dyDescent="0.2">
      <c r="B631" s="7"/>
      <c r="Z631" s="35">
        <f>+Z629</f>
        <v>35.625</v>
      </c>
      <c r="AA631" s="35"/>
      <c r="AB631" s="1" t="s">
        <v>2</v>
      </c>
      <c r="AH631" s="35">
        <f>+AH629</f>
        <v>35.625</v>
      </c>
      <c r="AI631" s="35"/>
      <c r="AJ631" s="1" t="s">
        <v>2</v>
      </c>
      <c r="AV631" s="35">
        <f>+AV629</f>
        <v>37.125</v>
      </c>
      <c r="AW631" s="35"/>
      <c r="AX631" s="1" t="s">
        <v>2</v>
      </c>
      <c r="BU631" s="8"/>
    </row>
    <row r="632" spans="2:73" x14ac:dyDescent="0.2">
      <c r="B632" s="7"/>
      <c r="Q632" s="35">
        <f>+AM614</f>
        <v>15</v>
      </c>
      <c r="R632" s="35"/>
      <c r="S632" s="35"/>
      <c r="T632" s="1" t="s">
        <v>1</v>
      </c>
      <c r="AN632" s="35">
        <f>+AM614</f>
        <v>15</v>
      </c>
      <c r="AO632" s="35"/>
      <c r="AP632" s="35"/>
      <c r="AQ632" s="1" t="s">
        <v>1</v>
      </c>
      <c r="BU632" s="8"/>
    </row>
    <row r="633" spans="2:73" x14ac:dyDescent="0.2">
      <c r="B633" s="7"/>
      <c r="BU633" s="8"/>
    </row>
    <row r="634" spans="2:73" x14ac:dyDescent="0.2">
      <c r="B634" s="7"/>
      <c r="BU634" s="8"/>
    </row>
    <row r="635" spans="2:73" x14ac:dyDescent="0.2">
      <c r="B635" s="7"/>
      <c r="BU635" s="8"/>
    </row>
    <row r="636" spans="2:73" x14ac:dyDescent="0.2">
      <c r="B636" s="7"/>
      <c r="S636" s="35">
        <f>+S619</f>
        <v>5.5</v>
      </c>
      <c r="T636" s="35"/>
      <c r="U636" s="1" t="s">
        <v>0</v>
      </c>
      <c r="Z636" s="37">
        <f>+Z619</f>
        <v>0.55000000000000004</v>
      </c>
      <c r="AA636" s="37"/>
      <c r="AB636" s="1" t="s">
        <v>0</v>
      </c>
      <c r="AI636" s="35">
        <f>+AI619</f>
        <v>0.7</v>
      </c>
      <c r="AJ636" s="35"/>
      <c r="AK636" s="1" t="s">
        <v>0</v>
      </c>
      <c r="AO636" s="35">
        <f>+AO619</f>
        <v>6</v>
      </c>
      <c r="AP636" s="35"/>
      <c r="AQ636" s="1" t="s">
        <v>0</v>
      </c>
      <c r="AV636" s="37">
        <f>+AV619</f>
        <v>0.55000000000000004</v>
      </c>
      <c r="AW636" s="37"/>
      <c r="AX636" s="1" t="s">
        <v>0</v>
      </c>
      <c r="BU636" s="8"/>
    </row>
    <row r="637" spans="2:73" x14ac:dyDescent="0.2">
      <c r="B637" s="7"/>
      <c r="BU637" s="8"/>
    </row>
    <row r="638" spans="2:73" x14ac:dyDescent="0.2">
      <c r="B638" s="7"/>
      <c r="M638" s="35">
        <f>(Q632*S636*S636/2-Z631*Z636-Q632*Z636*Z636/2)/S636</f>
        <v>37.274999999999999</v>
      </c>
      <c r="N638" s="35"/>
      <c r="O638" s="1" t="s">
        <v>2</v>
      </c>
      <c r="Y638" s="35">
        <f>Q632*(S636+Z636)+Z631-M638</f>
        <v>89.1</v>
      </c>
      <c r="Z638" s="35"/>
      <c r="AA638" s="1" t="s">
        <v>2</v>
      </c>
      <c r="AJ638" s="35">
        <f>(AH631*(AI636+AO636)+AN632*(AI636+AO636)*(AI636+AO636)/2-AN632*AV636*AV636/2-AV631*AV636)/AO636</f>
        <v>92.112499999999997</v>
      </c>
      <c r="AK638" s="35"/>
      <c r="AL638" s="1" t="s">
        <v>2</v>
      </c>
      <c r="AU638" s="35">
        <f>AH631+AV631+AN632*(AI636+AO636+AV636)-AJ638</f>
        <v>89.387500000000003</v>
      </c>
      <c r="AV638" s="35"/>
      <c r="AW638" s="1" t="s">
        <v>2</v>
      </c>
      <c r="BU638" s="8"/>
    </row>
    <row r="639" spans="2:73" x14ac:dyDescent="0.2">
      <c r="B639" s="7"/>
      <c r="BU639" s="8"/>
    </row>
    <row r="640" spans="2:73" x14ac:dyDescent="0.2">
      <c r="B640" s="7"/>
      <c r="P640" s="1" t="s">
        <v>5</v>
      </c>
      <c r="BU640" s="8"/>
    </row>
    <row r="641" spans="2:73" x14ac:dyDescent="0.2">
      <c r="B641" s="7"/>
      <c r="M641" s="35">
        <f>+M638</f>
        <v>37.274999999999999</v>
      </c>
      <c r="N641" s="35"/>
      <c r="O641" s="35"/>
      <c r="Y641" s="35">
        <f>+Y638+X648</f>
        <v>43.874999999999993</v>
      </c>
      <c r="Z641" s="35"/>
      <c r="AA641" s="35"/>
      <c r="AJ641" s="35">
        <f>+AJ638+AI648</f>
        <v>45.98749999999999</v>
      </c>
      <c r="AK641" s="35"/>
      <c r="AL641" s="35"/>
      <c r="AU641" s="35">
        <f>+AU638+AT648</f>
        <v>45.374999999999993</v>
      </c>
      <c r="AV641" s="35"/>
      <c r="AW641" s="35"/>
      <c r="BU641" s="8"/>
    </row>
    <row r="642" spans="2:73" x14ac:dyDescent="0.2">
      <c r="B642" s="7"/>
      <c r="AA642" s="35">
        <f>Y641*(AB649-Z636)/AB649</f>
        <v>35.624999999999986</v>
      </c>
      <c r="AB642" s="35"/>
      <c r="AC642" s="35"/>
      <c r="AX642" s="35">
        <f>AU641*(AX649-AV636)/AX649</f>
        <v>37.124999999999993</v>
      </c>
      <c r="AY642" s="35"/>
      <c r="AZ642" s="35"/>
      <c r="BU642" s="8"/>
    </row>
    <row r="643" spans="2:73" x14ac:dyDescent="0.2">
      <c r="B643" s="7"/>
      <c r="O643" s="1" t="s">
        <v>3</v>
      </c>
      <c r="AA643" s="1" t="s">
        <v>3</v>
      </c>
      <c r="AL643" s="1" t="s">
        <v>3</v>
      </c>
      <c r="AW643" s="1" t="s">
        <v>3</v>
      </c>
      <c r="BU643" s="8"/>
    </row>
    <row r="644" spans="2:73" x14ac:dyDescent="0.2">
      <c r="B644" s="7"/>
      <c r="BU644" s="8"/>
    </row>
    <row r="645" spans="2:73" x14ac:dyDescent="0.2">
      <c r="B645" s="7"/>
      <c r="D645" s="14" t="s">
        <v>11</v>
      </c>
      <c r="G645" s="38">
        <f>MAX(ABS(M641),ABS(Y641),ABS(AJ641),ABS(AU641),ABS(X648),ABS(AI648),ABS(AT648),ABS(BF648))</f>
        <v>46.125000000000007</v>
      </c>
      <c r="H645" s="38"/>
      <c r="I645" s="38"/>
      <c r="J645" s="14" t="s">
        <v>10</v>
      </c>
      <c r="BU645" s="8"/>
    </row>
    <row r="646" spans="2:73" x14ac:dyDescent="0.2">
      <c r="B646" s="7"/>
      <c r="X646" s="9" t="s">
        <v>4</v>
      </c>
      <c r="AI646" s="9" t="s">
        <v>4</v>
      </c>
      <c r="AT646" s="9" t="s">
        <v>4</v>
      </c>
      <c r="BF646" s="9" t="s">
        <v>4</v>
      </c>
      <c r="BU646" s="8"/>
    </row>
    <row r="647" spans="2:73" x14ac:dyDescent="0.2">
      <c r="B647" s="7"/>
      <c r="AG647" s="35">
        <f>AI648*(AG649-AI636)/AG649</f>
        <v>-35.625000000000014</v>
      </c>
      <c r="AH647" s="35"/>
      <c r="AI647" s="35"/>
      <c r="BU647" s="8"/>
    </row>
    <row r="648" spans="2:73" x14ac:dyDescent="0.2">
      <c r="B648" s="7"/>
      <c r="X648" s="35">
        <f>+M641-Q632*S636</f>
        <v>-45.225000000000001</v>
      </c>
      <c r="Y648" s="35"/>
      <c r="Z648" s="35"/>
      <c r="AI648" s="35">
        <f>+Y641-AC623*AE610</f>
        <v>-46.125000000000007</v>
      </c>
      <c r="AJ648" s="35"/>
      <c r="AK648" s="35"/>
      <c r="AT648" s="35">
        <f>+AJ641-AN632*AO619</f>
        <v>-44.01250000000001</v>
      </c>
      <c r="AU648" s="35"/>
      <c r="AV648" s="35"/>
      <c r="BF648" s="35">
        <f>+AU641-AZ623*BA610</f>
        <v>-37.125000000000007</v>
      </c>
      <c r="BG648" s="35"/>
      <c r="BH648" s="35"/>
      <c r="BU648" s="8"/>
    </row>
    <row r="649" spans="2:73" x14ac:dyDescent="0.2">
      <c r="B649" s="7"/>
      <c r="P649" s="35">
        <f>M641*S610/(M641-X648)</f>
        <v>2.4849999999999999</v>
      </c>
      <c r="Q649" s="35"/>
      <c r="R649" s="1" t="s">
        <v>0</v>
      </c>
      <c r="V649" s="35">
        <f>+S610-P649</f>
        <v>3.0150000000000001</v>
      </c>
      <c r="W649" s="35"/>
      <c r="X649" s="1" t="s">
        <v>0</v>
      </c>
      <c r="AB649" s="35">
        <f>Y641*AE610/(Y641-AI648)</f>
        <v>2.9249999999999994</v>
      </c>
      <c r="AC649" s="35"/>
      <c r="AD649" s="1" t="s">
        <v>0</v>
      </c>
      <c r="AG649" s="35">
        <f>+AE610-AB649</f>
        <v>3.0750000000000006</v>
      </c>
      <c r="AH649" s="35"/>
      <c r="AI649" s="1" t="s">
        <v>0</v>
      </c>
      <c r="AM649" s="35">
        <f>AJ641*AP610/(AJ641-AT648)</f>
        <v>3.065833333333333</v>
      </c>
      <c r="AN649" s="35"/>
      <c r="AO649" s="1" t="s">
        <v>0</v>
      </c>
      <c r="AR649" s="35">
        <f>+AP610-AM649</f>
        <v>2.934166666666667</v>
      </c>
      <c r="AS649" s="35"/>
      <c r="AT649" s="1" t="s">
        <v>0</v>
      </c>
      <c r="AX649" s="35">
        <f>AU641*BA610/(AU641-BF648)</f>
        <v>3.0249999999999995</v>
      </c>
      <c r="AY649" s="35"/>
      <c r="AZ649" s="1" t="s">
        <v>0</v>
      </c>
      <c r="BD649" s="35">
        <f>+BA610-AX649</f>
        <v>2.4750000000000005</v>
      </c>
      <c r="BE649" s="35"/>
      <c r="BF649" s="1" t="s">
        <v>0</v>
      </c>
      <c r="BU649" s="8"/>
    </row>
    <row r="650" spans="2:73" x14ac:dyDescent="0.2">
      <c r="B650" s="7"/>
      <c r="BU650" s="8"/>
    </row>
    <row r="651" spans="2:73" x14ac:dyDescent="0.2">
      <c r="B651" s="7"/>
      <c r="X651" s="35">
        <f>M641*P649/2+X648*V649/2</f>
        <v>-21.862500000000004</v>
      </c>
      <c r="Y651" s="35"/>
      <c r="Z651" s="35"/>
      <c r="AI651" s="35">
        <f>M641*P649/2+X648*V649/2+Y641*AB649/2+AG649*AI648/2</f>
        <v>-28.612500000000047</v>
      </c>
      <c r="AJ651" s="35"/>
      <c r="AK651" s="35"/>
      <c r="AT651" s="35">
        <f>M641*P649/2+X648*V649/2+Y641*AB649/2+AG649*AI648/2+AJ641*AM649/2+AR649*AT648/2</f>
        <v>-22.687500000000092</v>
      </c>
      <c r="AU651" s="35"/>
      <c r="AV651" s="35"/>
      <c r="BU651" s="8"/>
    </row>
    <row r="652" spans="2:73" x14ac:dyDescent="0.2">
      <c r="B652" s="7"/>
      <c r="O652" s="1" t="s">
        <v>6</v>
      </c>
      <c r="BU652" s="8"/>
    </row>
    <row r="653" spans="2:73" x14ac:dyDescent="0.2">
      <c r="B653" s="7"/>
      <c r="BU653" s="8"/>
    </row>
    <row r="654" spans="2:73" x14ac:dyDescent="0.2">
      <c r="B654" s="7"/>
      <c r="Y654" s="1" t="s">
        <v>4</v>
      </c>
      <c r="AK654" s="1" t="s">
        <v>4</v>
      </c>
      <c r="AU654" s="1" t="s">
        <v>4</v>
      </c>
      <c r="BU654" s="8"/>
    </row>
    <row r="655" spans="2:73" x14ac:dyDescent="0.2">
      <c r="B655" s="7"/>
      <c r="D655" s="14" t="s">
        <v>9</v>
      </c>
      <c r="G655" s="38">
        <f>MAX(ABS(Q657),ABS(AD657),ABS(AO657),ABS(BA657),ABS(X651),ABS(AI651),ABS(AT651))</f>
        <v>46.314187499999996</v>
      </c>
      <c r="H655" s="38"/>
      <c r="I655" s="38"/>
      <c r="J655" s="14" t="s">
        <v>10</v>
      </c>
      <c r="BU655" s="8"/>
    </row>
    <row r="656" spans="2:73" x14ac:dyDescent="0.2">
      <c r="B656" s="7"/>
      <c r="R656" s="1" t="s">
        <v>3</v>
      </c>
      <c r="AE656" s="1" t="s">
        <v>3</v>
      </c>
      <c r="AP656" s="1" t="s">
        <v>3</v>
      </c>
      <c r="BC656" s="1" t="s">
        <v>3</v>
      </c>
      <c r="BU656" s="8"/>
    </row>
    <row r="657" spans="2:83" x14ac:dyDescent="0.2">
      <c r="B657" s="7"/>
      <c r="Q657" s="35">
        <f>M641*P649/2</f>
        <v>46.314187499999996</v>
      </c>
      <c r="R657" s="35"/>
      <c r="S657" s="35"/>
      <c r="AD657" s="35">
        <f>M641*P649/2+X648*V649/2+Y641*AB649/2</f>
        <v>42.304687499999979</v>
      </c>
      <c r="AE657" s="35"/>
      <c r="AF657" s="35"/>
      <c r="AO657" s="35">
        <f>M641*P649/2+X648*V649/2+Y641*AB649/2+AG649*AI648/2+AJ641*AM649/2</f>
        <v>41.882505208333264</v>
      </c>
      <c r="AP657" s="35"/>
      <c r="AQ657" s="35"/>
      <c r="BA657" s="35">
        <f>M641*P649/2+X648*V649/2+Y641*AB649/2+AG649*AI648/2+AJ641*AM649/2+AR649*AT648/2+AU641*AX649/2</f>
        <v>45.942187499999882</v>
      </c>
      <c r="BB657" s="35"/>
      <c r="BC657" s="35"/>
      <c r="BU657" s="8"/>
    </row>
    <row r="658" spans="2:83" ht="12" thickBot="1" x14ac:dyDescent="0.25">
      <c r="B658" s="11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3"/>
    </row>
    <row r="659" spans="2:83" ht="12" thickBot="1" x14ac:dyDescent="0.25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</row>
    <row r="660" spans="2:83" ht="59.25" customHeight="1" x14ac:dyDescent="0.2">
      <c r="B660" s="23" t="s">
        <v>33</v>
      </c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5"/>
    </row>
    <row r="661" spans="2:83" x14ac:dyDescent="0.2">
      <c r="B661" s="3"/>
      <c r="C661" s="5"/>
      <c r="D661" s="5"/>
      <c r="E661" s="5"/>
      <c r="F661" s="5"/>
      <c r="G661" s="5"/>
      <c r="H661" s="6" t="s">
        <v>7</v>
      </c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15" t="s">
        <v>12</v>
      </c>
      <c r="AD661" s="5"/>
      <c r="AE661" s="5"/>
      <c r="AF661" s="5"/>
      <c r="AG661" s="5"/>
      <c r="AH661" s="5"/>
      <c r="AI661" s="5"/>
      <c r="AJ661" s="5"/>
      <c r="AK661" s="5"/>
      <c r="AL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4"/>
    </row>
    <row r="662" spans="2:83" x14ac:dyDescent="0.2">
      <c r="B662" s="7"/>
      <c r="BU662" s="8"/>
    </row>
    <row r="663" spans="2:83" x14ac:dyDescent="0.2">
      <c r="B663" s="7"/>
      <c r="BU663" s="8"/>
    </row>
    <row r="664" spans="2:83" ht="11.25" customHeight="1" x14ac:dyDescent="0.2">
      <c r="B664" s="7"/>
      <c r="BU664" s="8"/>
      <c r="BX664" s="26" t="s">
        <v>54</v>
      </c>
      <c r="BY664" s="27"/>
      <c r="BZ664" s="27"/>
      <c r="CA664" s="27"/>
      <c r="CB664" s="27"/>
      <c r="CC664" s="27"/>
      <c r="CD664" s="27"/>
      <c r="CE664" s="28"/>
    </row>
    <row r="665" spans="2:83" x14ac:dyDescent="0.2">
      <c r="B665" s="7"/>
      <c r="BU665" s="8"/>
      <c r="BX665" s="29"/>
      <c r="BY665" s="30"/>
      <c r="BZ665" s="30"/>
      <c r="CA665" s="30"/>
      <c r="CB665" s="30"/>
      <c r="CC665" s="30"/>
      <c r="CD665" s="30"/>
      <c r="CE665" s="31"/>
    </row>
    <row r="666" spans="2:83" x14ac:dyDescent="0.2">
      <c r="B666" s="7"/>
      <c r="BU666" s="8"/>
      <c r="BX666" s="29"/>
      <c r="BY666" s="30"/>
      <c r="BZ666" s="30"/>
      <c r="CA666" s="30"/>
      <c r="CB666" s="30"/>
      <c r="CC666" s="30"/>
      <c r="CD666" s="30"/>
      <c r="CE666" s="31"/>
    </row>
    <row r="667" spans="2:83" x14ac:dyDescent="0.2">
      <c r="B667" s="7"/>
      <c r="BU667" s="8"/>
      <c r="BX667" s="29"/>
      <c r="BY667" s="30"/>
      <c r="BZ667" s="30"/>
      <c r="CA667" s="30"/>
      <c r="CB667" s="30"/>
      <c r="CC667" s="30"/>
      <c r="CD667" s="30"/>
      <c r="CE667" s="31"/>
    </row>
    <row r="668" spans="2:83" x14ac:dyDescent="0.2">
      <c r="B668" s="7"/>
      <c r="BU668" s="8"/>
      <c r="BX668" s="29"/>
      <c r="BY668" s="30"/>
      <c r="BZ668" s="30"/>
      <c r="CA668" s="30"/>
      <c r="CB668" s="30"/>
      <c r="CC668" s="30"/>
      <c r="CD668" s="30"/>
      <c r="CE668" s="31"/>
    </row>
    <row r="669" spans="2:83" x14ac:dyDescent="0.2">
      <c r="B669" s="7"/>
      <c r="BU669" s="8"/>
      <c r="BX669" s="29"/>
      <c r="BY669" s="30"/>
      <c r="BZ669" s="30"/>
      <c r="CA669" s="30"/>
      <c r="CB669" s="30"/>
      <c r="CC669" s="30"/>
      <c r="CD669" s="30"/>
      <c r="CE669" s="31"/>
    </row>
    <row r="670" spans="2:83" x14ac:dyDescent="0.2">
      <c r="B670" s="7"/>
      <c r="BU670" s="8"/>
      <c r="BX670" s="32"/>
      <c r="BY670" s="33"/>
      <c r="BZ670" s="33"/>
      <c r="CA670" s="33"/>
      <c r="CB670" s="33"/>
      <c r="CC670" s="33"/>
      <c r="CD670" s="33"/>
      <c r="CE670" s="34"/>
    </row>
    <row r="671" spans="2:83" x14ac:dyDescent="0.2">
      <c r="B671" s="7"/>
      <c r="BU671" s="8"/>
    </row>
    <row r="672" spans="2:83" x14ac:dyDescent="0.2">
      <c r="B672" s="7"/>
      <c r="BU672" s="8"/>
      <c r="BX672" s="17"/>
      <c r="BY672" s="17"/>
      <c r="BZ672" s="17"/>
      <c r="CA672" s="17"/>
      <c r="CB672" s="17"/>
      <c r="CC672" s="17"/>
      <c r="CD672" s="17"/>
      <c r="CE672" s="17"/>
    </row>
    <row r="673" spans="2:83" x14ac:dyDescent="0.2">
      <c r="B673" s="7"/>
      <c r="BU673" s="8"/>
      <c r="BX673" s="17"/>
      <c r="BY673" s="17"/>
      <c r="BZ673" s="17"/>
      <c r="CA673" s="17"/>
      <c r="CB673" s="17"/>
      <c r="CC673" s="17"/>
      <c r="CD673" s="17"/>
      <c r="CE673" s="17"/>
    </row>
    <row r="674" spans="2:83" x14ac:dyDescent="0.2">
      <c r="B674" s="7"/>
      <c r="BU674" s="8"/>
      <c r="BX674" s="17"/>
      <c r="BY674" s="17"/>
      <c r="BZ674" s="17"/>
      <c r="CA674" s="17"/>
      <c r="CB674" s="17"/>
      <c r="CC674" s="17"/>
      <c r="CD674" s="17"/>
      <c r="CE674" s="17"/>
    </row>
    <row r="675" spans="2:83" x14ac:dyDescent="0.2">
      <c r="B675" s="7"/>
      <c r="BU675" s="8"/>
      <c r="BX675" s="17"/>
      <c r="BY675" s="17"/>
      <c r="BZ675" s="17"/>
      <c r="CA675" s="17"/>
      <c r="CB675" s="17"/>
      <c r="CC675" s="17"/>
      <c r="CD675" s="17"/>
      <c r="CE675" s="17"/>
    </row>
    <row r="676" spans="2:83" x14ac:dyDescent="0.2">
      <c r="B676" s="7"/>
      <c r="BU676" s="8"/>
      <c r="BX676" s="17"/>
      <c r="BY676" s="17"/>
      <c r="BZ676" s="17"/>
      <c r="CA676" s="17"/>
      <c r="CB676" s="17"/>
      <c r="CC676" s="17"/>
      <c r="CD676" s="17"/>
      <c r="CE676" s="17"/>
    </row>
    <row r="677" spans="2:83" x14ac:dyDescent="0.2">
      <c r="B677" s="7"/>
      <c r="BU677" s="8"/>
      <c r="BX677" s="17"/>
      <c r="BY677" s="17"/>
      <c r="BZ677" s="17"/>
      <c r="CA677" s="17"/>
      <c r="CB677" s="17"/>
      <c r="CC677" s="17"/>
      <c r="CD677" s="17"/>
      <c r="CE677" s="17"/>
    </row>
    <row r="678" spans="2:83" x14ac:dyDescent="0.2">
      <c r="B678" s="7"/>
      <c r="BU678" s="8"/>
      <c r="BX678" s="17"/>
      <c r="BY678" s="17"/>
      <c r="BZ678" s="17"/>
      <c r="CA678" s="17"/>
      <c r="CB678" s="17"/>
      <c r="CC678" s="17"/>
      <c r="CD678" s="17"/>
      <c r="CE678" s="17"/>
    </row>
    <row r="679" spans="2:83" x14ac:dyDescent="0.2">
      <c r="B679" s="7"/>
      <c r="BU679" s="8"/>
      <c r="BX679" s="17"/>
      <c r="BY679" s="17"/>
      <c r="BZ679" s="17"/>
      <c r="CA679" s="17"/>
      <c r="CB679" s="17"/>
      <c r="CC679" s="17"/>
      <c r="CD679" s="17"/>
      <c r="CE679" s="17"/>
    </row>
    <row r="680" spans="2:83" x14ac:dyDescent="0.2">
      <c r="B680" s="7"/>
      <c r="BU680" s="8"/>
      <c r="BX680" s="17"/>
      <c r="BY680" s="17"/>
      <c r="BZ680" s="17"/>
      <c r="CA680" s="17"/>
      <c r="CB680" s="17"/>
      <c r="CC680" s="17"/>
      <c r="CD680" s="17"/>
      <c r="CE680" s="17"/>
    </row>
    <row r="681" spans="2:83" x14ac:dyDescent="0.2">
      <c r="B681" s="7"/>
      <c r="BU681" s="8"/>
    </row>
    <row r="682" spans="2:83" x14ac:dyDescent="0.2">
      <c r="B682" s="7"/>
      <c r="BU682" s="8"/>
    </row>
    <row r="683" spans="2:83" x14ac:dyDescent="0.2">
      <c r="B683" s="7"/>
      <c r="BU683" s="8"/>
    </row>
    <row r="684" spans="2:83" x14ac:dyDescent="0.2">
      <c r="B684" s="7"/>
      <c r="BU684" s="8"/>
    </row>
    <row r="685" spans="2:83" x14ac:dyDescent="0.2">
      <c r="B685" s="7"/>
      <c r="BU685" s="8"/>
    </row>
    <row r="686" spans="2:83" x14ac:dyDescent="0.2">
      <c r="B686" s="7"/>
      <c r="BU686" s="8"/>
    </row>
    <row r="687" spans="2:83" x14ac:dyDescent="0.2">
      <c r="B687" s="7"/>
      <c r="BU687" s="8"/>
    </row>
    <row r="688" spans="2:83" x14ac:dyDescent="0.2">
      <c r="B688" s="7"/>
      <c r="BU688" s="8"/>
    </row>
    <row r="689" spans="2:73" x14ac:dyDescent="0.2">
      <c r="B689" s="7"/>
      <c r="BU689" s="8"/>
    </row>
    <row r="690" spans="2:73" x14ac:dyDescent="0.2">
      <c r="B690" s="7"/>
      <c r="BU690" s="8"/>
    </row>
    <row r="691" spans="2:73" x14ac:dyDescent="0.2">
      <c r="B691" s="7"/>
      <c r="BU691" s="8"/>
    </row>
    <row r="692" spans="2:73" x14ac:dyDescent="0.2">
      <c r="B692" s="7"/>
      <c r="BU692" s="8"/>
    </row>
    <row r="693" spans="2:73" x14ac:dyDescent="0.2">
      <c r="B693" s="7"/>
      <c r="BU693" s="8"/>
    </row>
    <row r="694" spans="2:73" x14ac:dyDescent="0.2">
      <c r="B694" s="7"/>
      <c r="BU694" s="8"/>
    </row>
    <row r="695" spans="2:73" x14ac:dyDescent="0.2">
      <c r="B695" s="7"/>
      <c r="BU695" s="8"/>
    </row>
    <row r="696" spans="2:73" x14ac:dyDescent="0.2">
      <c r="B696" s="7"/>
      <c r="BU696" s="8"/>
    </row>
    <row r="697" spans="2:73" x14ac:dyDescent="0.2">
      <c r="B697" s="7"/>
      <c r="BU697" s="8"/>
    </row>
    <row r="698" spans="2:73" x14ac:dyDescent="0.2">
      <c r="B698" s="7"/>
      <c r="BU698" s="8"/>
    </row>
    <row r="699" spans="2:73" x14ac:dyDescent="0.2">
      <c r="B699" s="7"/>
      <c r="BU699" s="8"/>
    </row>
    <row r="700" spans="2:73" x14ac:dyDescent="0.2">
      <c r="B700" s="7"/>
      <c r="BU700" s="8"/>
    </row>
    <row r="701" spans="2:73" x14ac:dyDescent="0.2">
      <c r="B701" s="7"/>
      <c r="BU701" s="8"/>
    </row>
    <row r="702" spans="2:73" x14ac:dyDescent="0.2">
      <c r="B702" s="7"/>
      <c r="BU702" s="8"/>
    </row>
    <row r="703" spans="2:73" x14ac:dyDescent="0.2">
      <c r="B703" s="7"/>
      <c r="S703" s="36">
        <v>5.5</v>
      </c>
      <c r="T703" s="36"/>
      <c r="U703" s="1" t="s">
        <v>0</v>
      </c>
      <c r="AE703" s="36">
        <v>6</v>
      </c>
      <c r="AF703" s="36"/>
      <c r="AG703" s="1" t="s">
        <v>0</v>
      </c>
      <c r="AP703" s="36">
        <v>5.5</v>
      </c>
      <c r="AQ703" s="36"/>
      <c r="AR703" s="1" t="s">
        <v>0</v>
      </c>
      <c r="BU703" s="8"/>
    </row>
    <row r="704" spans="2:73" x14ac:dyDescent="0.2">
      <c r="B704" s="7"/>
      <c r="BU704" s="8"/>
    </row>
    <row r="705" spans="2:73" x14ac:dyDescent="0.2">
      <c r="B705" s="7"/>
      <c r="AE705" s="35">
        <f>+S703+AE703+AP703</f>
        <v>17</v>
      </c>
      <c r="AF705" s="35"/>
      <c r="AG705" s="1" t="s">
        <v>0</v>
      </c>
      <c r="BU705" s="8"/>
    </row>
    <row r="706" spans="2:73" x14ac:dyDescent="0.2">
      <c r="B706" s="7"/>
      <c r="BU706" s="8"/>
    </row>
    <row r="707" spans="2:73" x14ac:dyDescent="0.2">
      <c r="B707" s="7"/>
      <c r="R707" s="1" t="s">
        <v>13</v>
      </c>
      <c r="AC707" s="36">
        <v>15</v>
      </c>
      <c r="AD707" s="36"/>
      <c r="AE707" s="36"/>
      <c r="AF707" s="1" t="s">
        <v>1</v>
      </c>
      <c r="BU707" s="8"/>
    </row>
    <row r="708" spans="2:73" x14ac:dyDescent="0.2">
      <c r="B708" s="7"/>
      <c r="BU708" s="8"/>
    </row>
    <row r="709" spans="2:73" x14ac:dyDescent="0.2">
      <c r="B709" s="7"/>
      <c r="BU709" s="8"/>
    </row>
    <row r="710" spans="2:73" x14ac:dyDescent="0.2">
      <c r="B710" s="7"/>
      <c r="BU710" s="8"/>
    </row>
    <row r="711" spans="2:73" x14ac:dyDescent="0.2">
      <c r="B711" s="7"/>
      <c r="BU711" s="8"/>
    </row>
    <row r="712" spans="2:73" x14ac:dyDescent="0.2">
      <c r="B712" s="7"/>
      <c r="S712" s="35">
        <f>+S703-X712</f>
        <v>5.5</v>
      </c>
      <c r="T712" s="35"/>
      <c r="U712" s="1" t="s">
        <v>0</v>
      </c>
      <c r="Z712" s="36">
        <v>0.7</v>
      </c>
      <c r="AA712" s="36"/>
      <c r="AB712" s="1" t="s">
        <v>0</v>
      </c>
      <c r="AD712" s="35">
        <f>+AE703-Z712-AI712</f>
        <v>4.5999999999999996</v>
      </c>
      <c r="AE712" s="35"/>
      <c r="AF712" s="1" t="s">
        <v>0</v>
      </c>
      <c r="AI712" s="36">
        <v>0.7</v>
      </c>
      <c r="AJ712" s="36"/>
      <c r="AK712" s="1" t="s">
        <v>0</v>
      </c>
      <c r="AO712" s="35">
        <f>+AP703</f>
        <v>5.5</v>
      </c>
      <c r="AP712" s="35"/>
      <c r="AQ712" s="1" t="s">
        <v>0</v>
      </c>
      <c r="BU712" s="8"/>
    </row>
    <row r="713" spans="2:73" x14ac:dyDescent="0.2">
      <c r="B713" s="7"/>
      <c r="BU713" s="8"/>
    </row>
    <row r="714" spans="2:73" x14ac:dyDescent="0.2">
      <c r="B714" s="7"/>
      <c r="AD714" s="35">
        <f>+AE705</f>
        <v>17</v>
      </c>
      <c r="AE714" s="35"/>
      <c r="AF714" s="1" t="s">
        <v>0</v>
      </c>
      <c r="BU714" s="8"/>
    </row>
    <row r="715" spans="2:73" x14ac:dyDescent="0.2">
      <c r="B715" s="7"/>
      <c r="BU715" s="8"/>
    </row>
    <row r="716" spans="2:73" x14ac:dyDescent="0.2">
      <c r="B716" s="7"/>
      <c r="AC716" s="35">
        <f>+AC707</f>
        <v>15</v>
      </c>
      <c r="AD716" s="35"/>
      <c r="AE716" s="35"/>
      <c r="AF716" s="1" t="s">
        <v>1</v>
      </c>
      <c r="BU716" s="8"/>
    </row>
    <row r="717" spans="2:73" x14ac:dyDescent="0.2">
      <c r="B717" s="7"/>
      <c r="K717" s="1" t="s">
        <v>28</v>
      </c>
      <c r="BU717" s="8"/>
    </row>
    <row r="718" spans="2:73" x14ac:dyDescent="0.2">
      <c r="B718" s="7"/>
      <c r="BU718" s="8"/>
    </row>
    <row r="719" spans="2:73" x14ac:dyDescent="0.2">
      <c r="B719" s="7"/>
      <c r="BU719" s="8"/>
    </row>
    <row r="720" spans="2:73" x14ac:dyDescent="0.2">
      <c r="B720" s="7"/>
      <c r="AD720" s="35">
        <f>+AD712</f>
        <v>4.5999999999999996</v>
      </c>
      <c r="AE720" s="35"/>
      <c r="AF720" s="1" t="s">
        <v>0</v>
      </c>
      <c r="BU720" s="8"/>
    </row>
    <row r="721" spans="2:73" x14ac:dyDescent="0.2">
      <c r="B721" s="7"/>
      <c r="BU721" s="8"/>
    </row>
    <row r="722" spans="2:73" x14ac:dyDescent="0.2">
      <c r="B722" s="7"/>
      <c r="Z722" s="35">
        <f>AC716*AD720/2</f>
        <v>34.5</v>
      </c>
      <c r="AA722" s="35"/>
      <c r="AB722" s="1" t="s">
        <v>2</v>
      </c>
      <c r="AH722" s="35">
        <f>+Z722</f>
        <v>34.5</v>
      </c>
      <c r="AI722" s="35"/>
      <c r="AJ722" s="1" t="s">
        <v>2</v>
      </c>
      <c r="BU722" s="8"/>
    </row>
    <row r="723" spans="2:73" x14ac:dyDescent="0.2">
      <c r="B723" s="7"/>
      <c r="BU723" s="8"/>
    </row>
    <row r="724" spans="2:73" x14ac:dyDescent="0.2">
      <c r="B724" s="7"/>
      <c r="Z724" s="35">
        <f>+Z722</f>
        <v>34.5</v>
      </c>
      <c r="AA724" s="35"/>
      <c r="AB724" s="1" t="s">
        <v>2</v>
      </c>
      <c r="AH724" s="35">
        <f>+AH722</f>
        <v>34.5</v>
      </c>
      <c r="AI724" s="35"/>
      <c r="AJ724" s="1" t="s">
        <v>2</v>
      </c>
      <c r="BU724" s="8"/>
    </row>
    <row r="725" spans="2:73" x14ac:dyDescent="0.2">
      <c r="B725" s="7"/>
      <c r="Q725" s="35">
        <f>+AC707</f>
        <v>15</v>
      </c>
      <c r="R725" s="35"/>
      <c r="S725" s="35"/>
      <c r="T725" s="1" t="s">
        <v>1</v>
      </c>
      <c r="AN725" s="35">
        <f>+AC707</f>
        <v>15</v>
      </c>
      <c r="AO725" s="35"/>
      <c r="AP725" s="35"/>
      <c r="AQ725" s="1" t="s">
        <v>1</v>
      </c>
      <c r="BU725" s="8"/>
    </row>
    <row r="726" spans="2:73" x14ac:dyDescent="0.2">
      <c r="B726" s="7"/>
      <c r="BU726" s="8"/>
    </row>
    <row r="727" spans="2:73" x14ac:dyDescent="0.2">
      <c r="B727" s="7"/>
      <c r="BU727" s="8"/>
    </row>
    <row r="728" spans="2:73" x14ac:dyDescent="0.2">
      <c r="B728" s="7"/>
      <c r="BU728" s="8"/>
    </row>
    <row r="729" spans="2:73" x14ac:dyDescent="0.2">
      <c r="B729" s="7"/>
      <c r="S729" s="35">
        <f>+S712</f>
        <v>5.5</v>
      </c>
      <c r="T729" s="35"/>
      <c r="U729" s="1" t="s">
        <v>0</v>
      </c>
      <c r="Z729" s="37">
        <f>+Z712</f>
        <v>0.7</v>
      </c>
      <c r="AA729" s="37"/>
      <c r="AB729" s="1" t="s">
        <v>0</v>
      </c>
      <c r="AI729" s="35">
        <f>+AI712</f>
        <v>0.7</v>
      </c>
      <c r="AJ729" s="35"/>
      <c r="AK729" s="1" t="s">
        <v>0</v>
      </c>
      <c r="AO729" s="35">
        <f>+AO712</f>
        <v>5.5</v>
      </c>
      <c r="AP729" s="35"/>
      <c r="AQ729" s="1" t="s">
        <v>0</v>
      </c>
      <c r="BU729" s="8"/>
    </row>
    <row r="730" spans="2:73" x14ac:dyDescent="0.2">
      <c r="B730" s="7"/>
      <c r="BU730" s="8"/>
    </row>
    <row r="731" spans="2:73" x14ac:dyDescent="0.2">
      <c r="B731" s="7"/>
      <c r="M731" s="35">
        <f>(Q725*S729*S729/2-Z724*Z729-Q725*Z729*Z729/2)/S729</f>
        <v>36.190909090909088</v>
      </c>
      <c r="N731" s="35"/>
      <c r="O731" s="1" t="s">
        <v>2</v>
      </c>
      <c r="Y731" s="35">
        <f>Q725*(S729+Z729)+Z724-M731</f>
        <v>91.309090909090912</v>
      </c>
      <c r="Z731" s="35"/>
      <c r="AA731" s="1" t="s">
        <v>2</v>
      </c>
      <c r="AJ731" s="35">
        <f>(AN725*(AI729+AO729)*(AI729+AO729)/2+AH724*(AI729+AO729))/AO729</f>
        <v>91.309090909090912</v>
      </c>
      <c r="AK731" s="35"/>
      <c r="AL731" s="1" t="s">
        <v>2</v>
      </c>
      <c r="AV731" s="35">
        <f>AH724+AN725*(AI729+AO729)-AJ731</f>
        <v>36.190909090909088</v>
      </c>
      <c r="AW731" s="35"/>
      <c r="AX731" s="1" t="s">
        <v>2</v>
      </c>
      <c r="BU731" s="8"/>
    </row>
    <row r="732" spans="2:73" x14ac:dyDescent="0.2">
      <c r="B732" s="7"/>
      <c r="BU732" s="8"/>
    </row>
    <row r="733" spans="2:73" x14ac:dyDescent="0.2">
      <c r="B733" s="7"/>
      <c r="O733" s="1" t="s">
        <v>5</v>
      </c>
      <c r="BU733" s="8"/>
    </row>
    <row r="734" spans="2:73" x14ac:dyDescent="0.2">
      <c r="B734" s="7"/>
      <c r="M734" s="35">
        <f>+M731</f>
        <v>36.190909090909088</v>
      </c>
      <c r="N734" s="35"/>
      <c r="O734" s="35"/>
      <c r="Y734" s="35">
        <f>+Y731+X741</f>
        <v>45</v>
      </c>
      <c r="Z734" s="35"/>
      <c r="AA734" s="35"/>
      <c r="AJ734" s="35">
        <f>+AJ731+AI741</f>
        <v>46.309090909090912</v>
      </c>
      <c r="AK734" s="35"/>
      <c r="AL734" s="35"/>
      <c r="BU734" s="8"/>
    </row>
    <row r="735" spans="2:73" x14ac:dyDescent="0.2">
      <c r="B735" s="7"/>
      <c r="AA735" s="35">
        <f>Y734*(AB742-Z729)/AB742</f>
        <v>34.499999999999993</v>
      </c>
      <c r="AB735" s="35"/>
      <c r="AC735" s="35"/>
      <c r="BU735" s="8"/>
    </row>
    <row r="736" spans="2:73" x14ac:dyDescent="0.2">
      <c r="B736" s="7"/>
      <c r="O736" s="1" t="s">
        <v>3</v>
      </c>
      <c r="AA736" s="1" t="s">
        <v>3</v>
      </c>
      <c r="AL736" s="1" t="s">
        <v>3</v>
      </c>
      <c r="BU736" s="8"/>
    </row>
    <row r="737" spans="2:73" x14ac:dyDescent="0.2">
      <c r="B737" s="7"/>
      <c r="BU737" s="8"/>
    </row>
    <row r="738" spans="2:73" x14ac:dyDescent="0.2">
      <c r="B738" s="7"/>
      <c r="D738" s="14" t="s">
        <v>11</v>
      </c>
      <c r="G738" s="38">
        <f>MAX(ABS(M734),ABS(Y734),ABS(AJ734),ABS(X741),ABS(AI741),ABS(AU741))</f>
        <v>46.309090909090912</v>
      </c>
      <c r="H738" s="38"/>
      <c r="I738" s="38"/>
      <c r="J738" s="14" t="s">
        <v>10</v>
      </c>
      <c r="BU738" s="8"/>
    </row>
    <row r="739" spans="2:73" x14ac:dyDescent="0.2">
      <c r="B739" s="7"/>
      <c r="X739" s="9" t="s">
        <v>4</v>
      </c>
      <c r="AI739" s="9" t="s">
        <v>4</v>
      </c>
      <c r="AT739" s="9"/>
      <c r="AU739" s="9" t="s">
        <v>4</v>
      </c>
      <c r="BF739" s="9"/>
      <c r="BU739" s="8"/>
    </row>
    <row r="740" spans="2:73" x14ac:dyDescent="0.2">
      <c r="B740" s="7"/>
      <c r="AG740" s="35">
        <f>AI741*(AG742-AI729)/AG742</f>
        <v>-34.499999999999993</v>
      </c>
      <c r="AH740" s="35"/>
      <c r="AI740" s="35"/>
      <c r="BU740" s="8"/>
    </row>
    <row r="741" spans="2:73" x14ac:dyDescent="0.2">
      <c r="B741" s="7"/>
      <c r="X741" s="35">
        <f>+M734-Q725*S729</f>
        <v>-46.309090909090912</v>
      </c>
      <c r="Y741" s="35"/>
      <c r="Z741" s="35"/>
      <c r="AI741" s="35">
        <f>+Y734-AC716*AE703</f>
        <v>-45</v>
      </c>
      <c r="AJ741" s="35"/>
      <c r="AK741" s="35"/>
      <c r="AU741" s="35">
        <f>+AJ734-AN725*AO712</f>
        <v>-36.190909090909088</v>
      </c>
      <c r="AV741" s="35"/>
      <c r="AW741" s="35"/>
      <c r="BU741" s="8"/>
    </row>
    <row r="742" spans="2:73" x14ac:dyDescent="0.2">
      <c r="B742" s="7"/>
      <c r="P742" s="35">
        <f>M734*S703/(M734-X741)</f>
        <v>2.4127272727272726</v>
      </c>
      <c r="Q742" s="35"/>
      <c r="R742" s="1" t="s">
        <v>0</v>
      </c>
      <c r="V742" s="35">
        <f>+S703-P742</f>
        <v>3.0872727272727274</v>
      </c>
      <c r="W742" s="35"/>
      <c r="X742" s="1" t="s">
        <v>0</v>
      </c>
      <c r="AB742" s="35">
        <f>Y734*AE703/(Y734-AI741)</f>
        <v>3</v>
      </c>
      <c r="AC742" s="35"/>
      <c r="AD742" s="1" t="s">
        <v>0</v>
      </c>
      <c r="AG742" s="35">
        <f>+AE703-AB742</f>
        <v>3</v>
      </c>
      <c r="AH742" s="35"/>
      <c r="AI742" s="1" t="s">
        <v>0</v>
      </c>
      <c r="AM742" s="35">
        <f>AJ734*AP703/(AJ734-AU741)</f>
        <v>3.0872727272727274</v>
      </c>
      <c r="AN742" s="35"/>
      <c r="AO742" s="1" t="s">
        <v>0</v>
      </c>
      <c r="AR742" s="35">
        <f>+AP703-AM742</f>
        <v>2.4127272727272726</v>
      </c>
      <c r="AS742" s="35"/>
      <c r="AT742" s="1" t="s">
        <v>0</v>
      </c>
      <c r="BU742" s="8"/>
    </row>
    <row r="743" spans="2:73" x14ac:dyDescent="0.2">
      <c r="B743" s="7"/>
      <c r="BU743" s="8"/>
    </row>
    <row r="744" spans="2:73" x14ac:dyDescent="0.2">
      <c r="B744" s="7"/>
      <c r="X744" s="35">
        <f>M734*P742/2+X741*V742/2</f>
        <v>-27.82500000000001</v>
      </c>
      <c r="Y744" s="35"/>
      <c r="Z744" s="35"/>
      <c r="AI744" s="35">
        <f>M734*P742/2+X741*V742/2+Y734*AB742/2+AG742*AI741/2</f>
        <v>-27.82500000000001</v>
      </c>
      <c r="AJ744" s="35"/>
      <c r="AK744" s="35"/>
      <c r="BU744" s="8"/>
    </row>
    <row r="745" spans="2:73" x14ac:dyDescent="0.2">
      <c r="B745" s="7"/>
      <c r="O745" s="1" t="s">
        <v>6</v>
      </c>
      <c r="BU745" s="8"/>
    </row>
    <row r="746" spans="2:73" x14ac:dyDescent="0.2">
      <c r="B746" s="7"/>
      <c r="BU746" s="8"/>
    </row>
    <row r="747" spans="2:73" x14ac:dyDescent="0.2">
      <c r="B747" s="7"/>
      <c r="Y747" s="1" t="s">
        <v>4</v>
      </c>
      <c r="AK747" s="1" t="s">
        <v>4</v>
      </c>
      <c r="BU747" s="8"/>
    </row>
    <row r="748" spans="2:73" x14ac:dyDescent="0.2">
      <c r="B748" s="7"/>
      <c r="D748" s="14" t="s">
        <v>9</v>
      </c>
      <c r="G748" s="38">
        <f>MAX(ABS(Q750),ABS(AD750),ABS(AO750),ABS(X744),ABS(AI744))</f>
        <v>43.65939669421487</v>
      </c>
      <c r="H748" s="38"/>
      <c r="I748" s="38"/>
      <c r="J748" s="14" t="s">
        <v>10</v>
      </c>
      <c r="BU748" s="8"/>
    </row>
    <row r="749" spans="2:73" x14ac:dyDescent="0.2">
      <c r="B749" s="7"/>
      <c r="R749" s="1" t="s">
        <v>3</v>
      </c>
      <c r="AE749" s="1" t="s">
        <v>3</v>
      </c>
      <c r="AP749" s="1" t="s">
        <v>3</v>
      </c>
      <c r="BU749" s="8"/>
    </row>
    <row r="750" spans="2:73" x14ac:dyDescent="0.2">
      <c r="B750" s="7"/>
      <c r="Q750" s="35">
        <f>M734*P742/2</f>
        <v>43.65939669421487</v>
      </c>
      <c r="R750" s="35"/>
      <c r="S750" s="35"/>
      <c r="AD750" s="35">
        <f>M734*P742/2+X741*V742/2+Y734*AB742/2</f>
        <v>39.67499999999999</v>
      </c>
      <c r="AE750" s="35"/>
      <c r="AF750" s="35"/>
      <c r="AO750" s="35">
        <f>M734*P742/2+X741*V742/2+Y734*AB742/2+AG742*AI741/2+AJ734*AM742/2</f>
        <v>43.65939669421487</v>
      </c>
      <c r="AP750" s="35"/>
      <c r="AQ750" s="35"/>
      <c r="BU750" s="8"/>
    </row>
    <row r="751" spans="2:73" ht="12" thickBot="1" x14ac:dyDescent="0.25">
      <c r="B751" s="11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3"/>
    </row>
    <row r="752" spans="2:73" ht="12" thickBot="1" x14ac:dyDescent="0.25"/>
    <row r="753" spans="2:83" ht="59.25" customHeight="1" x14ac:dyDescent="0.2">
      <c r="B753" s="23" t="s">
        <v>33</v>
      </c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5"/>
    </row>
    <row r="754" spans="2:83" x14ac:dyDescent="0.2">
      <c r="B754" s="3"/>
      <c r="C754" s="5"/>
      <c r="D754" s="5"/>
      <c r="E754" s="5"/>
      <c r="F754" s="5"/>
      <c r="G754" s="5"/>
      <c r="H754" s="6" t="s">
        <v>7</v>
      </c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15" t="s">
        <v>12</v>
      </c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4"/>
    </row>
    <row r="755" spans="2:83" x14ac:dyDescent="0.2">
      <c r="B755" s="7"/>
      <c r="BU755" s="8"/>
    </row>
    <row r="756" spans="2:83" x14ac:dyDescent="0.2">
      <c r="B756" s="7"/>
      <c r="BU756" s="8"/>
    </row>
    <row r="757" spans="2:83" ht="11.25" customHeight="1" x14ac:dyDescent="0.2">
      <c r="B757" s="7"/>
      <c r="BU757" s="8"/>
      <c r="BX757" s="26" t="s">
        <v>54</v>
      </c>
      <c r="BY757" s="27"/>
      <c r="BZ757" s="27"/>
      <c r="CA757" s="27"/>
      <c r="CB757" s="27"/>
      <c r="CC757" s="27"/>
      <c r="CD757" s="27"/>
      <c r="CE757" s="28"/>
    </row>
    <row r="758" spans="2:83" x14ac:dyDescent="0.2">
      <c r="B758" s="7"/>
      <c r="BU758" s="8"/>
      <c r="BX758" s="29"/>
      <c r="BY758" s="30"/>
      <c r="BZ758" s="30"/>
      <c r="CA758" s="30"/>
      <c r="CB758" s="30"/>
      <c r="CC758" s="30"/>
      <c r="CD758" s="30"/>
      <c r="CE758" s="31"/>
    </row>
    <row r="759" spans="2:83" x14ac:dyDescent="0.2">
      <c r="B759" s="7"/>
      <c r="BU759" s="8"/>
      <c r="BX759" s="29"/>
      <c r="BY759" s="30"/>
      <c r="BZ759" s="30"/>
      <c r="CA759" s="30"/>
      <c r="CB759" s="30"/>
      <c r="CC759" s="30"/>
      <c r="CD759" s="30"/>
      <c r="CE759" s="31"/>
    </row>
    <row r="760" spans="2:83" x14ac:dyDescent="0.2">
      <c r="B760" s="7"/>
      <c r="BU760" s="8"/>
      <c r="BX760" s="29"/>
      <c r="BY760" s="30"/>
      <c r="BZ760" s="30"/>
      <c r="CA760" s="30"/>
      <c r="CB760" s="30"/>
      <c r="CC760" s="30"/>
      <c r="CD760" s="30"/>
      <c r="CE760" s="31"/>
    </row>
    <row r="761" spans="2:83" x14ac:dyDescent="0.2">
      <c r="B761" s="7"/>
      <c r="BU761" s="8"/>
      <c r="BX761" s="29"/>
      <c r="BY761" s="30"/>
      <c r="BZ761" s="30"/>
      <c r="CA761" s="30"/>
      <c r="CB761" s="30"/>
      <c r="CC761" s="30"/>
      <c r="CD761" s="30"/>
      <c r="CE761" s="31"/>
    </row>
    <row r="762" spans="2:83" x14ac:dyDescent="0.2">
      <c r="B762" s="7"/>
      <c r="BU762" s="8"/>
      <c r="BX762" s="29"/>
      <c r="BY762" s="30"/>
      <c r="BZ762" s="30"/>
      <c r="CA762" s="30"/>
      <c r="CB762" s="30"/>
      <c r="CC762" s="30"/>
      <c r="CD762" s="30"/>
      <c r="CE762" s="31"/>
    </row>
    <row r="763" spans="2:83" x14ac:dyDescent="0.2">
      <c r="B763" s="7"/>
      <c r="BU763" s="8"/>
      <c r="BX763" s="32"/>
      <c r="BY763" s="33"/>
      <c r="BZ763" s="33"/>
      <c r="CA763" s="33"/>
      <c r="CB763" s="33"/>
      <c r="CC763" s="33"/>
      <c r="CD763" s="33"/>
      <c r="CE763" s="34"/>
    </row>
    <row r="764" spans="2:83" x14ac:dyDescent="0.2">
      <c r="B764" s="7"/>
      <c r="BU764" s="8"/>
    </row>
    <row r="765" spans="2:83" x14ac:dyDescent="0.2">
      <c r="B765" s="7"/>
      <c r="BU765" s="8"/>
      <c r="BX765" s="17"/>
      <c r="BY765" s="17"/>
      <c r="BZ765" s="17"/>
      <c r="CA765" s="17"/>
      <c r="CB765" s="17"/>
      <c r="CC765" s="17"/>
      <c r="CD765" s="17"/>
      <c r="CE765" s="17"/>
    </row>
    <row r="766" spans="2:83" x14ac:dyDescent="0.2">
      <c r="B766" s="7"/>
      <c r="BU766" s="8"/>
      <c r="BX766" s="17"/>
      <c r="BY766" s="17"/>
      <c r="BZ766" s="17"/>
      <c r="CA766" s="17"/>
      <c r="CB766" s="17"/>
      <c r="CC766" s="17"/>
      <c r="CD766" s="17"/>
      <c r="CE766" s="17"/>
    </row>
    <row r="767" spans="2:83" x14ac:dyDescent="0.2">
      <c r="B767" s="7"/>
      <c r="BU767" s="8"/>
      <c r="BX767" s="17"/>
      <c r="BY767" s="17"/>
      <c r="BZ767" s="17"/>
      <c r="CA767" s="17"/>
      <c r="CB767" s="17"/>
      <c r="CC767" s="17"/>
      <c r="CD767" s="17"/>
      <c r="CE767" s="17"/>
    </row>
    <row r="768" spans="2:83" x14ac:dyDescent="0.2">
      <c r="B768" s="7"/>
      <c r="BU768" s="8"/>
      <c r="BX768" s="17"/>
      <c r="BY768" s="17"/>
      <c r="BZ768" s="17"/>
      <c r="CA768" s="17"/>
      <c r="CB768" s="17"/>
      <c r="CC768" s="17"/>
      <c r="CD768" s="17"/>
      <c r="CE768" s="17"/>
    </row>
    <row r="769" spans="2:83" x14ac:dyDescent="0.2">
      <c r="B769" s="7"/>
      <c r="BU769" s="8"/>
      <c r="BX769" s="17"/>
      <c r="BY769" s="17"/>
      <c r="BZ769" s="17"/>
      <c r="CA769" s="17"/>
      <c r="CB769" s="17"/>
      <c r="CC769" s="17"/>
      <c r="CD769" s="17"/>
      <c r="CE769" s="17"/>
    </row>
    <row r="770" spans="2:83" x14ac:dyDescent="0.2">
      <c r="B770" s="7"/>
      <c r="BU770" s="8"/>
      <c r="BX770" s="17"/>
      <c r="BY770" s="17"/>
      <c r="BZ770" s="17"/>
      <c r="CA770" s="17"/>
      <c r="CB770" s="17"/>
      <c r="CC770" s="17"/>
      <c r="CD770" s="17"/>
      <c r="CE770" s="17"/>
    </row>
    <row r="771" spans="2:83" x14ac:dyDescent="0.2">
      <c r="B771" s="7"/>
      <c r="BU771" s="8"/>
      <c r="BX771" s="17"/>
      <c r="BY771" s="17"/>
      <c r="BZ771" s="17"/>
      <c r="CA771" s="17"/>
      <c r="CB771" s="17"/>
      <c r="CC771" s="17"/>
      <c r="CD771" s="17"/>
      <c r="CE771" s="17"/>
    </row>
    <row r="772" spans="2:83" x14ac:dyDescent="0.2">
      <c r="B772" s="7"/>
      <c r="BU772" s="8"/>
      <c r="BX772" s="17"/>
      <c r="BY772" s="17"/>
      <c r="BZ772" s="17"/>
      <c r="CA772" s="17"/>
      <c r="CB772" s="17"/>
      <c r="CC772" s="17"/>
      <c r="CD772" s="17"/>
      <c r="CE772" s="17"/>
    </row>
    <row r="773" spans="2:83" x14ac:dyDescent="0.2">
      <c r="B773" s="7"/>
      <c r="BU773" s="8"/>
      <c r="BX773" s="17"/>
      <c r="BY773" s="17"/>
      <c r="BZ773" s="17"/>
      <c r="CA773" s="17"/>
      <c r="CB773" s="17"/>
      <c r="CC773" s="17"/>
      <c r="CD773" s="17"/>
      <c r="CE773" s="17"/>
    </row>
    <row r="774" spans="2:83" x14ac:dyDescent="0.2">
      <c r="B774" s="7"/>
      <c r="BU774" s="8"/>
    </row>
    <row r="775" spans="2:83" x14ac:dyDescent="0.2">
      <c r="B775" s="7"/>
      <c r="BU775" s="8"/>
    </row>
    <row r="776" spans="2:83" x14ac:dyDescent="0.2">
      <c r="B776" s="7"/>
      <c r="BU776" s="8"/>
    </row>
    <row r="777" spans="2:83" x14ac:dyDescent="0.2">
      <c r="B777" s="7"/>
      <c r="BU777" s="8"/>
    </row>
    <row r="778" spans="2:83" x14ac:dyDescent="0.2">
      <c r="B778" s="7"/>
      <c r="BU778" s="8"/>
    </row>
    <row r="779" spans="2:83" x14ac:dyDescent="0.2">
      <c r="B779" s="7"/>
      <c r="BU779" s="8"/>
    </row>
    <row r="780" spans="2:83" x14ac:dyDescent="0.2">
      <c r="B780" s="7"/>
      <c r="BU780" s="8"/>
    </row>
    <row r="781" spans="2:83" x14ac:dyDescent="0.2">
      <c r="B781" s="7"/>
      <c r="BU781" s="8"/>
    </row>
    <row r="782" spans="2:83" x14ac:dyDescent="0.2">
      <c r="B782" s="7"/>
      <c r="BU782" s="8"/>
    </row>
    <row r="783" spans="2:83" x14ac:dyDescent="0.2">
      <c r="B783" s="7"/>
      <c r="BU783" s="8"/>
    </row>
    <row r="784" spans="2:83" x14ac:dyDescent="0.2">
      <c r="B784" s="7"/>
      <c r="BU784" s="8"/>
    </row>
    <row r="785" spans="2:73" x14ac:dyDescent="0.2">
      <c r="B785" s="7"/>
      <c r="BU785" s="8"/>
    </row>
    <row r="786" spans="2:73" x14ac:dyDescent="0.2">
      <c r="B786" s="7"/>
      <c r="BU786" s="8"/>
    </row>
    <row r="787" spans="2:73" x14ac:dyDescent="0.2">
      <c r="B787" s="7"/>
      <c r="BU787" s="8"/>
    </row>
    <row r="788" spans="2:73" x14ac:dyDescent="0.2">
      <c r="B788" s="7"/>
      <c r="BU788" s="8"/>
    </row>
    <row r="789" spans="2:73" x14ac:dyDescent="0.2">
      <c r="B789" s="7"/>
      <c r="BU789" s="8"/>
    </row>
    <row r="790" spans="2:73" x14ac:dyDescent="0.2">
      <c r="B790" s="7"/>
      <c r="BU790" s="8"/>
    </row>
    <row r="791" spans="2:73" x14ac:dyDescent="0.2">
      <c r="B791" s="7"/>
      <c r="BU791" s="8"/>
    </row>
    <row r="792" spans="2:73" x14ac:dyDescent="0.2">
      <c r="B792" s="7"/>
      <c r="BU792" s="8"/>
    </row>
    <row r="793" spans="2:73" x14ac:dyDescent="0.2">
      <c r="B793" s="7"/>
      <c r="BU793" s="8"/>
    </row>
    <row r="794" spans="2:73" x14ac:dyDescent="0.2">
      <c r="B794" s="7"/>
      <c r="BU794" s="8"/>
    </row>
    <row r="795" spans="2:73" x14ac:dyDescent="0.2">
      <c r="B795" s="7"/>
      <c r="BU795" s="8"/>
    </row>
    <row r="796" spans="2:73" x14ac:dyDescent="0.2">
      <c r="B796" s="7"/>
      <c r="S796" s="36">
        <v>5.5</v>
      </c>
      <c r="T796" s="36"/>
      <c r="U796" s="1" t="s">
        <v>0</v>
      </c>
      <c r="AE796" s="36">
        <v>6</v>
      </c>
      <c r="AF796" s="36"/>
      <c r="AG796" s="1" t="s">
        <v>0</v>
      </c>
      <c r="AP796" s="36">
        <v>5.5</v>
      </c>
      <c r="AQ796" s="36"/>
      <c r="AR796" s="1" t="s">
        <v>0</v>
      </c>
      <c r="BU796" s="8"/>
    </row>
    <row r="797" spans="2:73" x14ac:dyDescent="0.2">
      <c r="B797" s="7"/>
      <c r="BU797" s="8"/>
    </row>
    <row r="798" spans="2:73" x14ac:dyDescent="0.2">
      <c r="B798" s="7"/>
      <c r="AE798" s="35">
        <f>+S796+AE796+AP796</f>
        <v>17</v>
      </c>
      <c r="AF798" s="35"/>
      <c r="AG798" s="1" t="s">
        <v>0</v>
      </c>
      <c r="BU798" s="8"/>
    </row>
    <row r="799" spans="2:73" x14ac:dyDescent="0.2">
      <c r="B799" s="7"/>
      <c r="BU799" s="8"/>
    </row>
    <row r="800" spans="2:73" x14ac:dyDescent="0.2">
      <c r="B800" s="7"/>
      <c r="R800" s="1" t="s">
        <v>13</v>
      </c>
      <c r="AC800" s="36">
        <v>15</v>
      </c>
      <c r="AD800" s="36"/>
      <c r="AE800" s="36"/>
      <c r="AF800" s="1" t="s">
        <v>1</v>
      </c>
      <c r="BU800" s="8"/>
    </row>
    <row r="801" spans="2:73" x14ac:dyDescent="0.2">
      <c r="B801" s="7"/>
      <c r="BU801" s="8"/>
    </row>
    <row r="802" spans="2:73" x14ac:dyDescent="0.2">
      <c r="B802" s="7"/>
      <c r="BU802" s="8"/>
    </row>
    <row r="803" spans="2:73" x14ac:dyDescent="0.2">
      <c r="B803" s="7"/>
      <c r="BU803" s="8"/>
    </row>
    <row r="804" spans="2:73" x14ac:dyDescent="0.2">
      <c r="B804" s="7"/>
      <c r="BU804" s="8"/>
    </row>
    <row r="805" spans="2:73" x14ac:dyDescent="0.2">
      <c r="B805" s="7"/>
      <c r="S805" s="35">
        <f>+S796-X805</f>
        <v>4.8</v>
      </c>
      <c r="T805" s="35"/>
      <c r="U805" s="1" t="s">
        <v>0</v>
      </c>
      <c r="X805" s="36">
        <v>0.7</v>
      </c>
      <c r="Y805" s="36"/>
      <c r="Z805" s="1" t="s">
        <v>0</v>
      </c>
      <c r="AD805" s="35">
        <f>+AE796</f>
        <v>6</v>
      </c>
      <c r="AE805" s="35"/>
      <c r="AF805" s="1" t="s">
        <v>0</v>
      </c>
      <c r="AK805" s="36">
        <v>0.7</v>
      </c>
      <c r="AL805" s="36"/>
      <c r="AM805" s="1" t="s">
        <v>0</v>
      </c>
      <c r="AO805" s="35">
        <f>+AP796-AK805</f>
        <v>4.8</v>
      </c>
      <c r="AP805" s="35"/>
      <c r="AQ805" s="1" t="s">
        <v>0</v>
      </c>
      <c r="BU805" s="8"/>
    </row>
    <row r="806" spans="2:73" x14ac:dyDescent="0.2">
      <c r="B806" s="7"/>
      <c r="BU806" s="8"/>
    </row>
    <row r="807" spans="2:73" x14ac:dyDescent="0.2">
      <c r="B807" s="7"/>
      <c r="AD807" s="35">
        <f>+AE798</f>
        <v>17</v>
      </c>
      <c r="AE807" s="35"/>
      <c r="AF807" s="1" t="s">
        <v>0</v>
      </c>
      <c r="BU807" s="8"/>
    </row>
    <row r="808" spans="2:73" x14ac:dyDescent="0.2">
      <c r="B808" s="7"/>
      <c r="BU808" s="8"/>
    </row>
    <row r="809" spans="2:73" x14ac:dyDescent="0.2">
      <c r="B809" s="7"/>
      <c r="Q809" s="35">
        <f>+AC800</f>
        <v>15</v>
      </c>
      <c r="R809" s="35"/>
      <c r="S809" s="35"/>
      <c r="T809" s="1" t="s">
        <v>1</v>
      </c>
      <c r="AO809" s="35">
        <f>+AC800</f>
        <v>15</v>
      </c>
      <c r="AP809" s="35"/>
      <c r="AQ809" s="35"/>
      <c r="AR809" s="1" t="s">
        <v>1</v>
      </c>
      <c r="BU809" s="8"/>
    </row>
    <row r="810" spans="2:73" x14ac:dyDescent="0.2">
      <c r="B810" s="7"/>
      <c r="BU810" s="8"/>
    </row>
    <row r="811" spans="2:73" x14ac:dyDescent="0.2">
      <c r="B811" s="7"/>
      <c r="BU811" s="8"/>
    </row>
    <row r="812" spans="2:73" x14ac:dyDescent="0.2">
      <c r="B812" s="7"/>
      <c r="BU812" s="8"/>
    </row>
    <row r="813" spans="2:73" x14ac:dyDescent="0.2">
      <c r="B813" s="7"/>
      <c r="R813" s="35">
        <f>+S805</f>
        <v>4.8</v>
      </c>
      <c r="S813" s="35"/>
      <c r="T813" s="1" t="s">
        <v>0</v>
      </c>
      <c r="AQ813" s="35">
        <f>+AO805</f>
        <v>4.8</v>
      </c>
      <c r="AR813" s="35"/>
      <c r="AS813" s="1" t="s">
        <v>0</v>
      </c>
      <c r="BU813" s="8"/>
    </row>
    <row r="814" spans="2:73" x14ac:dyDescent="0.2">
      <c r="B814" s="7"/>
      <c r="BU814" s="8"/>
    </row>
    <row r="815" spans="2:73" x14ac:dyDescent="0.2">
      <c r="B815" s="7"/>
      <c r="M815" s="35">
        <f>Q809*R813/2</f>
        <v>36</v>
      </c>
      <c r="N815" s="35"/>
      <c r="O815" s="1" t="s">
        <v>2</v>
      </c>
      <c r="W815" s="35">
        <f>+M815</f>
        <v>36</v>
      </c>
      <c r="X815" s="35"/>
      <c r="Y815" s="1" t="s">
        <v>2</v>
      </c>
      <c r="AK815" s="35">
        <f>AO809*AQ813/2</f>
        <v>36</v>
      </c>
      <c r="AL815" s="35"/>
      <c r="AM815" s="1" t="s">
        <v>2</v>
      </c>
      <c r="AV815" s="35">
        <f>+AK815</f>
        <v>36</v>
      </c>
      <c r="AW815" s="35"/>
      <c r="AX815" s="1" t="s">
        <v>2</v>
      </c>
      <c r="BU815" s="8"/>
    </row>
    <row r="816" spans="2:73" x14ac:dyDescent="0.2">
      <c r="B816" s="7"/>
      <c r="C816" s="1" t="s">
        <v>28</v>
      </c>
      <c r="BU816" s="8"/>
    </row>
    <row r="817" spans="2:73" x14ac:dyDescent="0.2">
      <c r="B817" s="7"/>
      <c r="W817" s="35">
        <f>+W815</f>
        <v>36</v>
      </c>
      <c r="X817" s="35"/>
      <c r="Y817" s="1" t="s">
        <v>2</v>
      </c>
      <c r="AK817" s="35">
        <f>+AK815</f>
        <v>36</v>
      </c>
      <c r="AL817" s="35"/>
      <c r="AM817" s="1" t="s">
        <v>2</v>
      </c>
      <c r="BU817" s="8"/>
    </row>
    <row r="818" spans="2:73" x14ac:dyDescent="0.2">
      <c r="B818" s="7"/>
      <c r="AC818" s="35">
        <f>+AC800</f>
        <v>15</v>
      </c>
      <c r="AD818" s="35"/>
      <c r="AE818" s="35"/>
      <c r="AF818" s="1" t="s">
        <v>1</v>
      </c>
      <c r="BU818" s="8"/>
    </row>
    <row r="819" spans="2:73" x14ac:dyDescent="0.2">
      <c r="B819" s="7"/>
      <c r="BU819" s="8"/>
    </row>
    <row r="820" spans="2:73" x14ac:dyDescent="0.2">
      <c r="B820" s="7"/>
      <c r="BU820" s="8"/>
    </row>
    <row r="821" spans="2:73" x14ac:dyDescent="0.2">
      <c r="B821" s="7"/>
      <c r="BU821" s="8"/>
    </row>
    <row r="822" spans="2:73" x14ac:dyDescent="0.2">
      <c r="B822" s="7"/>
      <c r="X822" s="35">
        <f>+X805</f>
        <v>0.7</v>
      </c>
      <c r="Y822" s="35"/>
      <c r="Z822" s="1" t="s">
        <v>0</v>
      </c>
      <c r="AD822" s="35">
        <f>+AD805</f>
        <v>6</v>
      </c>
      <c r="AE822" s="35"/>
      <c r="AF822" s="1" t="s">
        <v>0</v>
      </c>
      <c r="AK822" s="37">
        <f>+AK805</f>
        <v>0.7</v>
      </c>
      <c r="AL822" s="37"/>
      <c r="AM822" s="1" t="s">
        <v>0</v>
      </c>
      <c r="BU822" s="8"/>
    </row>
    <row r="823" spans="2:73" x14ac:dyDescent="0.2">
      <c r="B823" s="7"/>
      <c r="BU823" s="8"/>
    </row>
    <row r="824" spans="2:73" x14ac:dyDescent="0.2">
      <c r="B824" s="7"/>
      <c r="Y824" s="35">
        <f>(W817*(X822+AD822)+AC818*(X822+AD822)*(X822+AD822)/2-AC818*AK822*AK822/2-AK817*AK822)/AD822</f>
        <v>91.5</v>
      </c>
      <c r="Z824" s="35"/>
      <c r="AA824" s="1" t="s">
        <v>2</v>
      </c>
      <c r="AJ824" s="35">
        <f>W817+AK817+AC818*(X822+AD822+AK822)-Y824</f>
        <v>91.5</v>
      </c>
      <c r="AK824" s="35"/>
      <c r="AL824" s="1" t="s">
        <v>2</v>
      </c>
      <c r="BU824" s="8"/>
    </row>
    <row r="825" spans="2:73" x14ac:dyDescent="0.2">
      <c r="B825" s="7"/>
      <c r="BU825" s="8"/>
    </row>
    <row r="826" spans="2:73" x14ac:dyDescent="0.2">
      <c r="B826" s="7"/>
      <c r="O826" s="1" t="s">
        <v>5</v>
      </c>
      <c r="BU826" s="8"/>
    </row>
    <row r="827" spans="2:73" x14ac:dyDescent="0.2">
      <c r="B827" s="7"/>
      <c r="M827" s="35">
        <f>+M815</f>
        <v>36</v>
      </c>
      <c r="N827" s="35"/>
      <c r="O827" s="35"/>
      <c r="Y827" s="35">
        <f>+Y824+X834</f>
        <v>45</v>
      </c>
      <c r="Z827" s="35"/>
      <c r="AA827" s="35"/>
      <c r="AJ827" s="35">
        <f>+AJ824+AI834</f>
        <v>46.5</v>
      </c>
      <c r="AK827" s="35"/>
      <c r="AL827" s="35"/>
      <c r="BU827" s="8"/>
    </row>
    <row r="828" spans="2:73" x14ac:dyDescent="0.2">
      <c r="B828" s="7"/>
      <c r="AL828" s="35">
        <f>AJ827*(AM835-AK822)/AM835</f>
        <v>36.000000000000007</v>
      </c>
      <c r="AM828" s="35"/>
      <c r="AN828" s="35"/>
      <c r="BU828" s="8"/>
    </row>
    <row r="829" spans="2:73" x14ac:dyDescent="0.2">
      <c r="B829" s="7"/>
      <c r="O829" s="1" t="s">
        <v>3</v>
      </c>
      <c r="AA829" s="1" t="s">
        <v>3</v>
      </c>
      <c r="AL829" s="1" t="s">
        <v>3</v>
      </c>
      <c r="BU829" s="8"/>
    </row>
    <row r="830" spans="2:73" x14ac:dyDescent="0.2">
      <c r="B830" s="7"/>
      <c r="BU830" s="8"/>
    </row>
    <row r="831" spans="2:73" x14ac:dyDescent="0.2">
      <c r="B831" s="7"/>
      <c r="D831" s="14" t="s">
        <v>11</v>
      </c>
      <c r="G831" s="38">
        <f>MAX(ABS(M827),ABS(Y827),ABS(AJ827),ABS(X834),ABS(AI834),ABS(AU834))</f>
        <v>46.5</v>
      </c>
      <c r="H831" s="38"/>
      <c r="I831" s="38"/>
      <c r="J831" s="14" t="s">
        <v>10</v>
      </c>
      <c r="BU831" s="8"/>
    </row>
    <row r="832" spans="2:73" x14ac:dyDescent="0.2">
      <c r="B832" s="7"/>
      <c r="X832" s="9" t="s">
        <v>4</v>
      </c>
      <c r="AI832" s="9" t="s">
        <v>4</v>
      </c>
      <c r="AT832" s="9"/>
      <c r="AU832" s="9" t="s">
        <v>4</v>
      </c>
      <c r="BF832" s="9"/>
      <c r="BU832" s="8"/>
    </row>
    <row r="833" spans="2:73" x14ac:dyDescent="0.2">
      <c r="B833" s="7"/>
      <c r="V833" s="35">
        <f>X834*(V835-X822)/V835</f>
        <v>-36.000000000000007</v>
      </c>
      <c r="W833" s="35"/>
      <c r="X833" s="35"/>
      <c r="BU833" s="8"/>
    </row>
    <row r="834" spans="2:73" x14ac:dyDescent="0.2">
      <c r="B834" s="7"/>
      <c r="X834" s="35">
        <f>+M827-Q809*S796</f>
        <v>-46.5</v>
      </c>
      <c r="Y834" s="35"/>
      <c r="Z834" s="35"/>
      <c r="AI834" s="35">
        <f>+Y827-AC818*AE796</f>
        <v>-45</v>
      </c>
      <c r="AJ834" s="35"/>
      <c r="AK834" s="35"/>
      <c r="AU834" s="35">
        <f>+AJ827-AO809*AP796</f>
        <v>-36</v>
      </c>
      <c r="AV834" s="35"/>
      <c r="AW834" s="35"/>
      <c r="BU834" s="8"/>
    </row>
    <row r="835" spans="2:73" x14ac:dyDescent="0.2">
      <c r="B835" s="7"/>
      <c r="P835" s="35">
        <f>M827*S796/(M827-X834)</f>
        <v>2.4</v>
      </c>
      <c r="Q835" s="35"/>
      <c r="R835" s="1" t="s">
        <v>0</v>
      </c>
      <c r="V835" s="35">
        <f>+S796-P835</f>
        <v>3.1</v>
      </c>
      <c r="W835" s="35"/>
      <c r="X835" s="1" t="s">
        <v>0</v>
      </c>
      <c r="AB835" s="35">
        <f>Y827*AE796/(Y827-AI834)</f>
        <v>3</v>
      </c>
      <c r="AC835" s="35"/>
      <c r="AD835" s="1" t="s">
        <v>0</v>
      </c>
      <c r="AG835" s="35">
        <f>+AE796-AB835</f>
        <v>3</v>
      </c>
      <c r="AH835" s="35"/>
      <c r="AI835" s="1" t="s">
        <v>0</v>
      </c>
      <c r="AM835" s="35">
        <f>AJ827*AP796/(AJ827-AU834)</f>
        <v>3.1</v>
      </c>
      <c r="AN835" s="35"/>
      <c r="AO835" s="1" t="s">
        <v>0</v>
      </c>
      <c r="AR835" s="35">
        <f>+AP796-AM835</f>
        <v>2.4</v>
      </c>
      <c r="AS835" s="35"/>
      <c r="AT835" s="1" t="s">
        <v>0</v>
      </c>
      <c r="BU835" s="8"/>
    </row>
    <row r="836" spans="2:73" x14ac:dyDescent="0.2">
      <c r="B836" s="7"/>
      <c r="BU836" s="8"/>
    </row>
    <row r="837" spans="2:73" x14ac:dyDescent="0.2">
      <c r="B837" s="7"/>
      <c r="X837" s="35">
        <f>M827*P835/2+X834*V835/2</f>
        <v>-28.875000000000007</v>
      </c>
      <c r="Y837" s="35"/>
      <c r="Z837" s="35"/>
      <c r="AI837" s="35">
        <f>M827*P835/2+X834*V835/2+Y827*AB835/2+AG835*AI834/2</f>
        <v>-28.875000000000007</v>
      </c>
      <c r="AJ837" s="35"/>
      <c r="AK837" s="35"/>
      <c r="BU837" s="8"/>
    </row>
    <row r="838" spans="2:73" x14ac:dyDescent="0.2">
      <c r="B838" s="7"/>
      <c r="O838" s="1" t="s">
        <v>6</v>
      </c>
      <c r="BU838" s="8"/>
    </row>
    <row r="839" spans="2:73" x14ac:dyDescent="0.2">
      <c r="B839" s="7"/>
      <c r="BU839" s="8"/>
    </row>
    <row r="840" spans="2:73" x14ac:dyDescent="0.2">
      <c r="B840" s="7"/>
      <c r="Y840" s="9" t="s">
        <v>4</v>
      </c>
      <c r="AK840" s="1" t="s">
        <v>4</v>
      </c>
      <c r="BU840" s="8"/>
    </row>
    <row r="841" spans="2:73" x14ac:dyDescent="0.2">
      <c r="B841" s="7"/>
      <c r="D841" s="14" t="s">
        <v>9</v>
      </c>
      <c r="G841" s="38">
        <f>MAX(ABS(Q843),ABS(AD843),ABS(AO843),ABS(X837),ABS(AI837))</f>
        <v>43.199999999999996</v>
      </c>
      <c r="H841" s="38"/>
      <c r="I841" s="38"/>
      <c r="J841" s="14" t="s">
        <v>10</v>
      </c>
      <c r="BU841" s="8"/>
    </row>
    <row r="842" spans="2:73" x14ac:dyDescent="0.2">
      <c r="B842" s="7"/>
      <c r="S842" s="1" t="s">
        <v>3</v>
      </c>
      <c r="AE842" s="1" t="s">
        <v>3</v>
      </c>
      <c r="AQ842" s="1" t="s">
        <v>3</v>
      </c>
      <c r="BU842" s="8"/>
    </row>
    <row r="843" spans="2:73" x14ac:dyDescent="0.2">
      <c r="B843" s="7"/>
      <c r="Q843" s="35">
        <f>M827*P835/2</f>
        <v>43.199999999999996</v>
      </c>
      <c r="R843" s="35"/>
      <c r="S843" s="35"/>
      <c r="AD843" s="35">
        <f>M827*P835/2+X834*V835/2+Y827*AB835/2</f>
        <v>38.624999999999993</v>
      </c>
      <c r="AE843" s="35"/>
      <c r="AF843" s="35"/>
      <c r="AO843" s="35">
        <f>M827*P835/2+X834*V835/2+Y827*AB835/2+AG835*AI834/2+AJ827*AM835/2</f>
        <v>43.199999999999996</v>
      </c>
      <c r="AP843" s="35"/>
      <c r="AQ843" s="35"/>
      <c r="BU843" s="8"/>
    </row>
    <row r="844" spans="2:73" ht="12" thickBot="1" x14ac:dyDescent="0.25">
      <c r="B844" s="11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3"/>
    </row>
    <row r="845" spans="2:73" ht="12" thickBot="1" x14ac:dyDescent="0.25"/>
    <row r="846" spans="2:73" ht="59.25" customHeight="1" x14ac:dyDescent="0.2">
      <c r="B846" s="23" t="s">
        <v>34</v>
      </c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5"/>
    </row>
    <row r="847" spans="2:73" x14ac:dyDescent="0.2">
      <c r="B847" s="3"/>
      <c r="C847" s="5"/>
      <c r="D847" s="5"/>
      <c r="E847" s="5"/>
      <c r="F847" s="5"/>
      <c r="G847" s="5"/>
      <c r="H847" s="6" t="s">
        <v>7</v>
      </c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15" t="s">
        <v>12</v>
      </c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4"/>
    </row>
    <row r="848" spans="2:73" x14ac:dyDescent="0.2">
      <c r="B848" s="7"/>
      <c r="BU848" s="8"/>
    </row>
    <row r="849" spans="2:83" x14ac:dyDescent="0.2">
      <c r="B849" s="7"/>
      <c r="BU849" s="8"/>
    </row>
    <row r="850" spans="2:83" ht="11.25" customHeight="1" x14ac:dyDescent="0.2">
      <c r="B850" s="7"/>
      <c r="BU850" s="8"/>
      <c r="BX850" s="26" t="s">
        <v>54</v>
      </c>
      <c r="BY850" s="27"/>
      <c r="BZ850" s="27"/>
      <c r="CA850" s="27"/>
      <c r="CB850" s="27"/>
      <c r="CC850" s="27"/>
      <c r="CD850" s="27"/>
      <c r="CE850" s="28"/>
    </row>
    <row r="851" spans="2:83" x14ac:dyDescent="0.2">
      <c r="B851" s="7"/>
      <c r="BU851" s="8"/>
      <c r="BX851" s="29"/>
      <c r="BY851" s="30"/>
      <c r="BZ851" s="30"/>
      <c r="CA851" s="30"/>
      <c r="CB851" s="30"/>
      <c r="CC851" s="30"/>
      <c r="CD851" s="30"/>
      <c r="CE851" s="31"/>
    </row>
    <row r="852" spans="2:83" x14ac:dyDescent="0.2">
      <c r="B852" s="7"/>
      <c r="BU852" s="8"/>
      <c r="BX852" s="29"/>
      <c r="BY852" s="30"/>
      <c r="BZ852" s="30"/>
      <c r="CA852" s="30"/>
      <c r="CB852" s="30"/>
      <c r="CC852" s="30"/>
      <c r="CD852" s="30"/>
      <c r="CE852" s="31"/>
    </row>
    <row r="853" spans="2:83" x14ac:dyDescent="0.2">
      <c r="B853" s="7"/>
      <c r="BU853" s="8"/>
      <c r="BX853" s="29"/>
      <c r="BY853" s="30"/>
      <c r="BZ853" s="30"/>
      <c r="CA853" s="30"/>
      <c r="CB853" s="30"/>
      <c r="CC853" s="30"/>
      <c r="CD853" s="30"/>
      <c r="CE853" s="31"/>
    </row>
    <row r="854" spans="2:83" x14ac:dyDescent="0.2">
      <c r="B854" s="7"/>
      <c r="BU854" s="8"/>
      <c r="BX854" s="29"/>
      <c r="BY854" s="30"/>
      <c r="BZ854" s="30"/>
      <c r="CA854" s="30"/>
      <c r="CB854" s="30"/>
      <c r="CC854" s="30"/>
      <c r="CD854" s="30"/>
      <c r="CE854" s="31"/>
    </row>
    <row r="855" spans="2:83" x14ac:dyDescent="0.2">
      <c r="B855" s="7"/>
      <c r="BU855" s="8"/>
      <c r="BX855" s="29"/>
      <c r="BY855" s="30"/>
      <c r="BZ855" s="30"/>
      <c r="CA855" s="30"/>
      <c r="CB855" s="30"/>
      <c r="CC855" s="30"/>
      <c r="CD855" s="30"/>
      <c r="CE855" s="31"/>
    </row>
    <row r="856" spans="2:83" x14ac:dyDescent="0.2">
      <c r="B856" s="7"/>
      <c r="BU856" s="8"/>
      <c r="BX856" s="32"/>
      <c r="BY856" s="33"/>
      <c r="BZ856" s="33"/>
      <c r="CA856" s="33"/>
      <c r="CB856" s="33"/>
      <c r="CC856" s="33"/>
      <c r="CD856" s="33"/>
      <c r="CE856" s="34"/>
    </row>
    <row r="857" spans="2:83" x14ac:dyDescent="0.2">
      <c r="B857" s="7"/>
      <c r="BU857" s="8"/>
    </row>
    <row r="858" spans="2:83" x14ac:dyDescent="0.2">
      <c r="B858" s="7"/>
      <c r="BU858" s="8"/>
      <c r="BX858" s="17"/>
      <c r="BY858" s="17"/>
      <c r="BZ858" s="17"/>
      <c r="CA858" s="17"/>
      <c r="CB858" s="17"/>
      <c r="CC858" s="17"/>
      <c r="CD858" s="17"/>
      <c r="CE858" s="17"/>
    </row>
    <row r="859" spans="2:83" x14ac:dyDescent="0.2">
      <c r="B859" s="7"/>
      <c r="BU859" s="8"/>
      <c r="BX859" s="17"/>
      <c r="BY859" s="17"/>
      <c r="BZ859" s="17"/>
      <c r="CA859" s="17"/>
      <c r="CB859" s="17"/>
      <c r="CC859" s="17"/>
      <c r="CD859" s="17"/>
      <c r="CE859" s="17"/>
    </row>
    <row r="860" spans="2:83" x14ac:dyDescent="0.2">
      <c r="B860" s="7"/>
      <c r="BU860" s="8"/>
      <c r="BX860" s="17"/>
      <c r="BY860" s="17"/>
      <c r="BZ860" s="17"/>
      <c r="CA860" s="17"/>
      <c r="CB860" s="17"/>
      <c r="CC860" s="17"/>
      <c r="CD860" s="17"/>
      <c r="CE860" s="17"/>
    </row>
    <row r="861" spans="2:83" x14ac:dyDescent="0.2">
      <c r="B861" s="7"/>
      <c r="BU861" s="8"/>
      <c r="BX861" s="17"/>
      <c r="BY861" s="17"/>
      <c r="BZ861" s="17"/>
      <c r="CA861" s="17"/>
      <c r="CB861" s="17"/>
      <c r="CC861" s="17"/>
      <c r="CD861" s="17"/>
      <c r="CE861" s="17"/>
    </row>
    <row r="862" spans="2:83" x14ac:dyDescent="0.2">
      <c r="B862" s="7"/>
      <c r="BU862" s="8"/>
      <c r="BX862" s="17"/>
      <c r="BY862" s="17"/>
      <c r="BZ862" s="17"/>
      <c r="CA862" s="17"/>
      <c r="CB862" s="17"/>
      <c r="CC862" s="17"/>
      <c r="CD862" s="17"/>
      <c r="CE862" s="17"/>
    </row>
    <row r="863" spans="2:83" x14ac:dyDescent="0.2">
      <c r="B863" s="7"/>
      <c r="BU863" s="8"/>
      <c r="BX863" s="17"/>
      <c r="BY863" s="17"/>
      <c r="BZ863" s="17"/>
      <c r="CA863" s="17"/>
      <c r="CB863" s="17"/>
      <c r="CC863" s="17"/>
      <c r="CD863" s="17"/>
      <c r="CE863" s="17"/>
    </row>
    <row r="864" spans="2:83" x14ac:dyDescent="0.2">
      <c r="B864" s="7"/>
      <c r="BU864" s="8"/>
      <c r="BX864" s="17"/>
      <c r="BY864" s="17"/>
      <c r="BZ864" s="17"/>
      <c r="CA864" s="17"/>
      <c r="CB864" s="17"/>
      <c r="CC864" s="17"/>
      <c r="CD864" s="17"/>
      <c r="CE864" s="17"/>
    </row>
    <row r="865" spans="2:83" x14ac:dyDescent="0.2">
      <c r="B865" s="7"/>
      <c r="BU865" s="8"/>
      <c r="BX865" s="17"/>
      <c r="BY865" s="17"/>
      <c r="BZ865" s="17"/>
      <c r="CA865" s="17"/>
      <c r="CB865" s="17"/>
      <c r="CC865" s="17"/>
      <c r="CD865" s="17"/>
      <c r="CE865" s="17"/>
    </row>
    <row r="866" spans="2:83" x14ac:dyDescent="0.2">
      <c r="B866" s="7"/>
      <c r="BU866" s="8"/>
      <c r="BX866" s="17"/>
      <c r="BY866" s="17"/>
      <c r="BZ866" s="17"/>
      <c r="CA866" s="17"/>
      <c r="CB866" s="17"/>
      <c r="CC866" s="17"/>
      <c r="CD866" s="17"/>
      <c r="CE866" s="17"/>
    </row>
    <row r="867" spans="2:83" x14ac:dyDescent="0.2">
      <c r="B867" s="7"/>
      <c r="BU867" s="8"/>
    </row>
    <row r="868" spans="2:83" x14ac:dyDescent="0.2">
      <c r="B868" s="7"/>
      <c r="BU868" s="8"/>
    </row>
    <row r="869" spans="2:83" x14ac:dyDescent="0.2">
      <c r="B869" s="7"/>
      <c r="BU869" s="8"/>
    </row>
    <row r="870" spans="2:83" x14ac:dyDescent="0.2">
      <c r="B870" s="7"/>
      <c r="BU870" s="8"/>
    </row>
    <row r="871" spans="2:83" x14ac:dyDescent="0.2">
      <c r="B871" s="7"/>
      <c r="BU871" s="8"/>
    </row>
    <row r="872" spans="2:83" x14ac:dyDescent="0.2">
      <c r="B872" s="7"/>
      <c r="BU872" s="8"/>
    </row>
    <row r="873" spans="2:83" x14ac:dyDescent="0.2">
      <c r="B873" s="7"/>
      <c r="BU873" s="8"/>
    </row>
    <row r="874" spans="2:83" x14ac:dyDescent="0.2">
      <c r="B874" s="7"/>
      <c r="BU874" s="8"/>
    </row>
    <row r="875" spans="2:83" x14ac:dyDescent="0.2">
      <c r="B875" s="7"/>
      <c r="BU875" s="8"/>
    </row>
    <row r="876" spans="2:83" x14ac:dyDescent="0.2">
      <c r="B876" s="7"/>
      <c r="BU876" s="8"/>
    </row>
    <row r="877" spans="2:83" x14ac:dyDescent="0.2">
      <c r="B877" s="7"/>
      <c r="BU877" s="8"/>
    </row>
    <row r="878" spans="2:83" x14ac:dyDescent="0.2">
      <c r="B878" s="7"/>
      <c r="BU878" s="8"/>
    </row>
    <row r="879" spans="2:83" x14ac:dyDescent="0.2">
      <c r="B879" s="7"/>
      <c r="BU879" s="8"/>
    </row>
    <row r="880" spans="2:83" x14ac:dyDescent="0.2">
      <c r="B880" s="7"/>
      <c r="BU880" s="8"/>
    </row>
    <row r="881" spans="2:73" x14ac:dyDescent="0.2">
      <c r="B881" s="7"/>
      <c r="BU881" s="8"/>
    </row>
    <row r="882" spans="2:73" x14ac:dyDescent="0.2">
      <c r="B882" s="7"/>
      <c r="BU882" s="8"/>
    </row>
    <row r="883" spans="2:73" x14ac:dyDescent="0.2">
      <c r="B883" s="7"/>
      <c r="BU883" s="8"/>
    </row>
    <row r="884" spans="2:73" x14ac:dyDescent="0.2">
      <c r="B884" s="7"/>
      <c r="BU884" s="8"/>
    </row>
    <row r="885" spans="2:73" x14ac:dyDescent="0.2">
      <c r="B885" s="7"/>
      <c r="BU885" s="8"/>
    </row>
    <row r="886" spans="2:73" x14ac:dyDescent="0.2">
      <c r="B886" s="7"/>
      <c r="BU886" s="8"/>
    </row>
    <row r="887" spans="2:73" x14ac:dyDescent="0.2">
      <c r="B887" s="7"/>
      <c r="BU887" s="8"/>
    </row>
    <row r="888" spans="2:73" x14ac:dyDescent="0.2">
      <c r="B888" s="7"/>
      <c r="BU888" s="8"/>
    </row>
    <row r="889" spans="2:73" x14ac:dyDescent="0.2">
      <c r="B889" s="7"/>
      <c r="S889" s="36">
        <v>5.5</v>
      </c>
      <c r="T889" s="36"/>
      <c r="U889" s="1" t="s">
        <v>0</v>
      </c>
      <c r="AE889" s="36">
        <v>6</v>
      </c>
      <c r="AF889" s="36"/>
      <c r="AG889" s="1" t="s">
        <v>0</v>
      </c>
      <c r="BU889" s="8"/>
    </row>
    <row r="890" spans="2:73" x14ac:dyDescent="0.2">
      <c r="B890" s="7"/>
      <c r="BU890" s="8"/>
    </row>
    <row r="891" spans="2:73" x14ac:dyDescent="0.2">
      <c r="B891" s="7"/>
      <c r="Y891" s="35">
        <f>+S889+AE889</f>
        <v>11.5</v>
      </c>
      <c r="Z891" s="35"/>
      <c r="AA891" s="1" t="s">
        <v>0</v>
      </c>
      <c r="BU891" s="8"/>
    </row>
    <row r="892" spans="2:73" x14ac:dyDescent="0.2">
      <c r="B892" s="7"/>
      <c r="BU892" s="8"/>
    </row>
    <row r="893" spans="2:73" x14ac:dyDescent="0.2">
      <c r="B893" s="7"/>
      <c r="R893" s="1" t="s">
        <v>13</v>
      </c>
      <c r="AC893" s="36">
        <v>15</v>
      </c>
      <c r="AD893" s="36"/>
      <c r="AE893" s="36"/>
      <c r="AF893" s="1" t="s">
        <v>1</v>
      </c>
      <c r="BU893" s="8"/>
    </row>
    <row r="894" spans="2:73" x14ac:dyDescent="0.2">
      <c r="B894" s="7"/>
      <c r="BU894" s="8"/>
    </row>
    <row r="895" spans="2:73" x14ac:dyDescent="0.2">
      <c r="B895" s="7"/>
      <c r="BU895" s="8"/>
    </row>
    <row r="896" spans="2:73" x14ac:dyDescent="0.2">
      <c r="B896" s="7"/>
      <c r="BU896" s="8"/>
    </row>
    <row r="897" spans="2:73" x14ac:dyDescent="0.2">
      <c r="B897" s="7"/>
      <c r="BU897" s="8"/>
    </row>
    <row r="898" spans="2:73" x14ac:dyDescent="0.2">
      <c r="B898" s="7"/>
      <c r="S898" s="35">
        <f>+S889-X898</f>
        <v>5.5</v>
      </c>
      <c r="T898" s="35"/>
      <c r="U898" s="1" t="s">
        <v>0</v>
      </c>
      <c r="Z898" s="36">
        <v>0.7</v>
      </c>
      <c r="AA898" s="36"/>
      <c r="AB898" s="1" t="s">
        <v>0</v>
      </c>
      <c r="AF898" s="35">
        <f>+AE889-Z898-AI898</f>
        <v>5.3</v>
      </c>
      <c r="AG898" s="35"/>
      <c r="AH898" s="1" t="s">
        <v>0</v>
      </c>
      <c r="BU898" s="8"/>
    </row>
    <row r="899" spans="2:73" x14ac:dyDescent="0.2">
      <c r="B899" s="7"/>
      <c r="BU899" s="8"/>
    </row>
    <row r="900" spans="2:73" x14ac:dyDescent="0.2">
      <c r="B900" s="7"/>
      <c r="Y900" s="35">
        <f>+Y891</f>
        <v>11.5</v>
      </c>
      <c r="Z900" s="35"/>
      <c r="AA900" s="1" t="s">
        <v>0</v>
      </c>
      <c r="BU900" s="8"/>
    </row>
    <row r="901" spans="2:73" x14ac:dyDescent="0.2">
      <c r="B901" s="7"/>
      <c r="BU901" s="8"/>
    </row>
    <row r="902" spans="2:73" x14ac:dyDescent="0.2">
      <c r="B902" s="7"/>
      <c r="AD902" s="35">
        <f>+AC893</f>
        <v>15</v>
      </c>
      <c r="AE902" s="35"/>
      <c r="AF902" s="35"/>
      <c r="AG902" s="1" t="s">
        <v>1</v>
      </c>
      <c r="BU902" s="8"/>
    </row>
    <row r="903" spans="2:73" x14ac:dyDescent="0.2">
      <c r="B903" s="7"/>
      <c r="BU903" s="8"/>
    </row>
    <row r="904" spans="2:73" x14ac:dyDescent="0.2">
      <c r="B904" s="7"/>
      <c r="K904" s="1" t="s">
        <v>28</v>
      </c>
      <c r="BU904" s="8"/>
    </row>
    <row r="905" spans="2:73" x14ac:dyDescent="0.2">
      <c r="B905" s="7"/>
      <c r="BU905" s="8"/>
    </row>
    <row r="906" spans="2:73" x14ac:dyDescent="0.2">
      <c r="B906" s="7"/>
      <c r="AF906" s="35">
        <f>+AF898</f>
        <v>5.3</v>
      </c>
      <c r="AG906" s="35"/>
      <c r="AH906" s="1" t="s">
        <v>0</v>
      </c>
      <c r="BU906" s="8"/>
    </row>
    <row r="907" spans="2:73" x14ac:dyDescent="0.2">
      <c r="B907" s="7"/>
      <c r="BU907" s="8"/>
    </row>
    <row r="908" spans="2:73" x14ac:dyDescent="0.2">
      <c r="B908" s="7"/>
      <c r="Z908" s="35">
        <f>AD902*AF906/2</f>
        <v>39.75</v>
      </c>
      <c r="AA908" s="35"/>
      <c r="AB908" s="1" t="s">
        <v>2</v>
      </c>
      <c r="AK908" s="35">
        <f>+Z908</f>
        <v>39.75</v>
      </c>
      <c r="AL908" s="35"/>
      <c r="AM908" s="1" t="s">
        <v>2</v>
      </c>
      <c r="BU908" s="8"/>
    </row>
    <row r="909" spans="2:73" x14ac:dyDescent="0.2">
      <c r="B909" s="7"/>
      <c r="BU909" s="8"/>
    </row>
    <row r="910" spans="2:73" x14ac:dyDescent="0.2">
      <c r="B910" s="7"/>
      <c r="Z910" s="35">
        <f>+Z908</f>
        <v>39.75</v>
      </c>
      <c r="AA910" s="35"/>
      <c r="AB910" s="1" t="s">
        <v>2</v>
      </c>
      <c r="BU910" s="8"/>
    </row>
    <row r="911" spans="2:73" x14ac:dyDescent="0.2">
      <c r="B911" s="7"/>
      <c r="Q911" s="35">
        <f>+AC893</f>
        <v>15</v>
      </c>
      <c r="R911" s="35"/>
      <c r="S911" s="35"/>
      <c r="T911" s="1" t="s">
        <v>1</v>
      </c>
      <c r="BU911" s="8"/>
    </row>
    <row r="912" spans="2:73" x14ac:dyDescent="0.2">
      <c r="B912" s="7"/>
      <c r="BU912" s="8"/>
    </row>
    <row r="913" spans="2:73" x14ac:dyDescent="0.2">
      <c r="B913" s="7"/>
      <c r="BU913" s="8"/>
    </row>
    <row r="914" spans="2:73" x14ac:dyDescent="0.2">
      <c r="B914" s="7"/>
      <c r="BU914" s="8"/>
    </row>
    <row r="915" spans="2:73" x14ac:dyDescent="0.2">
      <c r="B915" s="7"/>
      <c r="S915" s="35">
        <f>+S898</f>
        <v>5.5</v>
      </c>
      <c r="T915" s="35"/>
      <c r="U915" s="1" t="s">
        <v>0</v>
      </c>
      <c r="Z915" s="37">
        <f>+Z898</f>
        <v>0.7</v>
      </c>
      <c r="AA915" s="37"/>
      <c r="AB915" s="1" t="s">
        <v>0</v>
      </c>
      <c r="BU915" s="8"/>
    </row>
    <row r="916" spans="2:73" x14ac:dyDescent="0.2">
      <c r="B916" s="7"/>
      <c r="BU916" s="8"/>
    </row>
    <row r="917" spans="2:73" x14ac:dyDescent="0.2">
      <c r="B917" s="7"/>
      <c r="M917" s="35">
        <f>(Q911*S915*S915/2-Z910*Z915-Q911*Z915*Z915/2)/S915</f>
        <v>35.522727272727273</v>
      </c>
      <c r="N917" s="35"/>
      <c r="O917" s="1" t="s">
        <v>2</v>
      </c>
      <c r="Y917" s="35">
        <f>Q911*(S915+Z915)+Z910-M917</f>
        <v>97.22727272727272</v>
      </c>
      <c r="Z917" s="35"/>
      <c r="AA917" s="1" t="s">
        <v>2</v>
      </c>
      <c r="BU917" s="8"/>
    </row>
    <row r="918" spans="2:73" x14ac:dyDescent="0.2">
      <c r="B918" s="7"/>
      <c r="BU918" s="8"/>
    </row>
    <row r="919" spans="2:73" x14ac:dyDescent="0.2">
      <c r="B919" s="7"/>
      <c r="P919" s="1" t="s">
        <v>5</v>
      </c>
      <c r="BU919" s="8"/>
    </row>
    <row r="920" spans="2:73" x14ac:dyDescent="0.2">
      <c r="B920" s="7"/>
      <c r="M920" s="35">
        <f>+M917</f>
        <v>35.522727272727273</v>
      </c>
      <c r="N920" s="35"/>
      <c r="O920" s="35"/>
      <c r="Y920" s="35">
        <f>+Y917+X927</f>
        <v>50.249999999999993</v>
      </c>
      <c r="Z920" s="35"/>
      <c r="AA920" s="35"/>
      <c r="BU920" s="8"/>
    </row>
    <row r="921" spans="2:73" x14ac:dyDescent="0.2">
      <c r="B921" s="7"/>
      <c r="AA921" s="35">
        <f>Y920*(AB928-Z915)/AB928</f>
        <v>39.75</v>
      </c>
      <c r="AB921" s="35"/>
      <c r="AC921" s="35"/>
      <c r="BU921" s="8"/>
    </row>
    <row r="922" spans="2:73" x14ac:dyDescent="0.2">
      <c r="B922" s="7"/>
      <c r="O922" s="1" t="s">
        <v>3</v>
      </c>
      <c r="AA922" s="1" t="s">
        <v>3</v>
      </c>
      <c r="BU922" s="8"/>
    </row>
    <row r="923" spans="2:73" x14ac:dyDescent="0.2">
      <c r="B923" s="7"/>
      <c r="BU923" s="8"/>
    </row>
    <row r="924" spans="2:73" x14ac:dyDescent="0.2">
      <c r="B924" s="7"/>
      <c r="D924" s="14" t="s">
        <v>11</v>
      </c>
      <c r="G924" s="38">
        <f>MAX(ABS(M920),ABS(Y920),ABS(X927),ABS(AJ927))</f>
        <v>50.249999999999993</v>
      </c>
      <c r="H924" s="38"/>
      <c r="I924" s="38"/>
      <c r="J924" s="14" t="s">
        <v>10</v>
      </c>
      <c r="BU924" s="8"/>
    </row>
    <row r="925" spans="2:73" x14ac:dyDescent="0.2">
      <c r="B925" s="7"/>
      <c r="X925" s="9" t="s">
        <v>4</v>
      </c>
      <c r="AI925" s="9"/>
      <c r="AJ925" s="9" t="s">
        <v>4</v>
      </c>
      <c r="AT925" s="9"/>
      <c r="AU925" s="9"/>
      <c r="BF925" s="9"/>
      <c r="BU925" s="8"/>
    </row>
    <row r="926" spans="2:73" x14ac:dyDescent="0.2">
      <c r="B926" s="7"/>
      <c r="BU926" s="8"/>
    </row>
    <row r="927" spans="2:73" x14ac:dyDescent="0.2">
      <c r="B927" s="7"/>
      <c r="X927" s="35">
        <f>+M920-Q911*S915</f>
        <v>-46.977272727272727</v>
      </c>
      <c r="Y927" s="35"/>
      <c r="Z927" s="35"/>
      <c r="AJ927" s="35">
        <f>+Y920-AD902*AE889</f>
        <v>-39.750000000000007</v>
      </c>
      <c r="AK927" s="35"/>
      <c r="AL927" s="35"/>
      <c r="BU927" s="8"/>
    </row>
    <row r="928" spans="2:73" x14ac:dyDescent="0.2">
      <c r="B928" s="7"/>
      <c r="P928" s="35">
        <f>M920*S889/(M920-X927)</f>
        <v>2.3681818181818182</v>
      </c>
      <c r="Q928" s="35"/>
      <c r="R928" s="1" t="s">
        <v>0</v>
      </c>
      <c r="V928" s="35">
        <f>+S889-P928</f>
        <v>3.1318181818181818</v>
      </c>
      <c r="W928" s="35"/>
      <c r="X928" s="1" t="s">
        <v>0</v>
      </c>
      <c r="AB928" s="35">
        <f>Y920*AE889/(Y920-AJ927)</f>
        <v>3.3499999999999992</v>
      </c>
      <c r="AC928" s="35"/>
      <c r="AD928" s="1" t="s">
        <v>0</v>
      </c>
      <c r="AG928" s="35">
        <f>+AE889-AB928</f>
        <v>2.6500000000000008</v>
      </c>
      <c r="AH928" s="35"/>
      <c r="AI928" s="1" t="s">
        <v>0</v>
      </c>
      <c r="BU928" s="8"/>
    </row>
    <row r="929" spans="2:73" x14ac:dyDescent="0.2">
      <c r="B929" s="7"/>
      <c r="BU929" s="8"/>
    </row>
    <row r="930" spans="2:73" x14ac:dyDescent="0.2">
      <c r="B930" s="7"/>
      <c r="X930" s="35">
        <f>M920*P928/2+X927*V928/2</f>
        <v>-31.5</v>
      </c>
      <c r="Y930" s="35"/>
      <c r="Z930" s="35"/>
      <c r="BU930" s="8"/>
    </row>
    <row r="931" spans="2:73" x14ac:dyDescent="0.2">
      <c r="B931" s="7"/>
      <c r="N931" s="1" t="s">
        <v>6</v>
      </c>
      <c r="BU931" s="8"/>
    </row>
    <row r="932" spans="2:73" x14ac:dyDescent="0.2">
      <c r="B932" s="7"/>
      <c r="BU932" s="8"/>
    </row>
    <row r="933" spans="2:73" x14ac:dyDescent="0.2">
      <c r="B933" s="7"/>
      <c r="Y933" s="1" t="s">
        <v>4</v>
      </c>
      <c r="BU933" s="8"/>
    </row>
    <row r="934" spans="2:73" x14ac:dyDescent="0.2">
      <c r="B934" s="7"/>
      <c r="D934" s="14" t="s">
        <v>9</v>
      </c>
      <c r="G934" s="38">
        <f>MAX(ABS(Q936),ABS(AD936),ABS(X930))</f>
        <v>52.668749999999974</v>
      </c>
      <c r="H934" s="38"/>
      <c r="I934" s="38"/>
      <c r="J934" s="14" t="s">
        <v>10</v>
      </c>
      <c r="BU934" s="8"/>
    </row>
    <row r="935" spans="2:73" x14ac:dyDescent="0.2">
      <c r="B935" s="7"/>
      <c r="R935" s="1" t="s">
        <v>3</v>
      </c>
      <c r="AF935" s="1" t="s">
        <v>3</v>
      </c>
      <c r="BU935" s="8"/>
    </row>
    <row r="936" spans="2:73" x14ac:dyDescent="0.2">
      <c r="B936" s="7"/>
      <c r="Q936" s="35">
        <f>M920*P928/2</f>
        <v>42.062138429752068</v>
      </c>
      <c r="R936" s="35"/>
      <c r="S936" s="35"/>
      <c r="AD936" s="35">
        <f>M920*P928/2+X927*V928/2+Y920*AB928/2</f>
        <v>52.668749999999974</v>
      </c>
      <c r="AE936" s="35"/>
      <c r="AF936" s="35"/>
      <c r="BU936" s="8"/>
    </row>
    <row r="937" spans="2:73" ht="12" thickBot="1" x14ac:dyDescent="0.25">
      <c r="B937" s="11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3"/>
    </row>
  </sheetData>
  <sheetProtection algorithmName="SHA-512" hashValue="d1UdzCjflwP/qrN04nGqOrufwAV5e9PEw4eaS5JZqy4ha1jEskvJYwY6qPzqrgFgOA1Rw4Y0NtuDvfJ1oFRFUw==" saltValue="BlqrdL8/wlPbr1Iu5i/98Q==" spinCount="100000" sheet="1" objects="1" scenarios="1"/>
  <mergeCells count="798">
    <mergeCell ref="BR443:BS443"/>
    <mergeCell ref="BL471:BN471"/>
    <mergeCell ref="AH436:AI436"/>
    <mergeCell ref="AN437:AP437"/>
    <mergeCell ref="AI441:AJ441"/>
    <mergeCell ref="AN441:AO441"/>
    <mergeCell ref="AJ443:AK443"/>
    <mergeCell ref="AS443:AT443"/>
    <mergeCell ref="AS445:AT445"/>
    <mergeCell ref="AY446:BA446"/>
    <mergeCell ref="AT450:AU450"/>
    <mergeCell ref="AY450:AZ450"/>
    <mergeCell ref="AU452:AV452"/>
    <mergeCell ref="BD452:BE452"/>
    <mergeCell ref="BD436:BE436"/>
    <mergeCell ref="BJ437:BL437"/>
    <mergeCell ref="BE441:BF441"/>
    <mergeCell ref="BK441:BL441"/>
    <mergeCell ref="BF443:BG443"/>
    <mergeCell ref="X465:Z465"/>
    <mergeCell ref="AI465:AK465"/>
    <mergeCell ref="AT465:AV465"/>
    <mergeCell ref="BE465:BG465"/>
    <mergeCell ref="G469:I469"/>
    <mergeCell ref="R471:T471"/>
    <mergeCell ref="AD471:AF471"/>
    <mergeCell ref="AO471:AQ471"/>
    <mergeCell ref="AZ471:BB471"/>
    <mergeCell ref="X462:Z462"/>
    <mergeCell ref="AI462:AK462"/>
    <mergeCell ref="AT462:AV462"/>
    <mergeCell ref="BE462:BG462"/>
    <mergeCell ref="BQ462:BS462"/>
    <mergeCell ref="P463:Q463"/>
    <mergeCell ref="V463:W463"/>
    <mergeCell ref="AA463:AB463"/>
    <mergeCell ref="AG463:AH463"/>
    <mergeCell ref="AM463:AN463"/>
    <mergeCell ref="AR463:AS463"/>
    <mergeCell ref="AX463:AY463"/>
    <mergeCell ref="BC463:BD463"/>
    <mergeCell ref="BI463:BJ463"/>
    <mergeCell ref="BO463:BP463"/>
    <mergeCell ref="M455:O455"/>
    <mergeCell ref="Y455:AA455"/>
    <mergeCell ref="AJ455:AL455"/>
    <mergeCell ref="AU455:AW455"/>
    <mergeCell ref="BF455:BH455"/>
    <mergeCell ref="AG461:AI461"/>
    <mergeCell ref="BC461:BE461"/>
    <mergeCell ref="G459:I459"/>
    <mergeCell ref="V461:X461"/>
    <mergeCell ref="AR461:AT461"/>
    <mergeCell ref="AC446:AE446"/>
    <mergeCell ref="X450:Y450"/>
    <mergeCell ref="AC450:AD450"/>
    <mergeCell ref="Y452:Z452"/>
    <mergeCell ref="AH452:AI452"/>
    <mergeCell ref="M443:N443"/>
    <mergeCell ref="W443:X443"/>
    <mergeCell ref="W445:X445"/>
    <mergeCell ref="BE432:BF432"/>
    <mergeCell ref="BM432:BN432"/>
    <mergeCell ref="AP434:AQ434"/>
    <mergeCell ref="Q437:S437"/>
    <mergeCell ref="R441:S441"/>
    <mergeCell ref="AP425:AQ425"/>
    <mergeCell ref="AM427:AO427"/>
    <mergeCell ref="S432:T432"/>
    <mergeCell ref="X432:Y432"/>
    <mergeCell ref="AD432:AE432"/>
    <mergeCell ref="AI432:AJ432"/>
    <mergeCell ref="AO432:AP432"/>
    <mergeCell ref="AT432:AU432"/>
    <mergeCell ref="AZ432:BA432"/>
    <mergeCell ref="B380:BU380"/>
    <mergeCell ref="BX384:CE390"/>
    <mergeCell ref="S423:T423"/>
    <mergeCell ref="AE423:AF423"/>
    <mergeCell ref="AP423:AQ423"/>
    <mergeCell ref="BA423:BB423"/>
    <mergeCell ref="BM423:BN423"/>
    <mergeCell ref="BM283:BO283"/>
    <mergeCell ref="AY247:AZ247"/>
    <mergeCell ref="AS248:AU248"/>
    <mergeCell ref="AT252:AU252"/>
    <mergeCell ref="AY252:AZ252"/>
    <mergeCell ref="AP254:AQ254"/>
    <mergeCell ref="AX254:AY254"/>
    <mergeCell ref="AP256:AQ256"/>
    <mergeCell ref="AJ257:AL257"/>
    <mergeCell ref="AK261:AL261"/>
    <mergeCell ref="AP261:AQ261"/>
    <mergeCell ref="V277:X277"/>
    <mergeCell ref="AE277:AG277"/>
    <mergeCell ref="AN277:AP277"/>
    <mergeCell ref="AW277:AY277"/>
    <mergeCell ref="BF277:BH277"/>
    <mergeCell ref="G281:I281"/>
    <mergeCell ref="Q283:S283"/>
    <mergeCell ref="AA283:AC283"/>
    <mergeCell ref="AJ283:AL283"/>
    <mergeCell ref="AS283:AU283"/>
    <mergeCell ref="BB283:BD283"/>
    <mergeCell ref="BQ273:BS273"/>
    <mergeCell ref="O274:P274"/>
    <mergeCell ref="T274:U274"/>
    <mergeCell ref="Y274:Z274"/>
    <mergeCell ref="AC274:AD274"/>
    <mergeCell ref="AH274:AI274"/>
    <mergeCell ref="AM274:AN274"/>
    <mergeCell ref="AQ274:AR274"/>
    <mergeCell ref="AV274:AW274"/>
    <mergeCell ref="AZ274:BA274"/>
    <mergeCell ref="BE274:BF274"/>
    <mergeCell ref="BI274:BJ274"/>
    <mergeCell ref="BO274:BP274"/>
    <mergeCell ref="BI267:BK267"/>
    <mergeCell ref="G270:I270"/>
    <mergeCell ref="AH267:AJ267"/>
    <mergeCell ref="AZ267:BB267"/>
    <mergeCell ref="V273:X273"/>
    <mergeCell ref="AE273:AG273"/>
    <mergeCell ref="AN273:AP273"/>
    <mergeCell ref="AW273:AY273"/>
    <mergeCell ref="BF273:BH273"/>
    <mergeCell ref="Y267:AA267"/>
    <mergeCell ref="AQ267:AS267"/>
    <mergeCell ref="M263:N263"/>
    <mergeCell ref="W263:X263"/>
    <mergeCell ref="AY263:AZ263"/>
    <mergeCell ref="BG263:BH263"/>
    <mergeCell ref="M266:O266"/>
    <mergeCell ref="W266:Y266"/>
    <mergeCell ref="AF266:AH266"/>
    <mergeCell ref="AO266:AQ266"/>
    <mergeCell ref="AX266:AZ266"/>
    <mergeCell ref="BG266:BI266"/>
    <mergeCell ref="AG263:AH263"/>
    <mergeCell ref="AO263:AP263"/>
    <mergeCell ref="Q257:S257"/>
    <mergeCell ref="BB257:BD257"/>
    <mergeCell ref="S261:T261"/>
    <mergeCell ref="X261:Y261"/>
    <mergeCell ref="BC261:BD261"/>
    <mergeCell ref="BH254:BI254"/>
    <mergeCell ref="BR254:BS254"/>
    <mergeCell ref="X256:Y256"/>
    <mergeCell ref="BH256:BI256"/>
    <mergeCell ref="BH261:BI261"/>
    <mergeCell ref="X254:Y254"/>
    <mergeCell ref="AF254:AG254"/>
    <mergeCell ref="BC243:BD243"/>
    <mergeCell ref="BH243:BI243"/>
    <mergeCell ref="BM243:BN243"/>
    <mergeCell ref="AP245:AQ245"/>
    <mergeCell ref="BK248:BM248"/>
    <mergeCell ref="BM252:BN252"/>
    <mergeCell ref="AM238:AO238"/>
    <mergeCell ref="R243:S243"/>
    <mergeCell ref="X243:Y243"/>
    <mergeCell ref="AB243:AC243"/>
    <mergeCell ref="AG243:AH243"/>
    <mergeCell ref="AK243:AL243"/>
    <mergeCell ref="AP243:AQ243"/>
    <mergeCell ref="AT243:AU243"/>
    <mergeCell ref="AY243:AZ243"/>
    <mergeCell ref="AG247:AH247"/>
    <mergeCell ref="AA248:AC248"/>
    <mergeCell ref="AB252:AC252"/>
    <mergeCell ref="AG252:AH252"/>
    <mergeCell ref="B191:BU191"/>
    <mergeCell ref="BX195:CE201"/>
    <mergeCell ref="S234:T234"/>
    <mergeCell ref="AA234:AB234"/>
    <mergeCell ref="AJ234:AK234"/>
    <mergeCell ref="AS234:AT234"/>
    <mergeCell ref="BB234:BC234"/>
    <mergeCell ref="BM234:BN234"/>
    <mergeCell ref="AP236:AQ236"/>
    <mergeCell ref="G186:I186"/>
    <mergeCell ref="M65:N65"/>
    <mergeCell ref="V168:W168"/>
    <mergeCell ref="Q153:S153"/>
    <mergeCell ref="Q157:R157"/>
    <mergeCell ref="M159:N159"/>
    <mergeCell ref="B97:BU97"/>
    <mergeCell ref="BD78:BF78"/>
    <mergeCell ref="BD74:BE74"/>
    <mergeCell ref="AO68:AQ68"/>
    <mergeCell ref="AQ72:AR72"/>
    <mergeCell ref="AU72:AV72"/>
    <mergeCell ref="BF94:BH94"/>
    <mergeCell ref="BO94:BQ94"/>
    <mergeCell ref="BI88:BK88"/>
    <mergeCell ref="BF93:BG93"/>
    <mergeCell ref="BL78:BN78"/>
    <mergeCell ref="BR84:BT84"/>
    <mergeCell ref="BH85:BI85"/>
    <mergeCell ref="BL85:BM85"/>
    <mergeCell ref="BP85:BQ85"/>
    <mergeCell ref="BD85:BE85"/>
    <mergeCell ref="AF65:AG65"/>
    <mergeCell ref="AL65:AM65"/>
    <mergeCell ref="Y68:AA68"/>
    <mergeCell ref="AA72:AB72"/>
    <mergeCell ref="AE72:AF72"/>
    <mergeCell ref="G81:I81"/>
    <mergeCell ref="G92:I92"/>
    <mergeCell ref="G175:I175"/>
    <mergeCell ref="P94:R94"/>
    <mergeCell ref="Z94:AB94"/>
    <mergeCell ref="O85:P85"/>
    <mergeCell ref="AD168:AE168"/>
    <mergeCell ref="T161:U161"/>
    <mergeCell ref="AF161:AG161"/>
    <mergeCell ref="Y162:AA162"/>
    <mergeCell ref="U166:V166"/>
    <mergeCell ref="AA166:AB166"/>
    <mergeCell ref="AH94:AJ94"/>
    <mergeCell ref="AP94:AR94"/>
    <mergeCell ref="AX94:AZ94"/>
    <mergeCell ref="U88:W88"/>
    <mergeCell ref="X58:Y58"/>
    <mergeCell ref="Q59:S59"/>
    <mergeCell ref="Q63:R63"/>
    <mergeCell ref="W63:X63"/>
    <mergeCell ref="W65:X65"/>
    <mergeCell ref="AY63:AZ63"/>
    <mergeCell ref="Z93:AA93"/>
    <mergeCell ref="AH93:AI93"/>
    <mergeCell ref="AP93:AQ93"/>
    <mergeCell ref="AX93:AY93"/>
    <mergeCell ref="T85:U85"/>
    <mergeCell ref="U84:W84"/>
    <mergeCell ref="AK84:AM84"/>
    <mergeCell ref="AS84:AU84"/>
    <mergeCell ref="AC88:AE88"/>
    <mergeCell ref="AI63:AJ63"/>
    <mergeCell ref="AM63:AN63"/>
    <mergeCell ref="AK88:AM88"/>
    <mergeCell ref="AS88:AU88"/>
    <mergeCell ref="AF67:AG67"/>
    <mergeCell ref="BA88:BC88"/>
    <mergeCell ref="AF78:AH78"/>
    <mergeCell ref="AV78:AX78"/>
    <mergeCell ref="X78:Z78"/>
    <mergeCell ref="AN78:AP78"/>
    <mergeCell ref="X85:Y85"/>
    <mergeCell ref="AB85:AC85"/>
    <mergeCell ref="AF85:AG85"/>
    <mergeCell ref="AJ85:AK85"/>
    <mergeCell ref="AN85:AO85"/>
    <mergeCell ref="AR85:AS85"/>
    <mergeCell ref="AV85:AW85"/>
    <mergeCell ref="AZ85:BA85"/>
    <mergeCell ref="BA84:BC84"/>
    <mergeCell ref="AC84:AE84"/>
    <mergeCell ref="BI84:BK84"/>
    <mergeCell ref="BJ74:BK74"/>
    <mergeCell ref="M77:O77"/>
    <mergeCell ref="V77:X77"/>
    <mergeCell ref="AD77:AF77"/>
    <mergeCell ref="AL77:AN77"/>
    <mergeCell ref="AT77:AV77"/>
    <mergeCell ref="BB77:BD77"/>
    <mergeCell ref="BJ77:BL77"/>
    <mergeCell ref="AN74:AO74"/>
    <mergeCell ref="AT74:AU74"/>
    <mergeCell ref="X74:Y74"/>
    <mergeCell ref="AD74:AE74"/>
    <mergeCell ref="BG72:BH72"/>
    <mergeCell ref="BK72:BL72"/>
    <mergeCell ref="BS65:BT65"/>
    <mergeCell ref="BL67:BM67"/>
    <mergeCell ref="BE68:BG68"/>
    <mergeCell ref="BO63:BP63"/>
    <mergeCell ref="AV65:AW65"/>
    <mergeCell ref="BL65:BM65"/>
    <mergeCell ref="AU54:AV54"/>
    <mergeCell ref="AY54:AZ54"/>
    <mergeCell ref="BC54:BD54"/>
    <mergeCell ref="BG54:BH54"/>
    <mergeCell ref="BK54:BL54"/>
    <mergeCell ref="BO54:BP54"/>
    <mergeCell ref="BD58:BE58"/>
    <mergeCell ref="AV67:AW67"/>
    <mergeCell ref="BC63:BD63"/>
    <mergeCell ref="BB65:BC65"/>
    <mergeCell ref="AP56:AQ56"/>
    <mergeCell ref="AW59:AY59"/>
    <mergeCell ref="BN59:BP59"/>
    <mergeCell ref="AP47:AQ47"/>
    <mergeCell ref="AM49:AO49"/>
    <mergeCell ref="Q54:R54"/>
    <mergeCell ref="W54:X54"/>
    <mergeCell ref="AA54:AB54"/>
    <mergeCell ref="AE54:AF54"/>
    <mergeCell ref="AI54:AJ54"/>
    <mergeCell ref="AM54:AN54"/>
    <mergeCell ref="AQ54:AR54"/>
    <mergeCell ref="AG59:AI59"/>
    <mergeCell ref="AN58:AO58"/>
    <mergeCell ref="B2:BU2"/>
    <mergeCell ref="BX6:CE12"/>
    <mergeCell ref="Q45:R45"/>
    <mergeCell ref="Z45:AA45"/>
    <mergeCell ref="AH45:AI45"/>
    <mergeCell ref="AP45:AQ45"/>
    <mergeCell ref="AX45:AY45"/>
    <mergeCell ref="BF45:BG45"/>
    <mergeCell ref="BN45:BO45"/>
    <mergeCell ref="BO188:BQ188"/>
    <mergeCell ref="S177:U177"/>
    <mergeCell ref="AI177:AK177"/>
    <mergeCell ref="AF172:AH172"/>
    <mergeCell ref="AV172:AX172"/>
    <mergeCell ref="AY177:BA177"/>
    <mergeCell ref="BL172:BN172"/>
    <mergeCell ref="Z187:AA187"/>
    <mergeCell ref="AH187:AI187"/>
    <mergeCell ref="AP187:AQ187"/>
    <mergeCell ref="AX187:AY187"/>
    <mergeCell ref="BF187:BG187"/>
    <mergeCell ref="U178:W178"/>
    <mergeCell ref="AC178:AE178"/>
    <mergeCell ref="AK178:AM178"/>
    <mergeCell ref="AS178:AU178"/>
    <mergeCell ref="BA178:BC178"/>
    <mergeCell ref="BI178:BK178"/>
    <mergeCell ref="P188:R188"/>
    <mergeCell ref="U182:W182"/>
    <mergeCell ref="AC182:AE182"/>
    <mergeCell ref="AK182:AM182"/>
    <mergeCell ref="AS182:AU182"/>
    <mergeCell ref="BA182:BC182"/>
    <mergeCell ref="BI182:BK182"/>
    <mergeCell ref="Z188:AB188"/>
    <mergeCell ref="AH188:AJ188"/>
    <mergeCell ref="AP188:AR188"/>
    <mergeCell ref="AX188:AZ188"/>
    <mergeCell ref="BF188:BH188"/>
    <mergeCell ref="BR178:BT178"/>
    <mergeCell ref="O179:P179"/>
    <mergeCell ref="T179:U179"/>
    <mergeCell ref="X179:Y179"/>
    <mergeCell ref="AB179:AC179"/>
    <mergeCell ref="AF179:AG179"/>
    <mergeCell ref="AJ179:AK179"/>
    <mergeCell ref="AN179:AO179"/>
    <mergeCell ref="AR179:AS179"/>
    <mergeCell ref="AV179:AW179"/>
    <mergeCell ref="AZ179:BA179"/>
    <mergeCell ref="BD179:BE179"/>
    <mergeCell ref="BH179:BI179"/>
    <mergeCell ref="BL179:BM179"/>
    <mergeCell ref="BP179:BQ179"/>
    <mergeCell ref="BS159:BT159"/>
    <mergeCell ref="M171:O171"/>
    <mergeCell ref="V171:X171"/>
    <mergeCell ref="AD171:AF171"/>
    <mergeCell ref="AL171:AN171"/>
    <mergeCell ref="AT171:AV171"/>
    <mergeCell ref="BB171:BD171"/>
    <mergeCell ref="BJ171:BL171"/>
    <mergeCell ref="AZ161:BA161"/>
    <mergeCell ref="BL161:BM161"/>
    <mergeCell ref="BE162:BG162"/>
    <mergeCell ref="BA166:BB166"/>
    <mergeCell ref="BG166:BH166"/>
    <mergeCell ref="BK166:BL166"/>
    <mergeCell ref="BB168:BC168"/>
    <mergeCell ref="BJ168:BK168"/>
    <mergeCell ref="AJ161:AK161"/>
    <mergeCell ref="AV161:AW161"/>
    <mergeCell ref="AO162:AQ162"/>
    <mergeCell ref="AK166:AL166"/>
    <mergeCell ref="AQ166:AR166"/>
    <mergeCell ref="AU166:AV166"/>
    <mergeCell ref="AL168:AM168"/>
    <mergeCell ref="AT168:AU168"/>
    <mergeCell ref="BF149:BG149"/>
    <mergeCell ref="BK149:BL149"/>
    <mergeCell ref="BO149:BP149"/>
    <mergeCell ref="AP151:AQ151"/>
    <mergeCell ref="U149:V149"/>
    <mergeCell ref="Z149:AA149"/>
    <mergeCell ref="T159:U159"/>
    <mergeCell ref="AJ159:AK159"/>
    <mergeCell ref="AZ159:BA159"/>
    <mergeCell ref="BN153:BP153"/>
    <mergeCell ref="BO157:BP157"/>
    <mergeCell ref="BL159:BM159"/>
    <mergeCell ref="AW153:AY153"/>
    <mergeCell ref="AX157:AY157"/>
    <mergeCell ref="AV159:AW159"/>
    <mergeCell ref="AP149:AQ149"/>
    <mergeCell ref="AU149:AV149"/>
    <mergeCell ref="AX149:AY149"/>
    <mergeCell ref="BA149:BB149"/>
    <mergeCell ref="AM144:AO144"/>
    <mergeCell ref="P149:Q149"/>
    <mergeCell ref="AE149:AF149"/>
    <mergeCell ref="AH149:AI149"/>
    <mergeCell ref="AK149:AL149"/>
    <mergeCell ref="AG153:AI153"/>
    <mergeCell ref="AH157:AI157"/>
    <mergeCell ref="AF159:AG159"/>
    <mergeCell ref="AE166:AF166"/>
    <mergeCell ref="BX101:CE107"/>
    <mergeCell ref="Q140:R140"/>
    <mergeCell ref="Z140:AA140"/>
    <mergeCell ref="AH140:AI140"/>
    <mergeCell ref="AP140:AQ140"/>
    <mergeCell ref="AX140:AY140"/>
    <mergeCell ref="BN140:BO140"/>
    <mergeCell ref="AP142:AQ142"/>
    <mergeCell ref="BF140:BG140"/>
    <mergeCell ref="BE368:BF368"/>
    <mergeCell ref="BI368:BJ368"/>
    <mergeCell ref="BO368:BP368"/>
    <mergeCell ref="G364:I364"/>
    <mergeCell ref="V371:X371"/>
    <mergeCell ref="Q377:S377"/>
    <mergeCell ref="AA377:AC377"/>
    <mergeCell ref="AJ377:AL377"/>
    <mergeCell ref="AE371:AG371"/>
    <mergeCell ref="AN371:AP371"/>
    <mergeCell ref="AW371:AY371"/>
    <mergeCell ref="BF371:BH371"/>
    <mergeCell ref="AS377:AU377"/>
    <mergeCell ref="BB377:BD377"/>
    <mergeCell ref="BM377:BO377"/>
    <mergeCell ref="G375:I375"/>
    <mergeCell ref="O368:P368"/>
    <mergeCell ref="T368:U368"/>
    <mergeCell ref="AC368:AD368"/>
    <mergeCell ref="Y368:Z368"/>
    <mergeCell ref="AH368:AI368"/>
    <mergeCell ref="AM368:AN368"/>
    <mergeCell ref="AQ368:AR368"/>
    <mergeCell ref="AV368:AW368"/>
    <mergeCell ref="AZ368:BA368"/>
    <mergeCell ref="BR348:BS348"/>
    <mergeCell ref="M360:O360"/>
    <mergeCell ref="W360:Y360"/>
    <mergeCell ref="AF360:AH360"/>
    <mergeCell ref="AO360:AQ360"/>
    <mergeCell ref="AX360:AZ360"/>
    <mergeCell ref="BG360:BI360"/>
    <mergeCell ref="V367:X367"/>
    <mergeCell ref="AE367:AG367"/>
    <mergeCell ref="AN367:AP367"/>
    <mergeCell ref="AW367:AY367"/>
    <mergeCell ref="BF367:BH367"/>
    <mergeCell ref="BQ367:BS367"/>
    <mergeCell ref="Y361:AA361"/>
    <mergeCell ref="AC366:AE366"/>
    <mergeCell ref="AQ361:AS361"/>
    <mergeCell ref="AU366:AW366"/>
    <mergeCell ref="BI361:BK361"/>
    <mergeCell ref="AV350:AW350"/>
    <mergeCell ref="BH350:BI350"/>
    <mergeCell ref="BB351:BD351"/>
    <mergeCell ref="AW355:AX355"/>
    <mergeCell ref="BC355:BD355"/>
    <mergeCell ref="BH355:BI355"/>
    <mergeCell ref="AX357:AY357"/>
    <mergeCell ref="BG357:BH357"/>
    <mergeCell ref="BK342:BM342"/>
    <mergeCell ref="BM346:BN346"/>
    <mergeCell ref="BH348:BI348"/>
    <mergeCell ref="X350:Y350"/>
    <mergeCell ref="Q351:S351"/>
    <mergeCell ref="S355:T355"/>
    <mergeCell ref="X355:Y355"/>
    <mergeCell ref="M357:N357"/>
    <mergeCell ref="W357:X357"/>
    <mergeCell ref="AD350:AE350"/>
    <mergeCell ref="AP350:AQ350"/>
    <mergeCell ref="AJ351:AL351"/>
    <mergeCell ref="AE355:AF355"/>
    <mergeCell ref="AK355:AL355"/>
    <mergeCell ref="AP355:AQ355"/>
    <mergeCell ref="AF357:AG357"/>
    <mergeCell ref="AO357:AP357"/>
    <mergeCell ref="BM338:BN338"/>
    <mergeCell ref="AP340:AQ340"/>
    <mergeCell ref="AW338:AX338"/>
    <mergeCell ref="AS338:AT338"/>
    <mergeCell ref="Z342:AB342"/>
    <mergeCell ref="AA346:AB346"/>
    <mergeCell ref="Y348:Z348"/>
    <mergeCell ref="AD348:AE348"/>
    <mergeCell ref="AR342:AT342"/>
    <mergeCell ref="AS346:AT346"/>
    <mergeCell ref="AQ348:AR348"/>
    <mergeCell ref="AV348:AW348"/>
    <mergeCell ref="AM333:AO333"/>
    <mergeCell ref="R338:S338"/>
    <mergeCell ref="X338:Y338"/>
    <mergeCell ref="AA338:AB338"/>
    <mergeCell ref="AE338:AF338"/>
    <mergeCell ref="AJ338:AK338"/>
    <mergeCell ref="AP338:AQ338"/>
    <mergeCell ref="BB338:BC338"/>
    <mergeCell ref="BH338:BI338"/>
    <mergeCell ref="B286:BU286"/>
    <mergeCell ref="BX290:CE296"/>
    <mergeCell ref="R329:S329"/>
    <mergeCell ref="AA329:AB329"/>
    <mergeCell ref="AJ329:AK329"/>
    <mergeCell ref="AS329:AT329"/>
    <mergeCell ref="BL329:BM329"/>
    <mergeCell ref="AP331:AQ331"/>
    <mergeCell ref="BB329:BC329"/>
    <mergeCell ref="X930:Z930"/>
    <mergeCell ref="G934:I934"/>
    <mergeCell ref="Q936:S936"/>
    <mergeCell ref="AD936:AF936"/>
    <mergeCell ref="AD902:AF902"/>
    <mergeCell ref="AF906:AG906"/>
    <mergeCell ref="AK908:AL908"/>
    <mergeCell ref="AA921:AC921"/>
    <mergeCell ref="G924:I924"/>
    <mergeCell ref="X927:Z927"/>
    <mergeCell ref="AJ927:AL927"/>
    <mergeCell ref="P928:Q928"/>
    <mergeCell ref="V928:W928"/>
    <mergeCell ref="AB928:AC928"/>
    <mergeCell ref="AG928:AH928"/>
    <mergeCell ref="S915:T915"/>
    <mergeCell ref="Z915:AA915"/>
    <mergeCell ref="M917:N917"/>
    <mergeCell ref="Y917:Z917"/>
    <mergeCell ref="M920:O920"/>
    <mergeCell ref="Y920:AA920"/>
    <mergeCell ref="Y900:Z900"/>
    <mergeCell ref="Z908:AA908"/>
    <mergeCell ref="Z910:AA910"/>
    <mergeCell ref="Q911:S911"/>
    <mergeCell ref="S889:T889"/>
    <mergeCell ref="AE889:AF889"/>
    <mergeCell ref="Y891:Z891"/>
    <mergeCell ref="AC893:AE893"/>
    <mergeCell ref="S898:T898"/>
    <mergeCell ref="Z898:AA898"/>
    <mergeCell ref="AF898:AG898"/>
    <mergeCell ref="AV815:AW815"/>
    <mergeCell ref="W817:X817"/>
    <mergeCell ref="AK817:AL817"/>
    <mergeCell ref="AC818:AE818"/>
    <mergeCell ref="X822:Y822"/>
    <mergeCell ref="AD822:AE822"/>
    <mergeCell ref="AK822:AL822"/>
    <mergeCell ref="B846:BU846"/>
    <mergeCell ref="BX850:CE856"/>
    <mergeCell ref="X837:Z837"/>
    <mergeCell ref="AI837:AK837"/>
    <mergeCell ref="G841:I841"/>
    <mergeCell ref="Q843:S843"/>
    <mergeCell ref="AD843:AF843"/>
    <mergeCell ref="AO843:AQ843"/>
    <mergeCell ref="X834:Z834"/>
    <mergeCell ref="AI834:AK834"/>
    <mergeCell ref="AU834:AW834"/>
    <mergeCell ref="P835:Q835"/>
    <mergeCell ref="V835:W835"/>
    <mergeCell ref="AB835:AC835"/>
    <mergeCell ref="AG835:AH835"/>
    <mergeCell ref="AM835:AN835"/>
    <mergeCell ref="AR835:AS835"/>
    <mergeCell ref="Q809:S809"/>
    <mergeCell ref="R813:S813"/>
    <mergeCell ref="M815:N815"/>
    <mergeCell ref="W815:X815"/>
    <mergeCell ref="AO809:AQ809"/>
    <mergeCell ref="AQ813:AR813"/>
    <mergeCell ref="AK815:AL815"/>
    <mergeCell ref="V833:X833"/>
    <mergeCell ref="G831:I831"/>
    <mergeCell ref="AL828:AN828"/>
    <mergeCell ref="Y824:Z824"/>
    <mergeCell ref="AJ824:AK824"/>
    <mergeCell ref="M827:O827"/>
    <mergeCell ref="Y827:AA827"/>
    <mergeCell ref="AJ827:AL827"/>
    <mergeCell ref="AD807:AE807"/>
    <mergeCell ref="BX757:CE763"/>
    <mergeCell ref="S796:T796"/>
    <mergeCell ref="AE796:AF796"/>
    <mergeCell ref="AP796:AQ796"/>
    <mergeCell ref="AE798:AF798"/>
    <mergeCell ref="AC800:AE800"/>
    <mergeCell ref="S805:T805"/>
    <mergeCell ref="X805:Y805"/>
    <mergeCell ref="AD805:AE805"/>
    <mergeCell ref="AK805:AL805"/>
    <mergeCell ref="AO805:AP805"/>
    <mergeCell ref="X744:Z744"/>
    <mergeCell ref="AI744:AK744"/>
    <mergeCell ref="G748:I748"/>
    <mergeCell ref="Q750:S750"/>
    <mergeCell ref="AD750:AF750"/>
    <mergeCell ref="AO750:AQ750"/>
    <mergeCell ref="B753:BU753"/>
    <mergeCell ref="G738:I738"/>
    <mergeCell ref="AG740:AI740"/>
    <mergeCell ref="X741:Z741"/>
    <mergeCell ref="AI741:AK741"/>
    <mergeCell ref="AU741:AW741"/>
    <mergeCell ref="P742:Q742"/>
    <mergeCell ref="V742:W742"/>
    <mergeCell ref="AB742:AC742"/>
    <mergeCell ref="AG742:AH742"/>
    <mergeCell ref="AM742:AN742"/>
    <mergeCell ref="AR742:AS742"/>
    <mergeCell ref="M731:N731"/>
    <mergeCell ref="Y731:Z731"/>
    <mergeCell ref="AJ731:AK731"/>
    <mergeCell ref="AV731:AW731"/>
    <mergeCell ref="M734:O734"/>
    <mergeCell ref="Y734:AA734"/>
    <mergeCell ref="AJ734:AL734"/>
    <mergeCell ref="AA735:AC735"/>
    <mergeCell ref="Z724:AA724"/>
    <mergeCell ref="AH724:AI724"/>
    <mergeCell ref="Q725:S725"/>
    <mergeCell ref="AN725:AP725"/>
    <mergeCell ref="S729:T729"/>
    <mergeCell ref="Z729:AA729"/>
    <mergeCell ref="AI729:AJ729"/>
    <mergeCell ref="AO729:AP729"/>
    <mergeCell ref="AD714:AE714"/>
    <mergeCell ref="AC716:AE716"/>
    <mergeCell ref="AD720:AE720"/>
    <mergeCell ref="Z722:AA722"/>
    <mergeCell ref="AH722:AI722"/>
    <mergeCell ref="B660:BU660"/>
    <mergeCell ref="BX664:CE670"/>
    <mergeCell ref="S703:T703"/>
    <mergeCell ref="AE703:AF703"/>
    <mergeCell ref="AP703:AQ703"/>
    <mergeCell ref="AE705:AF705"/>
    <mergeCell ref="AC707:AE707"/>
    <mergeCell ref="S712:T712"/>
    <mergeCell ref="Z712:AA712"/>
    <mergeCell ref="AD712:AE712"/>
    <mergeCell ref="AI712:AJ712"/>
    <mergeCell ref="AO712:AP712"/>
    <mergeCell ref="X526:Y526"/>
    <mergeCell ref="AE526:AF526"/>
    <mergeCell ref="S526:T526"/>
    <mergeCell ref="AK526:AL526"/>
    <mergeCell ref="S517:T517"/>
    <mergeCell ref="AE517:AF517"/>
    <mergeCell ref="AP517:AQ517"/>
    <mergeCell ref="BA517:BB517"/>
    <mergeCell ref="BM517:BN517"/>
    <mergeCell ref="AK536:AL536"/>
    <mergeCell ref="AS536:AT536"/>
    <mergeCell ref="AN530:AP530"/>
    <mergeCell ref="AO534:AP534"/>
    <mergeCell ref="BA526:BB526"/>
    <mergeCell ref="BG526:BH526"/>
    <mergeCell ref="BM526:BN526"/>
    <mergeCell ref="AP519:AQ519"/>
    <mergeCell ref="AP528:AQ528"/>
    <mergeCell ref="AT526:AU526"/>
    <mergeCell ref="AP526:AQ526"/>
    <mergeCell ref="AM521:AO521"/>
    <mergeCell ref="AO564:AQ564"/>
    <mergeCell ref="AZ564:BB564"/>
    <mergeCell ref="BL564:BN564"/>
    <mergeCell ref="AU545:AV545"/>
    <mergeCell ref="BF545:BG545"/>
    <mergeCell ref="W538:X538"/>
    <mergeCell ref="AK538:AL538"/>
    <mergeCell ref="AC539:AE539"/>
    <mergeCell ref="X543:Y543"/>
    <mergeCell ref="AD543:AE543"/>
    <mergeCell ref="AK543:AL543"/>
    <mergeCell ref="Y545:Z545"/>
    <mergeCell ref="AJ545:AK545"/>
    <mergeCell ref="AS538:AT538"/>
    <mergeCell ref="BG538:BH538"/>
    <mergeCell ref="AY539:BA539"/>
    <mergeCell ref="BG543:BH543"/>
    <mergeCell ref="AT543:AU543"/>
    <mergeCell ref="AZ543:BA543"/>
    <mergeCell ref="B474:BU474"/>
    <mergeCell ref="BI556:BJ556"/>
    <mergeCell ref="BC556:BD556"/>
    <mergeCell ref="BO556:BP556"/>
    <mergeCell ref="AR556:AS556"/>
    <mergeCell ref="AG556:AH556"/>
    <mergeCell ref="V556:W556"/>
    <mergeCell ref="P556:Q556"/>
    <mergeCell ref="AA556:AB556"/>
    <mergeCell ref="AM556:AN556"/>
    <mergeCell ref="AX556:AY556"/>
    <mergeCell ref="BF548:BH548"/>
    <mergeCell ref="AT555:AV555"/>
    <mergeCell ref="BE555:BG555"/>
    <mergeCell ref="BQ555:BS555"/>
    <mergeCell ref="M548:O548"/>
    <mergeCell ref="M536:N536"/>
    <mergeCell ref="W536:X536"/>
    <mergeCell ref="BK530:BM530"/>
    <mergeCell ref="BM534:BN534"/>
    <mergeCell ref="BG536:BH536"/>
    <mergeCell ref="R534:S534"/>
    <mergeCell ref="Q530:S530"/>
    <mergeCell ref="BR536:BS536"/>
    <mergeCell ref="B567:BU567"/>
    <mergeCell ref="BX571:CE577"/>
    <mergeCell ref="S610:T610"/>
    <mergeCell ref="AE610:AF610"/>
    <mergeCell ref="AP610:AQ610"/>
    <mergeCell ref="BA610:BB610"/>
    <mergeCell ref="BX478:CE484"/>
    <mergeCell ref="G562:I562"/>
    <mergeCell ref="G552:I552"/>
    <mergeCell ref="BI549:BK549"/>
    <mergeCell ref="AR554:AT554"/>
    <mergeCell ref="AL549:AN549"/>
    <mergeCell ref="V554:X554"/>
    <mergeCell ref="AI558:AK558"/>
    <mergeCell ref="AT558:AV558"/>
    <mergeCell ref="BE558:BG558"/>
    <mergeCell ref="X558:Z558"/>
    <mergeCell ref="X555:Z555"/>
    <mergeCell ref="Y548:AA548"/>
    <mergeCell ref="AI555:AK555"/>
    <mergeCell ref="AJ548:AL548"/>
    <mergeCell ref="AU548:AW548"/>
    <mergeCell ref="R564:T564"/>
    <mergeCell ref="AD564:AF564"/>
    <mergeCell ref="AI619:AJ619"/>
    <mergeCell ref="AO619:AP619"/>
    <mergeCell ref="AV619:AW619"/>
    <mergeCell ref="BA619:BB619"/>
    <mergeCell ref="AJ621:AK621"/>
    <mergeCell ref="AJ612:AK612"/>
    <mergeCell ref="AM614:AO614"/>
    <mergeCell ref="S619:T619"/>
    <mergeCell ref="Z619:AA619"/>
    <mergeCell ref="AD619:AE619"/>
    <mergeCell ref="BG629:BH629"/>
    <mergeCell ref="AJ638:AK638"/>
    <mergeCell ref="AU638:AV638"/>
    <mergeCell ref="AV631:AW631"/>
    <mergeCell ref="AN632:AP632"/>
    <mergeCell ref="AI636:AJ636"/>
    <mergeCell ref="AO636:AP636"/>
    <mergeCell ref="AV636:AW636"/>
    <mergeCell ref="AC623:AE623"/>
    <mergeCell ref="AD627:AE627"/>
    <mergeCell ref="AH629:AI629"/>
    <mergeCell ref="AH631:AI631"/>
    <mergeCell ref="Q632:S632"/>
    <mergeCell ref="Z631:AA631"/>
    <mergeCell ref="Z636:AA636"/>
    <mergeCell ref="S636:T636"/>
    <mergeCell ref="Y638:Z638"/>
    <mergeCell ref="AZ623:BB623"/>
    <mergeCell ref="BB627:BC627"/>
    <mergeCell ref="AV629:AW629"/>
    <mergeCell ref="Z629:AA629"/>
    <mergeCell ref="BF648:BH648"/>
    <mergeCell ref="P649:Q649"/>
    <mergeCell ref="V649:W649"/>
    <mergeCell ref="AB649:AC649"/>
    <mergeCell ref="AG649:AH649"/>
    <mergeCell ref="AM649:AN649"/>
    <mergeCell ref="AR649:AS649"/>
    <mergeCell ref="AX649:AY649"/>
    <mergeCell ref="BD649:BE649"/>
    <mergeCell ref="X648:Z648"/>
    <mergeCell ref="AI648:AK648"/>
    <mergeCell ref="AT648:AV648"/>
    <mergeCell ref="M638:N638"/>
    <mergeCell ref="AO657:AQ657"/>
    <mergeCell ref="BA657:BC657"/>
    <mergeCell ref="X651:Z651"/>
    <mergeCell ref="AI651:AK651"/>
    <mergeCell ref="Q657:S657"/>
    <mergeCell ref="AD657:AF657"/>
    <mergeCell ref="AT651:AV651"/>
    <mergeCell ref="G645:I645"/>
    <mergeCell ref="G655:I655"/>
    <mergeCell ref="M641:O641"/>
    <mergeCell ref="Y641:AA641"/>
    <mergeCell ref="AJ641:AL641"/>
    <mergeCell ref="AU641:AW641"/>
    <mergeCell ref="AA642:AC642"/>
    <mergeCell ref="AG647:AI647"/>
    <mergeCell ref="AX642:AZ64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3FE7-18B4-4879-B540-B24EC64A27FB}">
  <sheetPr>
    <tabColor rgb="FF92D050"/>
  </sheetPr>
  <dimension ref="B1:CE462"/>
  <sheetViews>
    <sheetView showGridLines="0" zoomScaleNormal="100" workbookViewId="0">
      <selection activeCell="CB2" sqref="CB2"/>
    </sheetView>
  </sheetViews>
  <sheetFormatPr defaultRowHeight="11.25" x14ac:dyDescent="0.2"/>
  <cols>
    <col min="1" max="771" width="2.83203125" style="1" customWidth="1"/>
    <col min="772" max="16384" width="9.33203125" style="1"/>
  </cols>
  <sheetData>
    <row r="1" spans="2:83" ht="12" thickBot="1" x14ac:dyDescent="0.25"/>
    <row r="2" spans="2:83" ht="52.5" customHeight="1" x14ac:dyDescent="0.2">
      <c r="B2" s="23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5"/>
    </row>
    <row r="3" spans="2:83" x14ac:dyDescent="0.2">
      <c r="B3" s="3"/>
      <c r="C3" s="5"/>
      <c r="D3" s="5"/>
      <c r="E3" s="5"/>
      <c r="F3" s="5"/>
      <c r="G3" s="5"/>
      <c r="H3" s="6" t="s">
        <v>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" t="s">
        <v>12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4"/>
    </row>
    <row r="4" spans="2:83" x14ac:dyDescent="0.2">
      <c r="B4" s="7"/>
      <c r="BU4" s="8"/>
    </row>
    <row r="5" spans="2:83" x14ac:dyDescent="0.2">
      <c r="B5" s="7"/>
      <c r="BU5" s="8"/>
    </row>
    <row r="6" spans="2:83" ht="11.25" customHeight="1" x14ac:dyDescent="0.2">
      <c r="B6" s="7"/>
      <c r="BU6" s="8"/>
      <c r="BX6" s="26" t="s">
        <v>54</v>
      </c>
      <c r="BY6" s="27"/>
      <c r="BZ6" s="27"/>
      <c r="CA6" s="27"/>
      <c r="CB6" s="27"/>
      <c r="CC6" s="27"/>
      <c r="CD6" s="27"/>
      <c r="CE6" s="28"/>
    </row>
    <row r="7" spans="2:83" x14ac:dyDescent="0.2">
      <c r="B7" s="7"/>
      <c r="BU7" s="8"/>
      <c r="BX7" s="29"/>
      <c r="BY7" s="30"/>
      <c r="BZ7" s="30"/>
      <c r="CA7" s="30"/>
      <c r="CB7" s="30"/>
      <c r="CC7" s="30"/>
      <c r="CD7" s="30"/>
      <c r="CE7" s="31"/>
    </row>
    <row r="8" spans="2:83" x14ac:dyDescent="0.2">
      <c r="B8" s="7"/>
      <c r="BU8" s="8"/>
      <c r="BX8" s="29"/>
      <c r="BY8" s="30"/>
      <c r="BZ8" s="30"/>
      <c r="CA8" s="30"/>
      <c r="CB8" s="30"/>
      <c r="CC8" s="30"/>
      <c r="CD8" s="30"/>
      <c r="CE8" s="31"/>
    </row>
    <row r="9" spans="2:83" x14ac:dyDescent="0.2">
      <c r="B9" s="7"/>
      <c r="BU9" s="8"/>
      <c r="BX9" s="29"/>
      <c r="BY9" s="30"/>
      <c r="BZ9" s="30"/>
      <c r="CA9" s="30"/>
      <c r="CB9" s="30"/>
      <c r="CC9" s="30"/>
      <c r="CD9" s="30"/>
      <c r="CE9" s="31"/>
    </row>
    <row r="10" spans="2:83" x14ac:dyDescent="0.2">
      <c r="B10" s="7"/>
      <c r="BU10" s="8"/>
      <c r="BX10" s="29"/>
      <c r="BY10" s="30"/>
      <c r="BZ10" s="30"/>
      <c r="CA10" s="30"/>
      <c r="CB10" s="30"/>
      <c r="CC10" s="30"/>
      <c r="CD10" s="30"/>
      <c r="CE10" s="31"/>
    </row>
    <row r="11" spans="2:83" x14ac:dyDescent="0.2">
      <c r="B11" s="7"/>
      <c r="BU11" s="8"/>
      <c r="BX11" s="29"/>
      <c r="BY11" s="30"/>
      <c r="BZ11" s="30"/>
      <c r="CA11" s="30"/>
      <c r="CB11" s="30"/>
      <c r="CC11" s="30"/>
      <c r="CD11" s="30"/>
      <c r="CE11" s="31"/>
    </row>
    <row r="12" spans="2:83" x14ac:dyDescent="0.2">
      <c r="B12" s="7"/>
      <c r="BU12" s="8"/>
      <c r="BX12" s="32"/>
      <c r="BY12" s="33"/>
      <c r="BZ12" s="33"/>
      <c r="CA12" s="33"/>
      <c r="CB12" s="33"/>
      <c r="CC12" s="33"/>
      <c r="CD12" s="33"/>
      <c r="CE12" s="34"/>
    </row>
    <row r="13" spans="2:83" x14ac:dyDescent="0.2">
      <c r="B13" s="7"/>
      <c r="BU13" s="8"/>
    </row>
    <row r="14" spans="2:83" x14ac:dyDescent="0.2">
      <c r="B14" s="7"/>
      <c r="BU14" s="8"/>
    </row>
    <row r="15" spans="2:83" x14ac:dyDescent="0.2">
      <c r="B15" s="7"/>
      <c r="BU15" s="8"/>
    </row>
    <row r="16" spans="2:83" x14ac:dyDescent="0.2">
      <c r="B16" s="7"/>
      <c r="BU16" s="8"/>
    </row>
    <row r="17" spans="2:73" x14ac:dyDescent="0.2">
      <c r="B17" s="7"/>
      <c r="BU17" s="8"/>
    </row>
    <row r="18" spans="2:73" x14ac:dyDescent="0.2">
      <c r="B18" s="7"/>
      <c r="BU18" s="8"/>
    </row>
    <row r="19" spans="2:73" x14ac:dyDescent="0.2">
      <c r="B19" s="7"/>
      <c r="BU19" s="8"/>
    </row>
    <row r="20" spans="2:73" x14ac:dyDescent="0.2">
      <c r="B20" s="7"/>
      <c r="BU20" s="8"/>
    </row>
    <row r="21" spans="2:73" x14ac:dyDescent="0.2">
      <c r="B21" s="7"/>
      <c r="BU21" s="8"/>
    </row>
    <row r="22" spans="2:73" x14ac:dyDescent="0.2">
      <c r="B22" s="7"/>
      <c r="BU22" s="8"/>
    </row>
    <row r="23" spans="2:73" x14ac:dyDescent="0.2">
      <c r="B23" s="7"/>
      <c r="BU23" s="8"/>
    </row>
    <row r="24" spans="2:73" x14ac:dyDescent="0.2">
      <c r="B24" s="7"/>
      <c r="BU24" s="8"/>
    </row>
    <row r="25" spans="2:73" x14ac:dyDescent="0.2">
      <c r="B25" s="7"/>
      <c r="BU25" s="8"/>
    </row>
    <row r="26" spans="2:73" x14ac:dyDescent="0.2">
      <c r="B26" s="7"/>
      <c r="BU26" s="8"/>
    </row>
    <row r="27" spans="2:73" x14ac:dyDescent="0.2">
      <c r="B27" s="7"/>
      <c r="BU27" s="8"/>
    </row>
    <row r="28" spans="2:73" x14ac:dyDescent="0.2">
      <c r="B28" s="7"/>
      <c r="BU28" s="8"/>
    </row>
    <row r="29" spans="2:73" x14ac:dyDescent="0.2">
      <c r="B29" s="7"/>
      <c r="BU29" s="8"/>
    </row>
    <row r="30" spans="2:73" x14ac:dyDescent="0.2">
      <c r="B30" s="7"/>
      <c r="BU30" s="8"/>
    </row>
    <row r="31" spans="2:73" x14ac:dyDescent="0.2">
      <c r="B31" s="7"/>
      <c r="BU31" s="8"/>
    </row>
    <row r="32" spans="2:73" x14ac:dyDescent="0.2">
      <c r="B32" s="7"/>
      <c r="BU32" s="8"/>
    </row>
    <row r="33" spans="2:73" x14ac:dyDescent="0.2">
      <c r="B33" s="7"/>
      <c r="BU33" s="8"/>
    </row>
    <row r="34" spans="2:73" x14ac:dyDescent="0.2">
      <c r="B34" s="7"/>
      <c r="BU34" s="8"/>
    </row>
    <row r="35" spans="2:73" x14ac:dyDescent="0.2">
      <c r="B35" s="7"/>
      <c r="BU35" s="8"/>
    </row>
    <row r="36" spans="2:73" x14ac:dyDescent="0.2">
      <c r="B36" s="7"/>
      <c r="BU36" s="8"/>
    </row>
    <row r="37" spans="2:73" x14ac:dyDescent="0.2">
      <c r="B37" s="7"/>
      <c r="BU37" s="8"/>
    </row>
    <row r="38" spans="2:73" x14ac:dyDescent="0.2">
      <c r="B38" s="7"/>
      <c r="BU38" s="8"/>
    </row>
    <row r="39" spans="2:73" x14ac:dyDescent="0.2">
      <c r="B39" s="7"/>
      <c r="BU39" s="8"/>
    </row>
    <row r="40" spans="2:73" x14ac:dyDescent="0.2">
      <c r="B40" s="7"/>
      <c r="BU40" s="8"/>
    </row>
    <row r="41" spans="2:73" x14ac:dyDescent="0.2">
      <c r="B41" s="7"/>
      <c r="BU41" s="8"/>
    </row>
    <row r="42" spans="2:73" x14ac:dyDescent="0.2">
      <c r="B42" s="7"/>
      <c r="BU42" s="8"/>
    </row>
    <row r="43" spans="2:73" x14ac:dyDescent="0.2">
      <c r="B43" s="7"/>
      <c r="BU43" s="8"/>
    </row>
    <row r="44" spans="2:73" x14ac:dyDescent="0.2">
      <c r="B44" s="7"/>
      <c r="BU44" s="8"/>
    </row>
    <row r="45" spans="2:73" x14ac:dyDescent="0.2">
      <c r="B45" s="7"/>
      <c r="Q45" s="36">
        <v>4.5</v>
      </c>
      <c r="R45" s="36"/>
      <c r="S45" s="1" t="s">
        <v>0</v>
      </c>
      <c r="Y45" s="1" t="s">
        <v>14</v>
      </c>
      <c r="Z45" s="36">
        <v>6</v>
      </c>
      <c r="AA45" s="36"/>
      <c r="AB45" s="1" t="s">
        <v>0</v>
      </c>
      <c r="AH45" s="36">
        <v>6</v>
      </c>
      <c r="AI45" s="36"/>
      <c r="AJ45" s="1" t="s">
        <v>0</v>
      </c>
      <c r="AP45" s="36">
        <v>6</v>
      </c>
      <c r="AQ45" s="36"/>
      <c r="AR45" s="1" t="s">
        <v>0</v>
      </c>
      <c r="AX45" s="36">
        <v>6</v>
      </c>
      <c r="AY45" s="36"/>
      <c r="AZ45" s="1" t="s">
        <v>0</v>
      </c>
      <c r="BF45" s="36">
        <v>6</v>
      </c>
      <c r="BG45" s="36"/>
      <c r="BH45" s="1" t="s">
        <v>0</v>
      </c>
      <c r="BN45" s="36">
        <v>4.5</v>
      </c>
      <c r="BO45" s="36"/>
      <c r="BP45" s="1" t="s">
        <v>0</v>
      </c>
      <c r="BU45" s="8"/>
    </row>
    <row r="46" spans="2:73" x14ac:dyDescent="0.2">
      <c r="B46" s="7"/>
      <c r="BU46" s="8"/>
    </row>
    <row r="47" spans="2:73" x14ac:dyDescent="0.2">
      <c r="B47" s="7"/>
      <c r="AP47" s="35">
        <f>+Q45+Z45+AH45+AP45+AX45+BF45+BN45</f>
        <v>39</v>
      </c>
      <c r="AQ47" s="35"/>
      <c r="AR47" s="1" t="s">
        <v>0</v>
      </c>
      <c r="BU47" s="8"/>
    </row>
    <row r="48" spans="2:73" x14ac:dyDescent="0.2">
      <c r="B48" s="7"/>
      <c r="BU48" s="8"/>
    </row>
    <row r="49" spans="2:73" x14ac:dyDescent="0.2">
      <c r="B49" s="7"/>
      <c r="AB49" s="1" t="s">
        <v>13</v>
      </c>
      <c r="AM49" s="36">
        <v>15</v>
      </c>
      <c r="AN49" s="36"/>
      <c r="AO49" s="36"/>
      <c r="AP49" s="1" t="s">
        <v>1</v>
      </c>
      <c r="BU49" s="8"/>
    </row>
    <row r="50" spans="2:73" x14ac:dyDescent="0.2">
      <c r="B50" s="7"/>
      <c r="BU50" s="8"/>
    </row>
    <row r="51" spans="2:73" x14ac:dyDescent="0.2">
      <c r="B51" s="7"/>
      <c r="BU51" s="8"/>
    </row>
    <row r="52" spans="2:73" x14ac:dyDescent="0.2">
      <c r="B52" s="7"/>
      <c r="C52" s="1" t="s">
        <v>55</v>
      </c>
      <c r="BU52" s="8"/>
    </row>
    <row r="53" spans="2:73" x14ac:dyDescent="0.2">
      <c r="B53" s="7"/>
      <c r="BU53" s="8"/>
    </row>
    <row r="54" spans="2:73" x14ac:dyDescent="0.2">
      <c r="B54" s="7"/>
      <c r="Q54" s="35">
        <f>+Q45</f>
        <v>4.5</v>
      </c>
      <c r="R54" s="35"/>
      <c r="S54" s="1" t="s">
        <v>0</v>
      </c>
      <c r="Z54" s="35">
        <f>+Z45</f>
        <v>6</v>
      </c>
      <c r="AA54" s="35"/>
      <c r="AB54" s="1" t="s">
        <v>0</v>
      </c>
      <c r="AH54" s="35">
        <f>+AH45</f>
        <v>6</v>
      </c>
      <c r="AI54" s="35"/>
      <c r="AJ54" s="1" t="s">
        <v>0</v>
      </c>
      <c r="AP54" s="35">
        <f>+AP45</f>
        <v>6</v>
      </c>
      <c r="AQ54" s="35"/>
      <c r="AR54" s="1" t="s">
        <v>0</v>
      </c>
      <c r="AX54" s="35">
        <f>+AX45</f>
        <v>6</v>
      </c>
      <c r="AY54" s="35"/>
      <c r="AZ54" s="1" t="s">
        <v>0</v>
      </c>
      <c r="BF54" s="35">
        <f>+BF45</f>
        <v>6</v>
      </c>
      <c r="BG54" s="35"/>
      <c r="BH54" s="1" t="s">
        <v>0</v>
      </c>
      <c r="BO54" s="35">
        <f>+BN45</f>
        <v>4.5</v>
      </c>
      <c r="BP54" s="35"/>
      <c r="BQ54" s="1" t="s">
        <v>0</v>
      </c>
      <c r="BU54" s="8"/>
    </row>
    <row r="55" spans="2:73" x14ac:dyDescent="0.2">
      <c r="B55" s="7"/>
      <c r="BU55" s="8"/>
    </row>
    <row r="56" spans="2:73" x14ac:dyDescent="0.2">
      <c r="B56" s="7"/>
      <c r="AP56" s="35">
        <f>+AP47</f>
        <v>39</v>
      </c>
      <c r="AQ56" s="35"/>
      <c r="AR56" s="1" t="s">
        <v>0</v>
      </c>
      <c r="BU56" s="8"/>
    </row>
    <row r="57" spans="2:73" x14ac:dyDescent="0.2">
      <c r="B57" s="7"/>
      <c r="BU57" s="8"/>
    </row>
    <row r="58" spans="2:73" x14ac:dyDescent="0.2">
      <c r="B58" s="7"/>
      <c r="M58" s="1" t="s">
        <v>36</v>
      </c>
      <c r="AG58" s="1" t="s">
        <v>37</v>
      </c>
      <c r="BU58" s="8"/>
    </row>
    <row r="59" spans="2:73" x14ac:dyDescent="0.2">
      <c r="B59" s="7"/>
      <c r="M59" s="1" t="s">
        <v>39</v>
      </c>
      <c r="AG59" s="1" t="s">
        <v>39</v>
      </c>
      <c r="BU59" s="8"/>
    </row>
    <row r="60" spans="2:73" x14ac:dyDescent="0.2">
      <c r="B60" s="7"/>
      <c r="M60" s="1" t="s">
        <v>40</v>
      </c>
      <c r="N60" s="35">
        <f>+AM49</f>
        <v>15</v>
      </c>
      <c r="O60" s="35"/>
      <c r="P60" s="10" t="s">
        <v>24</v>
      </c>
      <c r="Q60" s="35">
        <f>+Q45</f>
        <v>4.5</v>
      </c>
      <c r="R60" s="35"/>
      <c r="S60" s="1" t="s">
        <v>38</v>
      </c>
      <c r="T60" s="1">
        <v>2</v>
      </c>
      <c r="U60" s="10" t="s">
        <v>26</v>
      </c>
      <c r="V60" s="35">
        <f>+N60*Q60/T60</f>
        <v>33.75</v>
      </c>
      <c r="W60" s="35"/>
      <c r="X60" s="35"/>
      <c r="Y60" s="1" t="s">
        <v>2</v>
      </c>
      <c r="AG60" s="1" t="s">
        <v>40</v>
      </c>
      <c r="AH60" s="35">
        <f>+AM49</f>
        <v>15</v>
      </c>
      <c r="AI60" s="35"/>
      <c r="AJ60" s="10" t="s">
        <v>24</v>
      </c>
      <c r="AK60" s="35">
        <f>+Z45</f>
        <v>6</v>
      </c>
      <c r="AL60" s="35"/>
      <c r="AM60" s="1" t="s">
        <v>38</v>
      </c>
      <c r="AN60" s="1">
        <v>2</v>
      </c>
      <c r="AO60" s="10" t="s">
        <v>26</v>
      </c>
      <c r="AP60" s="35">
        <f>+AH60*AK60/AN60</f>
        <v>45</v>
      </c>
      <c r="AQ60" s="35"/>
      <c r="AR60" s="35"/>
      <c r="AS60" s="1" t="s">
        <v>2</v>
      </c>
      <c r="BU60" s="8"/>
    </row>
    <row r="61" spans="2:73" x14ac:dyDescent="0.2">
      <c r="B61" s="7"/>
      <c r="BU61" s="8"/>
    </row>
    <row r="62" spans="2:73" x14ac:dyDescent="0.2">
      <c r="B62" s="7"/>
      <c r="M62" s="35">
        <f>AM49*Q45/2</f>
        <v>33.75</v>
      </c>
      <c r="N62" s="35"/>
      <c r="O62" s="35"/>
      <c r="V62" s="35">
        <f>AM49*Z45/2</f>
        <v>45</v>
      </c>
      <c r="W62" s="35"/>
      <c r="X62" s="35"/>
      <c r="AD62" s="35">
        <f>AM49*AH45/2</f>
        <v>45</v>
      </c>
      <c r="AE62" s="35"/>
      <c r="AF62" s="35"/>
      <c r="AL62" s="35">
        <f>AM49*AP45/2</f>
        <v>45</v>
      </c>
      <c r="AM62" s="35"/>
      <c r="AN62" s="35"/>
      <c r="AT62" s="35">
        <f>AM49*AX45/2</f>
        <v>45</v>
      </c>
      <c r="AU62" s="35"/>
      <c r="AV62" s="35"/>
      <c r="BB62" s="35">
        <f>AM49*BF45/2</f>
        <v>45</v>
      </c>
      <c r="BC62" s="35"/>
      <c r="BD62" s="35"/>
      <c r="BJ62" s="35">
        <f>AM49*BN45/2</f>
        <v>33.75</v>
      </c>
      <c r="BK62" s="35"/>
      <c r="BL62" s="35"/>
      <c r="BU62" s="8"/>
    </row>
    <row r="63" spans="2:73" x14ac:dyDescent="0.2">
      <c r="B63" s="7"/>
      <c r="BU63" s="8"/>
    </row>
    <row r="64" spans="2:73" x14ac:dyDescent="0.2">
      <c r="B64" s="7"/>
      <c r="C64" s="14" t="s">
        <v>11</v>
      </c>
      <c r="F64" s="38">
        <f>MAX(ABS(M62),ABS(U69),ABS(V62),ABS(AC69),ABS(AD62),ABS(AK69),ABS(AL62),ABS(AS69),ABS(AT62),ABS(BA69),ABS(BB62),ABS(BI69),ABS(BJ62),ABS(BR69))</f>
        <v>45</v>
      </c>
      <c r="G64" s="38"/>
      <c r="H64" s="38"/>
      <c r="I64" s="14" t="s">
        <v>10</v>
      </c>
      <c r="N64" s="10" t="s">
        <v>3</v>
      </c>
      <c r="W64" s="10" t="s">
        <v>3</v>
      </c>
      <c r="AE64" s="10" t="s">
        <v>3</v>
      </c>
      <c r="AM64" s="10" t="s">
        <v>3</v>
      </c>
      <c r="AU64" s="10" t="s">
        <v>3</v>
      </c>
      <c r="BC64" s="10" t="s">
        <v>3</v>
      </c>
      <c r="BK64" s="10" t="s">
        <v>3</v>
      </c>
      <c r="BU64" s="8"/>
    </row>
    <row r="65" spans="2:73" x14ac:dyDescent="0.2">
      <c r="B65" s="7"/>
      <c r="BU65" s="8"/>
    </row>
    <row r="66" spans="2:73" x14ac:dyDescent="0.2">
      <c r="B66" s="7"/>
      <c r="BU66" s="8"/>
    </row>
    <row r="67" spans="2:73" x14ac:dyDescent="0.2">
      <c r="B67" s="7"/>
      <c r="V67" s="1" t="s">
        <v>4</v>
      </c>
      <c r="AD67" s="1" t="s">
        <v>4</v>
      </c>
      <c r="AL67" s="1" t="s">
        <v>4</v>
      </c>
      <c r="AT67" s="1" t="s">
        <v>4</v>
      </c>
      <c r="BB67" s="1" t="s">
        <v>4</v>
      </c>
      <c r="BJ67" s="1" t="s">
        <v>4</v>
      </c>
      <c r="BS67" s="1" t="s">
        <v>4</v>
      </c>
      <c r="BU67" s="8"/>
    </row>
    <row r="68" spans="2:73" x14ac:dyDescent="0.2">
      <c r="B68" s="7"/>
      <c r="BU68" s="8"/>
    </row>
    <row r="69" spans="2:73" x14ac:dyDescent="0.2">
      <c r="B69" s="7"/>
      <c r="U69" s="35">
        <f>-M62</f>
        <v>-33.75</v>
      </c>
      <c r="V69" s="35"/>
      <c r="W69" s="35"/>
      <c r="AC69" s="35">
        <f>-V62</f>
        <v>-45</v>
      </c>
      <c r="AD69" s="35"/>
      <c r="AE69" s="35"/>
      <c r="AK69" s="35">
        <f>-AD62</f>
        <v>-45</v>
      </c>
      <c r="AL69" s="35"/>
      <c r="AM69" s="35"/>
      <c r="AS69" s="35">
        <f>-AL62</f>
        <v>-45</v>
      </c>
      <c r="AT69" s="35"/>
      <c r="AU69" s="35"/>
      <c r="BA69" s="35">
        <f>-AT62</f>
        <v>-45</v>
      </c>
      <c r="BB69" s="35"/>
      <c r="BC69" s="35"/>
      <c r="BI69" s="35">
        <f>-BB62</f>
        <v>-45</v>
      </c>
      <c r="BJ69" s="35"/>
      <c r="BK69" s="35"/>
      <c r="BR69" s="35">
        <f>-BJ62</f>
        <v>-33.75</v>
      </c>
      <c r="BS69" s="35"/>
      <c r="BT69" s="35"/>
      <c r="BU69" s="8"/>
    </row>
    <row r="70" spans="2:73" x14ac:dyDescent="0.2">
      <c r="B70" s="7"/>
      <c r="M70" s="1" t="s">
        <v>36</v>
      </c>
      <c r="AG70" s="1" t="s">
        <v>37</v>
      </c>
      <c r="BU70" s="8"/>
    </row>
    <row r="71" spans="2:73" x14ac:dyDescent="0.2">
      <c r="B71" s="7"/>
      <c r="M71" s="1" t="s">
        <v>27</v>
      </c>
      <c r="AG71" s="1" t="s">
        <v>27</v>
      </c>
      <c r="BU71" s="8"/>
    </row>
    <row r="72" spans="2:73" x14ac:dyDescent="0.2">
      <c r="B72" s="7"/>
      <c r="M72" s="1" t="s">
        <v>23</v>
      </c>
      <c r="N72" s="35">
        <f>+AM49</f>
        <v>15</v>
      </c>
      <c r="O72" s="35"/>
      <c r="P72" s="10" t="s">
        <v>24</v>
      </c>
      <c r="Q72" s="35">
        <f>+Q45</f>
        <v>4.5</v>
      </c>
      <c r="R72" s="35"/>
      <c r="S72" s="1" t="s">
        <v>25</v>
      </c>
      <c r="T72" s="1">
        <v>8</v>
      </c>
      <c r="U72" s="10" t="s">
        <v>26</v>
      </c>
      <c r="V72" s="35">
        <f>+N72*Q72^2/T72</f>
        <v>37.96875</v>
      </c>
      <c r="W72" s="35"/>
      <c r="X72" s="35"/>
      <c r="Y72" s="1" t="s">
        <v>10</v>
      </c>
      <c r="AG72" s="1" t="s">
        <v>23</v>
      </c>
      <c r="AH72" s="35">
        <f>+AM49</f>
        <v>15</v>
      </c>
      <c r="AI72" s="35"/>
      <c r="AJ72" s="10" t="s">
        <v>24</v>
      </c>
      <c r="AK72" s="35">
        <f>+Z45</f>
        <v>6</v>
      </c>
      <c r="AL72" s="35"/>
      <c r="AM72" s="1" t="s">
        <v>25</v>
      </c>
      <c r="AN72" s="1">
        <v>8</v>
      </c>
      <c r="AO72" s="10" t="s">
        <v>26</v>
      </c>
      <c r="AP72" s="35">
        <f>+AH72*AK72^2/AN72</f>
        <v>67.5</v>
      </c>
      <c r="AQ72" s="35"/>
      <c r="AR72" s="35"/>
      <c r="AS72" s="1" t="s">
        <v>10</v>
      </c>
      <c r="BU72" s="8"/>
    </row>
    <row r="73" spans="2:73" x14ac:dyDescent="0.2">
      <c r="B73" s="7"/>
      <c r="BU73" s="8"/>
    </row>
    <row r="74" spans="2:73" x14ac:dyDescent="0.2">
      <c r="B74" s="7"/>
      <c r="BU74" s="8"/>
    </row>
    <row r="75" spans="2:73" x14ac:dyDescent="0.2">
      <c r="B75" s="7"/>
      <c r="C75" s="14" t="s">
        <v>9</v>
      </c>
      <c r="F75" s="38">
        <f>MAX(ABS(Q76),ABS(Z76),ABS(AH76),ABS(AP76),ABS(AX76),ABS(BF76),ABS(BN76))</f>
        <v>67.5</v>
      </c>
      <c r="G75" s="38"/>
      <c r="H75" s="38"/>
      <c r="I75" s="14" t="s">
        <v>10</v>
      </c>
      <c r="R75" s="1" t="s">
        <v>3</v>
      </c>
      <c r="AA75" s="1" t="s">
        <v>3</v>
      </c>
      <c r="AI75" s="1" t="s">
        <v>3</v>
      </c>
      <c r="AQ75" s="1" t="s">
        <v>3</v>
      </c>
      <c r="AY75" s="1" t="s">
        <v>3</v>
      </c>
      <c r="BG75" s="1" t="s">
        <v>3</v>
      </c>
      <c r="BP75" s="1" t="s">
        <v>3</v>
      </c>
      <c r="BU75" s="8"/>
    </row>
    <row r="76" spans="2:73" x14ac:dyDescent="0.2">
      <c r="B76" s="7"/>
      <c r="Q76" s="35">
        <f>AM49*Q45^2/8</f>
        <v>37.96875</v>
      </c>
      <c r="R76" s="35"/>
      <c r="S76" s="35"/>
      <c r="Z76" s="35">
        <f>AM49*Z45^2/8</f>
        <v>67.5</v>
      </c>
      <c r="AA76" s="35"/>
      <c r="AB76" s="35"/>
      <c r="AH76" s="35">
        <f>AM49*AH45^2/8</f>
        <v>67.5</v>
      </c>
      <c r="AI76" s="35"/>
      <c r="AJ76" s="35"/>
      <c r="AP76" s="35">
        <f>AM49*AP45^2/8</f>
        <v>67.5</v>
      </c>
      <c r="AQ76" s="35"/>
      <c r="AR76" s="35"/>
      <c r="AX76" s="35">
        <f>AM49*AX45^2/8</f>
        <v>67.5</v>
      </c>
      <c r="AY76" s="35"/>
      <c r="AZ76" s="35"/>
      <c r="BF76" s="35">
        <f>AM49*BF45^2/8</f>
        <v>67.5</v>
      </c>
      <c r="BG76" s="35"/>
      <c r="BH76" s="35"/>
      <c r="BN76" s="35">
        <f>AM49*BN45^2/8</f>
        <v>37.96875</v>
      </c>
      <c r="BO76" s="35"/>
      <c r="BP76" s="35"/>
      <c r="BU76" s="8"/>
    </row>
    <row r="77" spans="2:73" ht="12" thickBot="1" x14ac:dyDescent="0.25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3"/>
    </row>
    <row r="78" spans="2:73" ht="12" thickBot="1" x14ac:dyDescent="0.2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</row>
    <row r="79" spans="2:73" ht="61.5" customHeight="1" x14ac:dyDescent="0.2">
      <c r="B79" s="23" t="s">
        <v>41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5"/>
    </row>
    <row r="80" spans="2:73" x14ac:dyDescent="0.2">
      <c r="B80" s="3"/>
      <c r="C80" s="5"/>
      <c r="D80" s="5"/>
      <c r="E80" s="5"/>
      <c r="F80" s="5"/>
      <c r="G80" s="5"/>
      <c r="H80" s="6" t="s">
        <v>7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15" t="s">
        <v>12</v>
      </c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4"/>
    </row>
    <row r="81" spans="2:83" x14ac:dyDescent="0.2">
      <c r="B81" s="7"/>
      <c r="BU81" s="8"/>
    </row>
    <row r="82" spans="2:83" x14ac:dyDescent="0.2">
      <c r="B82" s="7"/>
      <c r="BU82" s="8"/>
    </row>
    <row r="83" spans="2:83" x14ac:dyDescent="0.2">
      <c r="B83" s="7"/>
      <c r="BU83" s="8"/>
    </row>
    <row r="84" spans="2:83" ht="11.25" customHeight="1" x14ac:dyDescent="0.2">
      <c r="B84" s="7"/>
      <c r="BU84" s="8"/>
      <c r="BX84" s="26" t="s">
        <v>54</v>
      </c>
      <c r="BY84" s="27"/>
      <c r="BZ84" s="27"/>
      <c r="CA84" s="27"/>
      <c r="CB84" s="27"/>
      <c r="CC84" s="27"/>
      <c r="CD84" s="27"/>
      <c r="CE84" s="28"/>
    </row>
    <row r="85" spans="2:83" x14ac:dyDescent="0.2">
      <c r="B85" s="7"/>
      <c r="BU85" s="8"/>
      <c r="BX85" s="29"/>
      <c r="BY85" s="30"/>
      <c r="BZ85" s="30"/>
      <c r="CA85" s="30"/>
      <c r="CB85" s="30"/>
      <c r="CC85" s="30"/>
      <c r="CD85" s="30"/>
      <c r="CE85" s="31"/>
    </row>
    <row r="86" spans="2:83" x14ac:dyDescent="0.2">
      <c r="B86" s="7"/>
      <c r="BU86" s="8"/>
      <c r="BX86" s="29"/>
      <c r="BY86" s="30"/>
      <c r="BZ86" s="30"/>
      <c r="CA86" s="30"/>
      <c r="CB86" s="30"/>
      <c r="CC86" s="30"/>
      <c r="CD86" s="30"/>
      <c r="CE86" s="31"/>
    </row>
    <row r="87" spans="2:83" x14ac:dyDescent="0.2">
      <c r="B87" s="7"/>
      <c r="BU87" s="8"/>
      <c r="BX87" s="29"/>
      <c r="BY87" s="30"/>
      <c r="BZ87" s="30"/>
      <c r="CA87" s="30"/>
      <c r="CB87" s="30"/>
      <c r="CC87" s="30"/>
      <c r="CD87" s="30"/>
      <c r="CE87" s="31"/>
    </row>
    <row r="88" spans="2:83" x14ac:dyDescent="0.2">
      <c r="B88" s="7"/>
      <c r="BU88" s="8"/>
      <c r="BX88" s="29"/>
      <c r="BY88" s="30"/>
      <c r="BZ88" s="30"/>
      <c r="CA88" s="30"/>
      <c r="CB88" s="30"/>
      <c r="CC88" s="30"/>
      <c r="CD88" s="30"/>
      <c r="CE88" s="31"/>
    </row>
    <row r="89" spans="2:83" x14ac:dyDescent="0.2">
      <c r="B89" s="7"/>
      <c r="BU89" s="8"/>
      <c r="BX89" s="29"/>
      <c r="BY89" s="30"/>
      <c r="BZ89" s="30"/>
      <c r="CA89" s="30"/>
      <c r="CB89" s="30"/>
      <c r="CC89" s="30"/>
      <c r="CD89" s="30"/>
      <c r="CE89" s="31"/>
    </row>
    <row r="90" spans="2:83" x14ac:dyDescent="0.2">
      <c r="B90" s="7"/>
      <c r="BU90" s="8"/>
      <c r="BX90" s="32"/>
      <c r="BY90" s="33"/>
      <c r="BZ90" s="33"/>
      <c r="CA90" s="33"/>
      <c r="CB90" s="33"/>
      <c r="CC90" s="33"/>
      <c r="CD90" s="33"/>
      <c r="CE90" s="34"/>
    </row>
    <row r="91" spans="2:83" x14ac:dyDescent="0.2">
      <c r="B91" s="7"/>
      <c r="BU91" s="8"/>
    </row>
    <row r="92" spans="2:83" x14ac:dyDescent="0.2">
      <c r="B92" s="7"/>
      <c r="BU92" s="8"/>
    </row>
    <row r="93" spans="2:83" x14ac:dyDescent="0.2">
      <c r="B93" s="7"/>
      <c r="BU93" s="8"/>
    </row>
    <row r="94" spans="2:83" x14ac:dyDescent="0.2">
      <c r="B94" s="7"/>
      <c r="BU94" s="8"/>
    </row>
    <row r="95" spans="2:83" x14ac:dyDescent="0.2">
      <c r="B95" s="7"/>
      <c r="BU95" s="8"/>
    </row>
    <row r="96" spans="2:83" x14ac:dyDescent="0.2">
      <c r="B96" s="7"/>
      <c r="BU96" s="8"/>
    </row>
    <row r="97" spans="2:73" x14ac:dyDescent="0.2">
      <c r="B97" s="7"/>
      <c r="BU97" s="8"/>
    </row>
    <row r="98" spans="2:73" x14ac:dyDescent="0.2">
      <c r="B98" s="7"/>
      <c r="BU98" s="8"/>
    </row>
    <row r="99" spans="2:73" x14ac:dyDescent="0.2">
      <c r="B99" s="7"/>
      <c r="BU99" s="8"/>
    </row>
    <row r="100" spans="2:73" x14ac:dyDescent="0.2">
      <c r="B100" s="7"/>
      <c r="BU100" s="8"/>
    </row>
    <row r="101" spans="2:73" x14ac:dyDescent="0.2">
      <c r="B101" s="7"/>
      <c r="BU101" s="8"/>
    </row>
    <row r="102" spans="2:73" x14ac:dyDescent="0.2">
      <c r="B102" s="7"/>
      <c r="BU102" s="8"/>
    </row>
    <row r="103" spans="2:73" x14ac:dyDescent="0.2">
      <c r="B103" s="7"/>
      <c r="BU103" s="8"/>
    </row>
    <row r="104" spans="2:73" x14ac:dyDescent="0.2">
      <c r="B104" s="7"/>
      <c r="BU104" s="8"/>
    </row>
    <row r="105" spans="2:73" x14ac:dyDescent="0.2">
      <c r="B105" s="7"/>
      <c r="BU105" s="8"/>
    </row>
    <row r="106" spans="2:73" x14ac:dyDescent="0.2">
      <c r="B106" s="7"/>
      <c r="BU106" s="8"/>
    </row>
    <row r="107" spans="2:73" x14ac:dyDescent="0.2">
      <c r="B107" s="7"/>
      <c r="BU107" s="8"/>
    </row>
    <row r="108" spans="2:73" x14ac:dyDescent="0.2">
      <c r="B108" s="7"/>
      <c r="BU108" s="8"/>
    </row>
    <row r="109" spans="2:73" x14ac:dyDescent="0.2">
      <c r="B109" s="7"/>
      <c r="BU109" s="8"/>
    </row>
    <row r="110" spans="2:73" x14ac:dyDescent="0.2">
      <c r="B110" s="7"/>
      <c r="BU110" s="8"/>
    </row>
    <row r="111" spans="2:73" x14ac:dyDescent="0.2">
      <c r="B111" s="7"/>
      <c r="BU111" s="8"/>
    </row>
    <row r="112" spans="2:73" x14ac:dyDescent="0.2">
      <c r="B112" s="7"/>
      <c r="BU112" s="8"/>
    </row>
    <row r="113" spans="2:73" x14ac:dyDescent="0.2">
      <c r="B113" s="7"/>
      <c r="BU113" s="8"/>
    </row>
    <row r="114" spans="2:73" x14ac:dyDescent="0.2">
      <c r="B114" s="7"/>
      <c r="BU114" s="8"/>
    </row>
    <row r="115" spans="2:73" x14ac:dyDescent="0.2">
      <c r="B115" s="7"/>
      <c r="BU115" s="8"/>
    </row>
    <row r="116" spans="2:73" x14ac:dyDescent="0.2">
      <c r="B116" s="7"/>
      <c r="BU116" s="8"/>
    </row>
    <row r="117" spans="2:73" x14ac:dyDescent="0.2">
      <c r="B117" s="7"/>
      <c r="BU117" s="8"/>
    </row>
    <row r="118" spans="2:73" x14ac:dyDescent="0.2">
      <c r="B118" s="7"/>
      <c r="BU118" s="8"/>
    </row>
    <row r="119" spans="2:73" x14ac:dyDescent="0.2">
      <c r="B119" s="7"/>
      <c r="BU119" s="8"/>
    </row>
    <row r="120" spans="2:73" x14ac:dyDescent="0.2">
      <c r="B120" s="7"/>
      <c r="BU120" s="8"/>
    </row>
    <row r="121" spans="2:73" x14ac:dyDescent="0.2">
      <c r="B121" s="7"/>
      <c r="BU121" s="8"/>
    </row>
    <row r="122" spans="2:73" x14ac:dyDescent="0.2">
      <c r="B122" s="7"/>
      <c r="Q122" s="36">
        <v>4.5</v>
      </c>
      <c r="R122" s="36"/>
      <c r="S122" s="1" t="s">
        <v>0</v>
      </c>
      <c r="Z122" s="1" t="s">
        <v>14</v>
      </c>
      <c r="AA122" s="36">
        <v>6</v>
      </c>
      <c r="AB122" s="36"/>
      <c r="AC122" s="1" t="s">
        <v>0</v>
      </c>
      <c r="AJ122" s="36">
        <v>6</v>
      </c>
      <c r="AK122" s="36"/>
      <c r="AL122" s="1" t="s">
        <v>0</v>
      </c>
      <c r="AS122" s="36">
        <v>6</v>
      </c>
      <c r="AT122" s="36"/>
      <c r="AU122" s="1" t="s">
        <v>0</v>
      </c>
      <c r="BB122" s="36">
        <v>6</v>
      </c>
      <c r="BC122" s="36"/>
      <c r="BD122" s="1" t="s">
        <v>0</v>
      </c>
      <c r="BL122" s="36">
        <v>4.5</v>
      </c>
      <c r="BM122" s="36"/>
      <c r="BN122" s="1" t="s">
        <v>0</v>
      </c>
      <c r="BU122" s="8"/>
    </row>
    <row r="123" spans="2:73" x14ac:dyDescent="0.2">
      <c r="B123" s="7"/>
      <c r="BU123" s="8"/>
    </row>
    <row r="124" spans="2:73" x14ac:dyDescent="0.2">
      <c r="B124" s="7"/>
      <c r="AP124" s="35">
        <f>+Q122+AA122+AJ122+AS122+BB122+BL122</f>
        <v>33</v>
      </c>
      <c r="AQ124" s="35"/>
      <c r="AR124" s="1" t="s">
        <v>0</v>
      </c>
      <c r="BU124" s="8"/>
    </row>
    <row r="125" spans="2:73" x14ac:dyDescent="0.2">
      <c r="B125" s="7"/>
      <c r="BU125" s="8"/>
    </row>
    <row r="126" spans="2:73" x14ac:dyDescent="0.2">
      <c r="B126" s="7"/>
      <c r="AB126" s="1" t="s">
        <v>13</v>
      </c>
      <c r="AM126" s="36">
        <v>15</v>
      </c>
      <c r="AN126" s="36"/>
      <c r="AO126" s="36"/>
      <c r="AP126" s="1" t="s">
        <v>1</v>
      </c>
      <c r="BU126" s="8"/>
    </row>
    <row r="127" spans="2:73" x14ac:dyDescent="0.2">
      <c r="B127" s="7"/>
      <c r="BU127" s="8"/>
    </row>
    <row r="128" spans="2:73" x14ac:dyDescent="0.2">
      <c r="B128" s="7"/>
      <c r="BU128" s="8"/>
    </row>
    <row r="129" spans="2:73" x14ac:dyDescent="0.2">
      <c r="B129" s="7"/>
      <c r="C129" s="1" t="s">
        <v>55</v>
      </c>
      <c r="BU129" s="8"/>
    </row>
    <row r="130" spans="2:73" x14ac:dyDescent="0.2">
      <c r="B130" s="7"/>
      <c r="BU130" s="8"/>
    </row>
    <row r="131" spans="2:73" x14ac:dyDescent="0.2">
      <c r="B131" s="7"/>
      <c r="R131" s="35">
        <f>+Q122</f>
        <v>4.5</v>
      </c>
      <c r="S131" s="35"/>
      <c r="T131" s="1" t="s">
        <v>0</v>
      </c>
      <c r="AA131" s="35">
        <f>+AA122</f>
        <v>6</v>
      </c>
      <c r="AB131" s="35"/>
      <c r="AC131" s="1" t="s">
        <v>0</v>
      </c>
      <c r="AJ131" s="35">
        <f>+AJ122</f>
        <v>6</v>
      </c>
      <c r="AK131" s="35"/>
      <c r="AL131" s="1" t="s">
        <v>0</v>
      </c>
      <c r="AS131" s="35">
        <f>+AS122</f>
        <v>6</v>
      </c>
      <c r="AT131" s="35"/>
      <c r="AU131" s="1" t="s">
        <v>0</v>
      </c>
      <c r="BB131" s="35">
        <f>+BB122</f>
        <v>6</v>
      </c>
      <c r="BC131" s="35"/>
      <c r="BD131" s="1" t="s">
        <v>0</v>
      </c>
      <c r="BL131" s="35">
        <f>+BL122</f>
        <v>4.5</v>
      </c>
      <c r="BM131" s="35"/>
      <c r="BN131" s="1" t="s">
        <v>0</v>
      </c>
      <c r="BU131" s="8"/>
    </row>
    <row r="132" spans="2:73" x14ac:dyDescent="0.2">
      <c r="B132" s="7"/>
      <c r="BU132" s="8"/>
    </row>
    <row r="133" spans="2:73" x14ac:dyDescent="0.2">
      <c r="B133" s="7"/>
      <c r="AP133" s="35">
        <f>+AP124</f>
        <v>33</v>
      </c>
      <c r="AQ133" s="35"/>
      <c r="AR133" s="1" t="s">
        <v>0</v>
      </c>
      <c r="BU133" s="8"/>
    </row>
    <row r="134" spans="2:73" x14ac:dyDescent="0.2">
      <c r="B134" s="7"/>
      <c r="BU134" s="8"/>
    </row>
    <row r="135" spans="2:73" x14ac:dyDescent="0.2">
      <c r="B135" s="7"/>
      <c r="M135" s="1" t="s">
        <v>36</v>
      </c>
      <c r="AG135" s="1" t="s">
        <v>37</v>
      </c>
      <c r="BU135" s="8"/>
    </row>
    <row r="136" spans="2:73" x14ac:dyDescent="0.2">
      <c r="B136" s="7"/>
      <c r="M136" s="1" t="s">
        <v>39</v>
      </c>
      <c r="AG136" s="1" t="s">
        <v>39</v>
      </c>
      <c r="BU136" s="8"/>
    </row>
    <row r="137" spans="2:73" x14ac:dyDescent="0.2">
      <c r="B137" s="7"/>
      <c r="M137" s="1" t="s">
        <v>40</v>
      </c>
      <c r="N137" s="35">
        <f>+AM126</f>
        <v>15</v>
      </c>
      <c r="O137" s="35"/>
      <c r="P137" s="10" t="s">
        <v>24</v>
      </c>
      <c r="Q137" s="35">
        <f>+Q122</f>
        <v>4.5</v>
      </c>
      <c r="R137" s="35"/>
      <c r="S137" s="1" t="s">
        <v>38</v>
      </c>
      <c r="T137" s="1">
        <v>2</v>
      </c>
      <c r="U137" s="10" t="s">
        <v>26</v>
      </c>
      <c r="V137" s="35">
        <f>+N137*Q137/T137</f>
        <v>33.75</v>
      </c>
      <c r="W137" s="35"/>
      <c r="X137" s="35"/>
      <c r="Y137" s="1" t="s">
        <v>2</v>
      </c>
      <c r="AG137" s="1" t="s">
        <v>40</v>
      </c>
      <c r="AH137" s="35">
        <f>+AM126</f>
        <v>15</v>
      </c>
      <c r="AI137" s="35"/>
      <c r="AJ137" s="10" t="s">
        <v>24</v>
      </c>
      <c r="AK137" s="35">
        <f>+AA122</f>
        <v>6</v>
      </c>
      <c r="AL137" s="35"/>
      <c r="AM137" s="1" t="s">
        <v>38</v>
      </c>
      <c r="AN137" s="1">
        <v>2</v>
      </c>
      <c r="AO137" s="10" t="s">
        <v>26</v>
      </c>
      <c r="AP137" s="35">
        <f>+AH137*AK137/AN137</f>
        <v>45</v>
      </c>
      <c r="AQ137" s="35"/>
      <c r="AR137" s="35"/>
      <c r="AS137" s="1" t="s">
        <v>2</v>
      </c>
      <c r="BU137" s="8"/>
    </row>
    <row r="138" spans="2:73" x14ac:dyDescent="0.2">
      <c r="B138" s="7"/>
      <c r="BU138" s="8"/>
    </row>
    <row r="139" spans="2:73" x14ac:dyDescent="0.2">
      <c r="B139" s="7"/>
      <c r="M139" s="35">
        <f>+AM126*Q122/2</f>
        <v>33.75</v>
      </c>
      <c r="N139" s="35"/>
      <c r="O139" s="35"/>
      <c r="W139" s="35">
        <f>+AM126*AA122/2</f>
        <v>45</v>
      </c>
      <c r="X139" s="35"/>
      <c r="Y139" s="35"/>
      <c r="AF139" s="35">
        <f>+AM126*AJ122/2</f>
        <v>45</v>
      </c>
      <c r="AG139" s="35"/>
      <c r="AH139" s="35"/>
      <c r="AO139" s="35">
        <f>+AM126*AS122/2</f>
        <v>45</v>
      </c>
      <c r="AP139" s="35"/>
      <c r="AQ139" s="35"/>
      <c r="AX139" s="35">
        <f>+AM126*BB122/2</f>
        <v>45</v>
      </c>
      <c r="AY139" s="35"/>
      <c r="AZ139" s="35"/>
      <c r="BG139" s="35">
        <f>+AM126*BL122/2</f>
        <v>33.75</v>
      </c>
      <c r="BH139" s="35"/>
      <c r="BI139" s="35"/>
      <c r="BU139" s="8"/>
    </row>
    <row r="140" spans="2:73" x14ac:dyDescent="0.2">
      <c r="B140" s="7"/>
      <c r="BU140" s="8"/>
    </row>
    <row r="141" spans="2:73" x14ac:dyDescent="0.2">
      <c r="B141" s="7"/>
      <c r="C141" s="14" t="s">
        <v>11</v>
      </c>
      <c r="F141" s="38">
        <f>MAX(ABS(M139),ABS(V146),ABS(W139),ABS(AE146),ABS(AF139),ABS(AN146),ABS(AO139),ABS(AW146),ABS(AX139),ABS(BF146),ABS(BG139),ABS(BQ146))</f>
        <v>45</v>
      </c>
      <c r="G141" s="38"/>
      <c r="H141" s="38"/>
      <c r="I141" s="14" t="s">
        <v>10</v>
      </c>
      <c r="N141" s="10" t="s">
        <v>3</v>
      </c>
      <c r="X141" s="10" t="s">
        <v>3</v>
      </c>
      <c r="AG141" s="10" t="s">
        <v>3</v>
      </c>
      <c r="AP141" s="10" t="s">
        <v>3</v>
      </c>
      <c r="AY141" s="10" t="s">
        <v>3</v>
      </c>
      <c r="BH141" s="10" t="s">
        <v>3</v>
      </c>
      <c r="BU141" s="8"/>
    </row>
    <row r="142" spans="2:73" x14ac:dyDescent="0.2">
      <c r="B142" s="7"/>
      <c r="BU142" s="8"/>
    </row>
    <row r="143" spans="2:73" x14ac:dyDescent="0.2">
      <c r="B143" s="7"/>
      <c r="BU143" s="8"/>
    </row>
    <row r="144" spans="2:73" x14ac:dyDescent="0.2">
      <c r="B144" s="7"/>
      <c r="W144" s="1" t="s">
        <v>4</v>
      </c>
      <c r="AF144" s="1" t="s">
        <v>4</v>
      </c>
      <c r="AO144" s="1" t="s">
        <v>4</v>
      </c>
      <c r="AX144" s="1" t="s">
        <v>4</v>
      </c>
      <c r="BG144" s="1" t="s">
        <v>4</v>
      </c>
      <c r="BR144" s="1" t="s">
        <v>4</v>
      </c>
      <c r="BU144" s="8"/>
    </row>
    <row r="145" spans="2:83" x14ac:dyDescent="0.2">
      <c r="B145" s="7"/>
      <c r="BU145" s="8"/>
    </row>
    <row r="146" spans="2:83" x14ac:dyDescent="0.2">
      <c r="B146" s="7"/>
      <c r="V146" s="35">
        <f>-M139</f>
        <v>-33.75</v>
      </c>
      <c r="W146" s="35"/>
      <c r="X146" s="35"/>
      <c r="AE146" s="35">
        <f>-W139</f>
        <v>-45</v>
      </c>
      <c r="AF146" s="35"/>
      <c r="AG146" s="35"/>
      <c r="AN146" s="35">
        <f>-AF139</f>
        <v>-45</v>
      </c>
      <c r="AO146" s="35"/>
      <c r="AP146" s="35"/>
      <c r="AW146" s="35">
        <f>-AO139</f>
        <v>-45</v>
      </c>
      <c r="AX146" s="35"/>
      <c r="AY146" s="35"/>
      <c r="BF146" s="35">
        <f>-AX139</f>
        <v>-45</v>
      </c>
      <c r="BG146" s="35"/>
      <c r="BH146" s="35"/>
      <c r="BQ146" s="35">
        <f>-BG139</f>
        <v>-33.75</v>
      </c>
      <c r="BR146" s="35"/>
      <c r="BS146" s="35"/>
      <c r="BU146" s="8"/>
    </row>
    <row r="147" spans="2:83" x14ac:dyDescent="0.2">
      <c r="B147" s="7"/>
      <c r="M147" s="1" t="s">
        <v>36</v>
      </c>
      <c r="AG147" s="1" t="s">
        <v>37</v>
      </c>
      <c r="BU147" s="8"/>
    </row>
    <row r="148" spans="2:83" x14ac:dyDescent="0.2">
      <c r="B148" s="7"/>
      <c r="M148" s="1" t="s">
        <v>27</v>
      </c>
      <c r="AG148" s="1" t="s">
        <v>27</v>
      </c>
      <c r="BU148" s="8"/>
    </row>
    <row r="149" spans="2:83" x14ac:dyDescent="0.2">
      <c r="B149" s="7"/>
      <c r="M149" s="1" t="s">
        <v>23</v>
      </c>
      <c r="N149" s="35">
        <f>+AM126</f>
        <v>15</v>
      </c>
      <c r="O149" s="35"/>
      <c r="P149" s="10" t="s">
        <v>24</v>
      </c>
      <c r="Q149" s="35">
        <f>+Q122</f>
        <v>4.5</v>
      </c>
      <c r="R149" s="35"/>
      <c r="S149" s="1" t="s">
        <v>25</v>
      </c>
      <c r="T149" s="1">
        <v>8</v>
      </c>
      <c r="U149" s="10" t="s">
        <v>26</v>
      </c>
      <c r="V149" s="35">
        <f>+N149*Q149^2/T149</f>
        <v>37.96875</v>
      </c>
      <c r="W149" s="35"/>
      <c r="X149" s="35"/>
      <c r="Y149" s="1" t="s">
        <v>10</v>
      </c>
      <c r="AG149" s="1" t="s">
        <v>23</v>
      </c>
      <c r="AH149" s="35">
        <f>+AM126</f>
        <v>15</v>
      </c>
      <c r="AI149" s="35"/>
      <c r="AJ149" s="10" t="s">
        <v>24</v>
      </c>
      <c r="AK149" s="35">
        <f>+AA122</f>
        <v>6</v>
      </c>
      <c r="AL149" s="35"/>
      <c r="AM149" s="1" t="s">
        <v>25</v>
      </c>
      <c r="AN149" s="1">
        <v>8</v>
      </c>
      <c r="AO149" s="10" t="s">
        <v>26</v>
      </c>
      <c r="AP149" s="35">
        <f>+AH149*AK149^2/AN149</f>
        <v>67.5</v>
      </c>
      <c r="AQ149" s="35"/>
      <c r="AR149" s="35"/>
      <c r="AS149" s="1" t="s">
        <v>10</v>
      </c>
      <c r="BU149" s="8"/>
    </row>
    <row r="150" spans="2:83" x14ac:dyDescent="0.2">
      <c r="B150" s="7"/>
      <c r="BU150" s="8"/>
    </row>
    <row r="151" spans="2:83" x14ac:dyDescent="0.2">
      <c r="B151" s="7"/>
      <c r="BU151" s="8"/>
    </row>
    <row r="152" spans="2:83" x14ac:dyDescent="0.2">
      <c r="B152" s="7"/>
      <c r="C152" s="14" t="s">
        <v>9</v>
      </c>
      <c r="F152" s="38">
        <f>MAX(ABS(R153),ABS(AA153),ABS(AJ153),ABS(AS153),ABS(BB153),ABS(BL153))</f>
        <v>67.5</v>
      </c>
      <c r="G152" s="38"/>
      <c r="H152" s="38"/>
      <c r="I152" s="14" t="s">
        <v>10</v>
      </c>
      <c r="S152" s="1" t="s">
        <v>3</v>
      </c>
      <c r="AB152" s="1" t="s">
        <v>3</v>
      </c>
      <c r="AK152" s="1" t="s">
        <v>3</v>
      </c>
      <c r="AT152" s="1" t="s">
        <v>3</v>
      </c>
      <c r="BC152" s="1" t="s">
        <v>3</v>
      </c>
      <c r="BM152" s="1" t="s">
        <v>3</v>
      </c>
      <c r="BU152" s="8"/>
    </row>
    <row r="153" spans="2:83" x14ac:dyDescent="0.2">
      <c r="B153" s="7"/>
      <c r="R153" s="35">
        <f>AM126*Q122^2/8</f>
        <v>37.96875</v>
      </c>
      <c r="S153" s="35"/>
      <c r="T153" s="35"/>
      <c r="AA153" s="35">
        <f>AM126*AA122^2/8</f>
        <v>67.5</v>
      </c>
      <c r="AB153" s="35"/>
      <c r="AC153" s="35"/>
      <c r="AJ153" s="35">
        <f>AM126*AJ122^2/8</f>
        <v>67.5</v>
      </c>
      <c r="AK153" s="35"/>
      <c r="AL153" s="35"/>
      <c r="AS153" s="35">
        <f>AM126*AS122^2/8</f>
        <v>67.5</v>
      </c>
      <c r="AT153" s="35"/>
      <c r="AU153" s="35"/>
      <c r="BB153" s="35">
        <f>AM126*BB122^2/8</f>
        <v>67.5</v>
      </c>
      <c r="BC153" s="35"/>
      <c r="BD153" s="35"/>
      <c r="BL153" s="35">
        <f>AM126*BL122^2/8</f>
        <v>37.96875</v>
      </c>
      <c r="BM153" s="35"/>
      <c r="BN153" s="35"/>
      <c r="BU153" s="8"/>
    </row>
    <row r="154" spans="2:83" ht="12" thickBot="1" x14ac:dyDescent="0.25">
      <c r="B154" s="7"/>
      <c r="BU154" s="8"/>
    </row>
    <row r="155" spans="2:83" ht="12" thickBot="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</row>
    <row r="156" spans="2:83" ht="57" customHeight="1" x14ac:dyDescent="0.2">
      <c r="B156" s="23" t="s">
        <v>42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5"/>
    </row>
    <row r="157" spans="2:83" x14ac:dyDescent="0.2">
      <c r="B157" s="3"/>
      <c r="C157" s="5"/>
      <c r="D157" s="5"/>
      <c r="E157" s="5"/>
      <c r="F157" s="5"/>
      <c r="G157" s="5"/>
      <c r="H157" s="6" t="s">
        <v>7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15" t="s">
        <v>12</v>
      </c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4"/>
    </row>
    <row r="158" spans="2:83" x14ac:dyDescent="0.2">
      <c r="B158" s="7"/>
      <c r="BU158" s="8"/>
    </row>
    <row r="159" spans="2:83" x14ac:dyDescent="0.2">
      <c r="B159" s="7"/>
      <c r="BU159" s="8"/>
    </row>
    <row r="160" spans="2:83" ht="11.25" customHeight="1" x14ac:dyDescent="0.2">
      <c r="B160" s="7"/>
      <c r="BU160" s="8"/>
      <c r="BX160" s="26" t="s">
        <v>54</v>
      </c>
      <c r="BY160" s="27"/>
      <c r="BZ160" s="27"/>
      <c r="CA160" s="27"/>
      <c r="CB160" s="27"/>
      <c r="CC160" s="27"/>
      <c r="CD160" s="27"/>
      <c r="CE160" s="28"/>
    </row>
    <row r="161" spans="2:83" x14ac:dyDescent="0.2">
      <c r="B161" s="7"/>
      <c r="BU161" s="8"/>
      <c r="BX161" s="29"/>
      <c r="BY161" s="30"/>
      <c r="BZ161" s="30"/>
      <c r="CA161" s="30"/>
      <c r="CB161" s="30"/>
      <c r="CC161" s="30"/>
      <c r="CD161" s="30"/>
      <c r="CE161" s="31"/>
    </row>
    <row r="162" spans="2:83" x14ac:dyDescent="0.2">
      <c r="B162" s="7"/>
      <c r="BU162" s="8"/>
      <c r="BX162" s="29"/>
      <c r="BY162" s="30"/>
      <c r="BZ162" s="30"/>
      <c r="CA162" s="30"/>
      <c r="CB162" s="30"/>
      <c r="CC162" s="30"/>
      <c r="CD162" s="30"/>
      <c r="CE162" s="31"/>
    </row>
    <row r="163" spans="2:83" x14ac:dyDescent="0.2">
      <c r="B163" s="7"/>
      <c r="BU163" s="8"/>
      <c r="BX163" s="29"/>
      <c r="BY163" s="30"/>
      <c r="BZ163" s="30"/>
      <c r="CA163" s="30"/>
      <c r="CB163" s="30"/>
      <c r="CC163" s="30"/>
      <c r="CD163" s="30"/>
      <c r="CE163" s="31"/>
    </row>
    <row r="164" spans="2:83" x14ac:dyDescent="0.2">
      <c r="B164" s="7"/>
      <c r="BU164" s="8"/>
      <c r="BX164" s="29"/>
      <c r="BY164" s="30"/>
      <c r="BZ164" s="30"/>
      <c r="CA164" s="30"/>
      <c r="CB164" s="30"/>
      <c r="CC164" s="30"/>
      <c r="CD164" s="30"/>
      <c r="CE164" s="31"/>
    </row>
    <row r="165" spans="2:83" x14ac:dyDescent="0.2">
      <c r="B165" s="7"/>
      <c r="BU165" s="8"/>
      <c r="BX165" s="29"/>
      <c r="BY165" s="30"/>
      <c r="BZ165" s="30"/>
      <c r="CA165" s="30"/>
      <c r="CB165" s="30"/>
      <c r="CC165" s="30"/>
      <c r="CD165" s="30"/>
      <c r="CE165" s="31"/>
    </row>
    <row r="166" spans="2:83" x14ac:dyDescent="0.2">
      <c r="B166" s="7"/>
      <c r="BU166" s="8"/>
      <c r="BX166" s="32"/>
      <c r="BY166" s="33"/>
      <c r="BZ166" s="33"/>
      <c r="CA166" s="33"/>
      <c r="CB166" s="33"/>
      <c r="CC166" s="33"/>
      <c r="CD166" s="33"/>
      <c r="CE166" s="34"/>
    </row>
    <row r="167" spans="2:83" x14ac:dyDescent="0.2">
      <c r="B167" s="7"/>
      <c r="BU167" s="8"/>
    </row>
    <row r="168" spans="2:83" x14ac:dyDescent="0.2">
      <c r="B168" s="7"/>
      <c r="BU168" s="8"/>
    </row>
    <row r="169" spans="2:83" x14ac:dyDescent="0.2">
      <c r="B169" s="7"/>
      <c r="BU169" s="8"/>
    </row>
    <row r="170" spans="2:83" x14ac:dyDescent="0.2">
      <c r="B170" s="7"/>
      <c r="BU170" s="8"/>
    </row>
    <row r="171" spans="2:83" x14ac:dyDescent="0.2">
      <c r="B171" s="7"/>
      <c r="BU171" s="8"/>
    </row>
    <row r="172" spans="2:83" x14ac:dyDescent="0.2">
      <c r="B172" s="7"/>
      <c r="BU172" s="8"/>
    </row>
    <row r="173" spans="2:83" x14ac:dyDescent="0.2">
      <c r="B173" s="7"/>
      <c r="BU173" s="8"/>
    </row>
    <row r="174" spans="2:83" x14ac:dyDescent="0.2">
      <c r="B174" s="7"/>
      <c r="BU174" s="8"/>
    </row>
    <row r="175" spans="2:83" x14ac:dyDescent="0.2">
      <c r="B175" s="7"/>
      <c r="BU175" s="8"/>
    </row>
    <row r="176" spans="2:83" x14ac:dyDescent="0.2">
      <c r="B176" s="7"/>
      <c r="BU176" s="8"/>
    </row>
    <row r="177" spans="2:73" x14ac:dyDescent="0.2">
      <c r="B177" s="7"/>
      <c r="BU177" s="8"/>
    </row>
    <row r="178" spans="2:73" x14ac:dyDescent="0.2">
      <c r="B178" s="7"/>
      <c r="BU178" s="8"/>
    </row>
    <row r="179" spans="2:73" x14ac:dyDescent="0.2">
      <c r="B179" s="7"/>
      <c r="BU179" s="8"/>
    </row>
    <row r="180" spans="2:73" x14ac:dyDescent="0.2">
      <c r="B180" s="7"/>
      <c r="BU180" s="8"/>
    </row>
    <row r="181" spans="2:73" x14ac:dyDescent="0.2">
      <c r="B181" s="7"/>
      <c r="BU181" s="8"/>
    </row>
    <row r="182" spans="2:73" x14ac:dyDescent="0.2">
      <c r="B182" s="7"/>
      <c r="BU182" s="8"/>
    </row>
    <row r="183" spans="2:73" x14ac:dyDescent="0.2">
      <c r="B183" s="7"/>
      <c r="BU183" s="8"/>
    </row>
    <row r="184" spans="2:73" x14ac:dyDescent="0.2">
      <c r="B184" s="7"/>
      <c r="BU184" s="8"/>
    </row>
    <row r="185" spans="2:73" x14ac:dyDescent="0.2">
      <c r="B185" s="7"/>
      <c r="BU185" s="8"/>
    </row>
    <row r="186" spans="2:73" x14ac:dyDescent="0.2">
      <c r="B186" s="7"/>
      <c r="BU186" s="8"/>
    </row>
    <row r="187" spans="2:73" x14ac:dyDescent="0.2">
      <c r="B187" s="7"/>
      <c r="BU187" s="8"/>
    </row>
    <row r="188" spans="2:73" x14ac:dyDescent="0.2">
      <c r="B188" s="7"/>
      <c r="BU188" s="8"/>
    </row>
    <row r="189" spans="2:73" x14ac:dyDescent="0.2">
      <c r="B189" s="7"/>
      <c r="BU189" s="8"/>
    </row>
    <row r="190" spans="2:73" x14ac:dyDescent="0.2">
      <c r="B190" s="7"/>
      <c r="BU190" s="8"/>
    </row>
    <row r="191" spans="2:73" x14ac:dyDescent="0.2">
      <c r="B191" s="7"/>
      <c r="BU191" s="8"/>
    </row>
    <row r="192" spans="2:73" x14ac:dyDescent="0.2">
      <c r="B192" s="7"/>
      <c r="BU192" s="8"/>
    </row>
    <row r="193" spans="2:73" x14ac:dyDescent="0.2">
      <c r="B193" s="7"/>
      <c r="BU193" s="8"/>
    </row>
    <row r="194" spans="2:73" x14ac:dyDescent="0.2">
      <c r="B194" s="7"/>
      <c r="BU194" s="8"/>
    </row>
    <row r="195" spans="2:73" x14ac:dyDescent="0.2">
      <c r="B195" s="7"/>
      <c r="BU195" s="8"/>
    </row>
    <row r="196" spans="2:73" x14ac:dyDescent="0.2">
      <c r="B196" s="7"/>
      <c r="BU196" s="8"/>
    </row>
    <row r="197" spans="2:73" x14ac:dyDescent="0.2">
      <c r="B197" s="7"/>
      <c r="BU197" s="8"/>
    </row>
    <row r="198" spans="2:73" x14ac:dyDescent="0.2">
      <c r="B198" s="7"/>
      <c r="BU198" s="8"/>
    </row>
    <row r="199" spans="2:73" x14ac:dyDescent="0.2">
      <c r="B199" s="7"/>
      <c r="S199" s="36">
        <v>4.5</v>
      </c>
      <c r="T199" s="36"/>
      <c r="U199" s="1" t="s">
        <v>0</v>
      </c>
      <c r="AE199" s="36">
        <v>6</v>
      </c>
      <c r="AF199" s="36"/>
      <c r="AG199" s="1" t="s">
        <v>0</v>
      </c>
      <c r="AP199" s="36">
        <v>6</v>
      </c>
      <c r="AQ199" s="36"/>
      <c r="AR199" s="1" t="s">
        <v>0</v>
      </c>
      <c r="BA199" s="36">
        <v>6</v>
      </c>
      <c r="BB199" s="36"/>
      <c r="BC199" s="1" t="s">
        <v>0</v>
      </c>
      <c r="BM199" s="36">
        <v>4.5</v>
      </c>
      <c r="BN199" s="36"/>
      <c r="BO199" s="1" t="s">
        <v>0</v>
      </c>
      <c r="BU199" s="8"/>
    </row>
    <row r="200" spans="2:73" x14ac:dyDescent="0.2">
      <c r="B200" s="7"/>
      <c r="BU200" s="8"/>
    </row>
    <row r="201" spans="2:73" x14ac:dyDescent="0.2">
      <c r="B201" s="7"/>
      <c r="AP201" s="35">
        <f>+S199+AE199+AP199+BA199+BM199</f>
        <v>27</v>
      </c>
      <c r="AQ201" s="35"/>
      <c r="AR201" s="1" t="s">
        <v>0</v>
      </c>
      <c r="BU201" s="8"/>
    </row>
    <row r="202" spans="2:73" x14ac:dyDescent="0.2">
      <c r="B202" s="7"/>
      <c r="BU202" s="8"/>
    </row>
    <row r="203" spans="2:73" x14ac:dyDescent="0.2">
      <c r="B203" s="7"/>
      <c r="AB203" s="1" t="s">
        <v>13</v>
      </c>
      <c r="AM203" s="36">
        <v>15</v>
      </c>
      <c r="AN203" s="36"/>
      <c r="AO203" s="36"/>
      <c r="AP203" s="1" t="s">
        <v>1</v>
      </c>
      <c r="BU203" s="8"/>
    </row>
    <row r="204" spans="2:73" x14ac:dyDescent="0.2">
      <c r="B204" s="7"/>
      <c r="BU204" s="8"/>
    </row>
    <row r="205" spans="2:73" x14ac:dyDescent="0.2">
      <c r="B205" s="7"/>
      <c r="BU205" s="8"/>
    </row>
    <row r="206" spans="2:73" x14ac:dyDescent="0.2">
      <c r="B206" s="7"/>
      <c r="C206" s="1" t="s">
        <v>55</v>
      </c>
      <c r="BU206" s="8"/>
    </row>
    <row r="207" spans="2:73" x14ac:dyDescent="0.2">
      <c r="B207" s="7"/>
      <c r="BU207" s="8"/>
    </row>
    <row r="208" spans="2:73" x14ac:dyDescent="0.2">
      <c r="B208" s="7"/>
      <c r="S208" s="35">
        <f>+S199-X208</f>
        <v>4.5</v>
      </c>
      <c r="T208" s="35"/>
      <c r="U208" s="1" t="s">
        <v>0</v>
      </c>
      <c r="AD208" s="35">
        <f>+AE199-AI208</f>
        <v>6</v>
      </c>
      <c r="AE208" s="35"/>
      <c r="AF208" s="1" t="s">
        <v>0</v>
      </c>
      <c r="AO208" s="35">
        <f>+AP199-AT208</f>
        <v>6</v>
      </c>
      <c r="AP208" s="35"/>
      <c r="AQ208" s="1" t="s">
        <v>0</v>
      </c>
      <c r="AZ208" s="35">
        <f>+BA199-BE208</f>
        <v>6</v>
      </c>
      <c r="BA208" s="35"/>
      <c r="BB208" s="1" t="s">
        <v>0</v>
      </c>
      <c r="BM208" s="35">
        <f>+BM199</f>
        <v>4.5</v>
      </c>
      <c r="BN208" s="35"/>
      <c r="BO208" s="1" t="s">
        <v>0</v>
      </c>
      <c r="BU208" s="8"/>
    </row>
    <row r="209" spans="2:73" x14ac:dyDescent="0.2">
      <c r="B209" s="7"/>
      <c r="BU209" s="8"/>
    </row>
    <row r="210" spans="2:73" x14ac:dyDescent="0.2">
      <c r="B210" s="7"/>
      <c r="AP210" s="35">
        <f>+AP201</f>
        <v>27</v>
      </c>
      <c r="AQ210" s="35"/>
      <c r="AR210" s="1" t="s">
        <v>0</v>
      </c>
      <c r="BU210" s="8"/>
    </row>
    <row r="211" spans="2:73" x14ac:dyDescent="0.2">
      <c r="B211" s="7"/>
      <c r="BU211" s="8"/>
    </row>
    <row r="212" spans="2:73" x14ac:dyDescent="0.2">
      <c r="B212" s="7"/>
      <c r="M212" s="1" t="s">
        <v>36</v>
      </c>
      <c r="AG212" s="1" t="s">
        <v>37</v>
      </c>
      <c r="BU212" s="8"/>
    </row>
    <row r="213" spans="2:73" x14ac:dyDescent="0.2">
      <c r="B213" s="7"/>
      <c r="M213" s="1" t="s">
        <v>39</v>
      </c>
      <c r="AG213" s="1" t="s">
        <v>39</v>
      </c>
      <c r="BU213" s="8"/>
    </row>
    <row r="214" spans="2:73" x14ac:dyDescent="0.2">
      <c r="B214" s="7"/>
      <c r="M214" s="1" t="s">
        <v>40</v>
      </c>
      <c r="N214" s="35">
        <f>+AM203</f>
        <v>15</v>
      </c>
      <c r="O214" s="35"/>
      <c r="P214" s="10" t="s">
        <v>24</v>
      </c>
      <c r="Q214" s="35">
        <f>+S199</f>
        <v>4.5</v>
      </c>
      <c r="R214" s="35"/>
      <c r="S214" s="1" t="s">
        <v>38</v>
      </c>
      <c r="T214" s="1">
        <v>2</v>
      </c>
      <c r="U214" s="10" t="s">
        <v>26</v>
      </c>
      <c r="V214" s="35">
        <f>+N214*Q214/T214</f>
        <v>33.75</v>
      </c>
      <c r="W214" s="35"/>
      <c r="X214" s="35"/>
      <c r="Y214" s="1" t="s">
        <v>2</v>
      </c>
      <c r="AG214" s="1" t="s">
        <v>40</v>
      </c>
      <c r="AH214" s="35">
        <f>+AM203</f>
        <v>15</v>
      </c>
      <c r="AI214" s="35"/>
      <c r="AJ214" s="10" t="s">
        <v>24</v>
      </c>
      <c r="AK214" s="35">
        <f>+AE199</f>
        <v>6</v>
      </c>
      <c r="AL214" s="35"/>
      <c r="AM214" s="1" t="s">
        <v>38</v>
      </c>
      <c r="AN214" s="1">
        <v>2</v>
      </c>
      <c r="AO214" s="10" t="s">
        <v>26</v>
      </c>
      <c r="AP214" s="35">
        <f>+AH214*AK214/AN214</f>
        <v>45</v>
      </c>
      <c r="AQ214" s="35"/>
      <c r="AR214" s="35"/>
      <c r="AS214" s="1" t="s">
        <v>2</v>
      </c>
      <c r="BU214" s="8"/>
    </row>
    <row r="215" spans="2:73" x14ac:dyDescent="0.2">
      <c r="B215" s="7"/>
      <c r="N215" s="10"/>
      <c r="O215" s="10"/>
      <c r="P215" s="10"/>
      <c r="Q215" s="10"/>
      <c r="R215" s="10"/>
      <c r="U215" s="10"/>
      <c r="V215" s="10"/>
      <c r="W215" s="10"/>
      <c r="X215" s="10"/>
      <c r="AH215" s="10"/>
      <c r="AI215" s="10"/>
      <c r="AJ215" s="10"/>
      <c r="AK215" s="10"/>
      <c r="AL215" s="10"/>
      <c r="AO215" s="10"/>
      <c r="AP215" s="10"/>
      <c r="AQ215" s="10"/>
      <c r="AR215" s="10"/>
      <c r="BU215" s="8"/>
    </row>
    <row r="216" spans="2:73" x14ac:dyDescent="0.2">
      <c r="B216" s="7"/>
      <c r="M216" s="35">
        <f>+AM203*S199/2</f>
        <v>33.75</v>
      </c>
      <c r="N216" s="35"/>
      <c r="O216" s="35"/>
      <c r="Y216" s="35">
        <f>+AM203*AE199/2</f>
        <v>45</v>
      </c>
      <c r="Z216" s="35"/>
      <c r="AA216" s="35"/>
      <c r="AJ216" s="35">
        <f>+AM203*AP199/2</f>
        <v>45</v>
      </c>
      <c r="AK216" s="35"/>
      <c r="AL216" s="35"/>
      <c r="AU216" s="35">
        <f>+AM203*BA199/2</f>
        <v>45</v>
      </c>
      <c r="AV216" s="35"/>
      <c r="AW216" s="35"/>
      <c r="BF216" s="35">
        <f>+AM203*BM199/2</f>
        <v>33.75</v>
      </c>
      <c r="BG216" s="35"/>
      <c r="BH216" s="35"/>
      <c r="BU216" s="8"/>
    </row>
    <row r="217" spans="2:73" x14ac:dyDescent="0.2">
      <c r="B217" s="7"/>
      <c r="BU217" s="8"/>
    </row>
    <row r="218" spans="2:73" x14ac:dyDescent="0.2">
      <c r="B218" s="7"/>
      <c r="C218" s="14" t="s">
        <v>11</v>
      </c>
      <c r="F218" s="38">
        <f>MAX(ABS(M216),ABS(X223),ABS(Y216),ABS(AI223),ABS(AJ216),ABS(AT223),ABS(AU216),ABS(BE223),ABS(BF216),ABS(BQ223))</f>
        <v>45</v>
      </c>
      <c r="G218" s="38"/>
      <c r="H218" s="38"/>
      <c r="I218" s="14" t="s">
        <v>10</v>
      </c>
      <c r="N218" s="10" t="s">
        <v>3</v>
      </c>
      <c r="Z218" s="10" t="s">
        <v>3</v>
      </c>
      <c r="AK218" s="10" t="s">
        <v>3</v>
      </c>
      <c r="AV218" s="10" t="s">
        <v>3</v>
      </c>
      <c r="BG218" s="10" t="s">
        <v>3</v>
      </c>
      <c r="BU218" s="8"/>
    </row>
    <row r="219" spans="2:73" x14ac:dyDescent="0.2">
      <c r="B219" s="7"/>
      <c r="BU219" s="8"/>
    </row>
    <row r="220" spans="2:73" x14ac:dyDescent="0.2">
      <c r="B220" s="7"/>
      <c r="BU220" s="8"/>
    </row>
    <row r="221" spans="2:73" x14ac:dyDescent="0.2">
      <c r="B221" s="7"/>
      <c r="Y221" s="1" t="s">
        <v>4</v>
      </c>
      <c r="AJ221" s="1" t="s">
        <v>4</v>
      </c>
      <c r="AU221" s="1" t="s">
        <v>4</v>
      </c>
      <c r="BF221" s="1" t="s">
        <v>4</v>
      </c>
      <c r="BR221" s="1" t="s">
        <v>4</v>
      </c>
      <c r="BU221" s="8"/>
    </row>
    <row r="222" spans="2:73" x14ac:dyDescent="0.2">
      <c r="B222" s="7"/>
      <c r="BU222" s="8"/>
    </row>
    <row r="223" spans="2:73" x14ac:dyDescent="0.2">
      <c r="B223" s="7"/>
      <c r="X223" s="35">
        <f>-M216</f>
        <v>-33.75</v>
      </c>
      <c r="Y223" s="35"/>
      <c r="Z223" s="35"/>
      <c r="AI223" s="35">
        <f>-Y216</f>
        <v>-45</v>
      </c>
      <c r="AJ223" s="35"/>
      <c r="AK223" s="35"/>
      <c r="AT223" s="35">
        <f>-AJ216</f>
        <v>-45</v>
      </c>
      <c r="AU223" s="35"/>
      <c r="AV223" s="35"/>
      <c r="BE223" s="35">
        <f>-AU216</f>
        <v>-45</v>
      </c>
      <c r="BF223" s="35"/>
      <c r="BG223" s="35"/>
      <c r="BQ223" s="35">
        <f>-BF216</f>
        <v>-33.75</v>
      </c>
      <c r="BR223" s="35"/>
      <c r="BS223" s="35"/>
      <c r="BU223" s="8"/>
    </row>
    <row r="224" spans="2:73" x14ac:dyDescent="0.2">
      <c r="B224" s="7"/>
      <c r="M224" s="1" t="s">
        <v>36</v>
      </c>
      <c r="AG224" s="1" t="s">
        <v>37</v>
      </c>
      <c r="BU224" s="8"/>
    </row>
    <row r="225" spans="2:83" x14ac:dyDescent="0.2">
      <c r="B225" s="7"/>
      <c r="M225" s="1" t="s">
        <v>27</v>
      </c>
      <c r="AG225" s="1" t="s">
        <v>27</v>
      </c>
      <c r="BU225" s="8"/>
    </row>
    <row r="226" spans="2:83" x14ac:dyDescent="0.2">
      <c r="B226" s="7"/>
      <c r="M226" s="1" t="s">
        <v>23</v>
      </c>
      <c r="N226" s="35">
        <f>+AM203</f>
        <v>15</v>
      </c>
      <c r="O226" s="35"/>
      <c r="P226" s="10" t="s">
        <v>24</v>
      </c>
      <c r="Q226" s="35">
        <f>+S199</f>
        <v>4.5</v>
      </c>
      <c r="R226" s="35"/>
      <c r="S226" s="1" t="s">
        <v>25</v>
      </c>
      <c r="T226" s="1">
        <v>8</v>
      </c>
      <c r="U226" s="10" t="s">
        <v>26</v>
      </c>
      <c r="V226" s="35">
        <f>+N226*Q226^2/T226</f>
        <v>37.96875</v>
      </c>
      <c r="W226" s="35"/>
      <c r="X226" s="35"/>
      <c r="Y226" s="1" t="s">
        <v>10</v>
      </c>
      <c r="AG226" s="1" t="s">
        <v>23</v>
      </c>
      <c r="AH226" s="35">
        <f>+AM203</f>
        <v>15</v>
      </c>
      <c r="AI226" s="35"/>
      <c r="AJ226" s="10" t="s">
        <v>24</v>
      </c>
      <c r="AK226" s="35">
        <f>+AE199</f>
        <v>6</v>
      </c>
      <c r="AL226" s="35"/>
      <c r="AM226" s="1" t="s">
        <v>25</v>
      </c>
      <c r="AN226" s="1">
        <v>8</v>
      </c>
      <c r="AO226" s="10" t="s">
        <v>26</v>
      </c>
      <c r="AP226" s="35">
        <f>+AH226*AK226^2/AN226</f>
        <v>67.5</v>
      </c>
      <c r="AQ226" s="35"/>
      <c r="AR226" s="35"/>
      <c r="AS226" s="1" t="s">
        <v>10</v>
      </c>
      <c r="BU226" s="8"/>
    </row>
    <row r="227" spans="2:83" x14ac:dyDescent="0.2">
      <c r="B227" s="7"/>
      <c r="BU227" s="8"/>
    </row>
    <row r="228" spans="2:83" x14ac:dyDescent="0.2">
      <c r="B228" s="7"/>
      <c r="BU228" s="8"/>
    </row>
    <row r="229" spans="2:83" x14ac:dyDescent="0.2">
      <c r="B229" s="7"/>
      <c r="C229" s="14" t="s">
        <v>9</v>
      </c>
      <c r="F229" s="38">
        <f>MAX(ABS(R230),ABS(AD230),ABS(AO230),ABS(AZ230),ABS(BL230))</f>
        <v>67.5</v>
      </c>
      <c r="G229" s="38"/>
      <c r="H229" s="38"/>
      <c r="I229" s="14" t="s">
        <v>10</v>
      </c>
      <c r="T229" s="1" t="s">
        <v>3</v>
      </c>
      <c r="AE229" s="1" t="s">
        <v>3</v>
      </c>
      <c r="AP229" s="1" t="s">
        <v>3</v>
      </c>
      <c r="BA229" s="1" t="s">
        <v>3</v>
      </c>
      <c r="BM229" s="1" t="s">
        <v>3</v>
      </c>
      <c r="BU229" s="8"/>
    </row>
    <row r="230" spans="2:83" x14ac:dyDescent="0.2">
      <c r="B230" s="7"/>
      <c r="R230" s="35">
        <f>AM203*S199^2/8</f>
        <v>37.96875</v>
      </c>
      <c r="S230" s="35"/>
      <c r="T230" s="35"/>
      <c r="AD230" s="35">
        <f>AM203*AE199^2/8</f>
        <v>67.5</v>
      </c>
      <c r="AE230" s="35"/>
      <c r="AF230" s="35"/>
      <c r="AO230" s="35">
        <f>AM203*AP199^2/8</f>
        <v>67.5</v>
      </c>
      <c r="AP230" s="35"/>
      <c r="AQ230" s="35"/>
      <c r="AZ230" s="35">
        <f>AM203*BA199^2/8</f>
        <v>67.5</v>
      </c>
      <c r="BA230" s="35"/>
      <c r="BB230" s="35"/>
      <c r="BL230" s="35">
        <f>AM203*BM199^2/8</f>
        <v>37.96875</v>
      </c>
      <c r="BM230" s="35"/>
      <c r="BN230" s="35"/>
      <c r="BU230" s="8"/>
    </row>
    <row r="231" spans="2:83" ht="12" thickBot="1" x14ac:dyDescent="0.25">
      <c r="B231" s="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3"/>
    </row>
    <row r="232" spans="2:83" ht="12" thickBot="1" x14ac:dyDescent="0.2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</row>
    <row r="233" spans="2:83" ht="53.25" customHeight="1" x14ac:dyDescent="0.2">
      <c r="B233" s="23" t="s">
        <v>43</v>
      </c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5"/>
    </row>
    <row r="234" spans="2:83" x14ac:dyDescent="0.2">
      <c r="B234" s="3"/>
      <c r="C234" s="5"/>
      <c r="D234" s="5"/>
      <c r="E234" s="5"/>
      <c r="F234" s="5"/>
      <c r="G234" s="5"/>
      <c r="H234" s="6" t="s">
        <v>7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15" t="s">
        <v>12</v>
      </c>
      <c r="AK234" s="5"/>
      <c r="AL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4"/>
    </row>
    <row r="235" spans="2:83" x14ac:dyDescent="0.2">
      <c r="B235" s="7"/>
      <c r="BU235" s="8"/>
    </row>
    <row r="236" spans="2:83" x14ac:dyDescent="0.2">
      <c r="B236" s="7"/>
      <c r="BU236" s="8"/>
    </row>
    <row r="237" spans="2:83" ht="11.25" customHeight="1" x14ac:dyDescent="0.2">
      <c r="B237" s="7"/>
      <c r="BU237" s="8"/>
      <c r="BX237" s="26" t="s">
        <v>54</v>
      </c>
      <c r="BY237" s="27"/>
      <c r="BZ237" s="27"/>
      <c r="CA237" s="27"/>
      <c r="CB237" s="27"/>
      <c r="CC237" s="27"/>
      <c r="CD237" s="27"/>
      <c r="CE237" s="28"/>
    </row>
    <row r="238" spans="2:83" x14ac:dyDescent="0.2">
      <c r="B238" s="7"/>
      <c r="BU238" s="8"/>
      <c r="BX238" s="29"/>
      <c r="BY238" s="30"/>
      <c r="BZ238" s="30"/>
      <c r="CA238" s="30"/>
      <c r="CB238" s="30"/>
      <c r="CC238" s="30"/>
      <c r="CD238" s="30"/>
      <c r="CE238" s="31"/>
    </row>
    <row r="239" spans="2:83" x14ac:dyDescent="0.2">
      <c r="B239" s="7"/>
      <c r="BU239" s="8"/>
      <c r="BX239" s="29"/>
      <c r="BY239" s="30"/>
      <c r="BZ239" s="30"/>
      <c r="CA239" s="30"/>
      <c r="CB239" s="30"/>
      <c r="CC239" s="30"/>
      <c r="CD239" s="30"/>
      <c r="CE239" s="31"/>
    </row>
    <row r="240" spans="2:83" x14ac:dyDescent="0.2">
      <c r="B240" s="7"/>
      <c r="BU240" s="8"/>
      <c r="BX240" s="29"/>
      <c r="BY240" s="30"/>
      <c r="BZ240" s="30"/>
      <c r="CA240" s="30"/>
      <c r="CB240" s="30"/>
      <c r="CC240" s="30"/>
      <c r="CD240" s="30"/>
      <c r="CE240" s="31"/>
    </row>
    <row r="241" spans="2:83" x14ac:dyDescent="0.2">
      <c r="B241" s="7"/>
      <c r="BU241" s="8"/>
      <c r="BX241" s="29"/>
      <c r="BY241" s="30"/>
      <c r="BZ241" s="30"/>
      <c r="CA241" s="30"/>
      <c r="CB241" s="30"/>
      <c r="CC241" s="30"/>
      <c r="CD241" s="30"/>
      <c r="CE241" s="31"/>
    </row>
    <row r="242" spans="2:83" x14ac:dyDescent="0.2">
      <c r="B242" s="7"/>
      <c r="BU242" s="8"/>
      <c r="BX242" s="29"/>
      <c r="BY242" s="30"/>
      <c r="BZ242" s="30"/>
      <c r="CA242" s="30"/>
      <c r="CB242" s="30"/>
      <c r="CC242" s="30"/>
      <c r="CD242" s="30"/>
      <c r="CE242" s="31"/>
    </row>
    <row r="243" spans="2:83" x14ac:dyDescent="0.2">
      <c r="B243" s="7"/>
      <c r="BU243" s="8"/>
      <c r="BX243" s="32"/>
      <c r="BY243" s="33"/>
      <c r="BZ243" s="33"/>
      <c r="CA243" s="33"/>
      <c r="CB243" s="33"/>
      <c r="CC243" s="33"/>
      <c r="CD243" s="33"/>
      <c r="CE243" s="34"/>
    </row>
    <row r="244" spans="2:83" x14ac:dyDescent="0.2">
      <c r="B244" s="7"/>
      <c r="BU244" s="8"/>
    </row>
    <row r="245" spans="2:83" x14ac:dyDescent="0.2">
      <c r="B245" s="7"/>
      <c r="BU245" s="8"/>
    </row>
    <row r="246" spans="2:83" x14ac:dyDescent="0.2">
      <c r="B246" s="7"/>
      <c r="BU246" s="8"/>
    </row>
    <row r="247" spans="2:83" x14ac:dyDescent="0.2">
      <c r="B247" s="7"/>
      <c r="BU247" s="8"/>
    </row>
    <row r="248" spans="2:83" x14ac:dyDescent="0.2">
      <c r="B248" s="7"/>
      <c r="BU248" s="8"/>
    </row>
    <row r="249" spans="2:83" x14ac:dyDescent="0.2">
      <c r="B249" s="7"/>
      <c r="BU249" s="8"/>
    </row>
    <row r="250" spans="2:83" x14ac:dyDescent="0.2">
      <c r="B250" s="7"/>
      <c r="BU250" s="8"/>
    </row>
    <row r="251" spans="2:83" x14ac:dyDescent="0.2">
      <c r="B251" s="7"/>
      <c r="BU251" s="8"/>
    </row>
    <row r="252" spans="2:83" x14ac:dyDescent="0.2">
      <c r="B252" s="7"/>
      <c r="BU252" s="8"/>
    </row>
    <row r="253" spans="2:83" x14ac:dyDescent="0.2">
      <c r="B253" s="7"/>
      <c r="BU253" s="8"/>
    </row>
    <row r="254" spans="2:83" x14ac:dyDescent="0.2">
      <c r="B254" s="7"/>
      <c r="BU254" s="8"/>
    </row>
    <row r="255" spans="2:83" x14ac:dyDescent="0.2">
      <c r="B255" s="7"/>
      <c r="BU255" s="8"/>
    </row>
    <row r="256" spans="2:83" x14ac:dyDescent="0.2">
      <c r="B256" s="7"/>
      <c r="BU256" s="8"/>
    </row>
    <row r="257" spans="2:73" x14ac:dyDescent="0.2">
      <c r="B257" s="7"/>
      <c r="BU257" s="8"/>
    </row>
    <row r="258" spans="2:73" x14ac:dyDescent="0.2">
      <c r="B258" s="7"/>
      <c r="BU258" s="8"/>
    </row>
    <row r="259" spans="2:73" x14ac:dyDescent="0.2">
      <c r="B259" s="7"/>
      <c r="BU259" s="8"/>
    </row>
    <row r="260" spans="2:73" x14ac:dyDescent="0.2">
      <c r="B260" s="7"/>
      <c r="BU260" s="8"/>
    </row>
    <row r="261" spans="2:73" x14ac:dyDescent="0.2">
      <c r="B261" s="7"/>
      <c r="BU261" s="8"/>
    </row>
    <row r="262" spans="2:73" x14ac:dyDescent="0.2">
      <c r="B262" s="7"/>
      <c r="BU262" s="8"/>
    </row>
    <row r="263" spans="2:73" x14ac:dyDescent="0.2">
      <c r="B263" s="7"/>
      <c r="BU263" s="8"/>
    </row>
    <row r="264" spans="2:73" x14ac:dyDescent="0.2">
      <c r="B264" s="7"/>
      <c r="BU264" s="8"/>
    </row>
    <row r="265" spans="2:73" x14ac:dyDescent="0.2">
      <c r="B265" s="7"/>
      <c r="BU265" s="8"/>
    </row>
    <row r="266" spans="2:73" x14ac:dyDescent="0.2">
      <c r="B266" s="7"/>
      <c r="BU266" s="8"/>
    </row>
    <row r="267" spans="2:73" x14ac:dyDescent="0.2">
      <c r="B267" s="7"/>
      <c r="BU267" s="8"/>
    </row>
    <row r="268" spans="2:73" x14ac:dyDescent="0.2">
      <c r="B268" s="7"/>
      <c r="BU268" s="8"/>
    </row>
    <row r="269" spans="2:73" x14ac:dyDescent="0.2">
      <c r="B269" s="7"/>
      <c r="BU269" s="8"/>
    </row>
    <row r="270" spans="2:73" x14ac:dyDescent="0.2">
      <c r="B270" s="7"/>
      <c r="BU270" s="8"/>
    </row>
    <row r="271" spans="2:73" x14ac:dyDescent="0.2">
      <c r="B271" s="7"/>
      <c r="BU271" s="8"/>
    </row>
    <row r="272" spans="2:73" x14ac:dyDescent="0.2">
      <c r="B272" s="7"/>
      <c r="BU272" s="8"/>
    </row>
    <row r="273" spans="2:73" x14ac:dyDescent="0.2">
      <c r="B273" s="7"/>
      <c r="BU273" s="8"/>
    </row>
    <row r="274" spans="2:73" x14ac:dyDescent="0.2">
      <c r="B274" s="7"/>
      <c r="BU274" s="8"/>
    </row>
    <row r="275" spans="2:73" x14ac:dyDescent="0.2">
      <c r="B275" s="7"/>
      <c r="BU275" s="8"/>
    </row>
    <row r="276" spans="2:73" x14ac:dyDescent="0.2">
      <c r="B276" s="7"/>
      <c r="S276" s="36">
        <v>4.5</v>
      </c>
      <c r="T276" s="36"/>
      <c r="U276" s="1" t="s">
        <v>0</v>
      </c>
      <c r="AD276" s="1" t="s">
        <v>14</v>
      </c>
      <c r="AE276" s="36">
        <v>6</v>
      </c>
      <c r="AF276" s="36"/>
      <c r="AG276" s="1" t="s">
        <v>0</v>
      </c>
      <c r="AP276" s="36">
        <v>6</v>
      </c>
      <c r="AQ276" s="36"/>
      <c r="AR276" s="1" t="s">
        <v>0</v>
      </c>
      <c r="BA276" s="36">
        <v>4.5</v>
      </c>
      <c r="BB276" s="36"/>
      <c r="BC276" s="1" t="s">
        <v>0</v>
      </c>
      <c r="BU276" s="8"/>
    </row>
    <row r="277" spans="2:73" x14ac:dyDescent="0.2">
      <c r="B277" s="7"/>
      <c r="BU277" s="8"/>
    </row>
    <row r="278" spans="2:73" x14ac:dyDescent="0.2">
      <c r="B278" s="7"/>
      <c r="AJ278" s="35">
        <f>+S276+AE276+AP276+BA276</f>
        <v>21</v>
      </c>
      <c r="AK278" s="35"/>
      <c r="AL278" s="1" t="s">
        <v>0</v>
      </c>
      <c r="BU278" s="8"/>
    </row>
    <row r="279" spans="2:73" x14ac:dyDescent="0.2">
      <c r="B279" s="7"/>
      <c r="BU279" s="8"/>
    </row>
    <row r="280" spans="2:73" x14ac:dyDescent="0.2">
      <c r="B280" s="7"/>
      <c r="AB280" s="1" t="s">
        <v>13</v>
      </c>
      <c r="AM280" s="36">
        <v>15</v>
      </c>
      <c r="AN280" s="36"/>
      <c r="AO280" s="36"/>
      <c r="AP280" s="1" t="s">
        <v>1</v>
      </c>
      <c r="BU280" s="8"/>
    </row>
    <row r="281" spans="2:73" x14ac:dyDescent="0.2">
      <c r="B281" s="7"/>
      <c r="BU281" s="8"/>
    </row>
    <row r="282" spans="2:73" x14ac:dyDescent="0.2">
      <c r="B282" s="7"/>
      <c r="BU282" s="8"/>
    </row>
    <row r="283" spans="2:73" x14ac:dyDescent="0.2">
      <c r="B283" s="7"/>
      <c r="BU283" s="8"/>
    </row>
    <row r="284" spans="2:73" x14ac:dyDescent="0.2">
      <c r="B284" s="7"/>
      <c r="C284" s="1" t="s">
        <v>55</v>
      </c>
      <c r="BU284" s="8"/>
    </row>
    <row r="285" spans="2:73" x14ac:dyDescent="0.2">
      <c r="B285" s="7"/>
      <c r="S285" s="35">
        <f>+S276</f>
        <v>4.5</v>
      </c>
      <c r="T285" s="35"/>
      <c r="U285" s="1" t="s">
        <v>0</v>
      </c>
      <c r="AD285" s="35">
        <f>+AE276</f>
        <v>6</v>
      </c>
      <c r="AE285" s="35"/>
      <c r="AF285" s="1" t="s">
        <v>0</v>
      </c>
      <c r="AO285" s="35">
        <f>+AP276</f>
        <v>6</v>
      </c>
      <c r="AP285" s="35"/>
      <c r="AQ285" s="1" t="s">
        <v>0</v>
      </c>
      <c r="BA285" s="35">
        <f>+BA276</f>
        <v>4.5</v>
      </c>
      <c r="BB285" s="35"/>
      <c r="BC285" s="1" t="s">
        <v>0</v>
      </c>
      <c r="BU285" s="8"/>
    </row>
    <row r="286" spans="2:73" x14ac:dyDescent="0.2">
      <c r="B286" s="7"/>
      <c r="BU286" s="8"/>
    </row>
    <row r="287" spans="2:73" x14ac:dyDescent="0.2">
      <c r="B287" s="7"/>
      <c r="AJ287" s="35">
        <f>+S276+AE276+AP276+BA276</f>
        <v>21</v>
      </c>
      <c r="AK287" s="35"/>
      <c r="AL287" s="1" t="s">
        <v>0</v>
      </c>
      <c r="BU287" s="8"/>
    </row>
    <row r="288" spans="2:73" x14ac:dyDescent="0.2">
      <c r="B288" s="7"/>
      <c r="BU288" s="8"/>
    </row>
    <row r="289" spans="2:73" x14ac:dyDescent="0.2">
      <c r="B289" s="7"/>
      <c r="M289" s="1" t="s">
        <v>36</v>
      </c>
      <c r="AG289" s="1" t="s">
        <v>37</v>
      </c>
      <c r="BU289" s="8"/>
    </row>
    <row r="290" spans="2:73" x14ac:dyDescent="0.2">
      <c r="B290" s="7"/>
      <c r="M290" s="1" t="s">
        <v>39</v>
      </c>
      <c r="AG290" s="1" t="s">
        <v>39</v>
      </c>
      <c r="BU290" s="8"/>
    </row>
    <row r="291" spans="2:73" x14ac:dyDescent="0.2">
      <c r="B291" s="7"/>
      <c r="M291" s="1" t="s">
        <v>40</v>
      </c>
      <c r="N291" s="35">
        <f>+AM280</f>
        <v>15</v>
      </c>
      <c r="O291" s="35"/>
      <c r="P291" s="10" t="s">
        <v>24</v>
      </c>
      <c r="Q291" s="35">
        <f>+S276</f>
        <v>4.5</v>
      </c>
      <c r="R291" s="35"/>
      <c r="S291" s="1" t="s">
        <v>38</v>
      </c>
      <c r="T291" s="1">
        <v>2</v>
      </c>
      <c r="U291" s="10" t="s">
        <v>26</v>
      </c>
      <c r="V291" s="35">
        <f>+N291*Q291/T291</f>
        <v>33.75</v>
      </c>
      <c r="W291" s="35"/>
      <c r="X291" s="35"/>
      <c r="Y291" s="1" t="s">
        <v>2</v>
      </c>
      <c r="AG291" s="1" t="s">
        <v>40</v>
      </c>
      <c r="AH291" s="35">
        <f>+AM280</f>
        <v>15</v>
      </c>
      <c r="AI291" s="35"/>
      <c r="AJ291" s="10" t="s">
        <v>24</v>
      </c>
      <c r="AK291" s="35">
        <f>+AE276</f>
        <v>6</v>
      </c>
      <c r="AL291" s="35"/>
      <c r="AM291" s="1" t="s">
        <v>38</v>
      </c>
      <c r="AN291" s="1">
        <v>2</v>
      </c>
      <c r="AO291" s="10" t="s">
        <v>26</v>
      </c>
      <c r="AP291" s="35">
        <f>+AH291*AK291/AN291</f>
        <v>45</v>
      </c>
      <c r="AQ291" s="35"/>
      <c r="AR291" s="35"/>
      <c r="AS291" s="1" t="s">
        <v>2</v>
      </c>
      <c r="BU291" s="8"/>
    </row>
    <row r="292" spans="2:73" x14ac:dyDescent="0.2">
      <c r="B292" s="7"/>
      <c r="N292" s="10"/>
      <c r="O292" s="10"/>
      <c r="P292" s="10"/>
      <c r="Q292" s="10"/>
      <c r="R292" s="10"/>
      <c r="U292" s="10"/>
      <c r="V292" s="10"/>
      <c r="W292" s="10"/>
      <c r="X292" s="10"/>
      <c r="AH292" s="10"/>
      <c r="AI292" s="10"/>
      <c r="AJ292" s="10"/>
      <c r="AK292" s="10"/>
      <c r="AL292" s="10"/>
      <c r="AO292" s="10"/>
      <c r="AP292" s="10"/>
      <c r="AQ292" s="10"/>
      <c r="AR292" s="10"/>
      <c r="BU292" s="8"/>
    </row>
    <row r="293" spans="2:73" x14ac:dyDescent="0.2">
      <c r="B293" s="7"/>
      <c r="M293" s="35">
        <f>+AM280*S276/2</f>
        <v>33.75</v>
      </c>
      <c r="N293" s="35"/>
      <c r="O293" s="35"/>
      <c r="Y293" s="35">
        <f>+AM280*AE276/2</f>
        <v>45</v>
      </c>
      <c r="Z293" s="35"/>
      <c r="AA293" s="35"/>
      <c r="AJ293" s="35">
        <f>+AM280*AP276/2</f>
        <v>45</v>
      </c>
      <c r="AK293" s="35"/>
      <c r="AL293" s="35"/>
      <c r="AU293" s="35">
        <f>+AM280*BA276/2</f>
        <v>33.75</v>
      </c>
      <c r="AV293" s="35"/>
      <c r="AW293" s="35"/>
      <c r="BU293" s="8"/>
    </row>
    <row r="294" spans="2:73" x14ac:dyDescent="0.2">
      <c r="B294" s="7"/>
      <c r="BJ294" s="14" t="s">
        <v>11</v>
      </c>
      <c r="BM294" s="38">
        <f>MAX(ABS(M293),ABS(X300),ABS(Y293),ABS(AI300),ABS(AJ293),ABS(AT300),ABS(AU293),ABS(BF300))</f>
        <v>45</v>
      </c>
      <c r="BN294" s="38"/>
      <c r="BO294" s="38"/>
      <c r="BP294" s="14" t="s">
        <v>10</v>
      </c>
      <c r="BU294" s="8"/>
    </row>
    <row r="295" spans="2:73" x14ac:dyDescent="0.2">
      <c r="B295" s="7"/>
      <c r="N295" s="10" t="s">
        <v>3</v>
      </c>
      <c r="Z295" s="10" t="s">
        <v>3</v>
      </c>
      <c r="AK295" s="10" t="s">
        <v>3</v>
      </c>
      <c r="AV295" s="10" t="s">
        <v>3</v>
      </c>
      <c r="BU295" s="8"/>
    </row>
    <row r="296" spans="2:73" x14ac:dyDescent="0.2">
      <c r="B296" s="7"/>
      <c r="BU296" s="8"/>
    </row>
    <row r="297" spans="2:73" x14ac:dyDescent="0.2">
      <c r="B297" s="7"/>
      <c r="BU297" s="8"/>
    </row>
    <row r="298" spans="2:73" x14ac:dyDescent="0.2">
      <c r="B298" s="7"/>
      <c r="Y298" s="1" t="s">
        <v>4</v>
      </c>
      <c r="AJ298" s="1" t="s">
        <v>4</v>
      </c>
      <c r="AU298" s="1" t="s">
        <v>4</v>
      </c>
      <c r="BG298" s="1" t="s">
        <v>4</v>
      </c>
      <c r="BU298" s="8"/>
    </row>
    <row r="299" spans="2:73" x14ac:dyDescent="0.2">
      <c r="B299" s="7"/>
      <c r="BU299" s="8"/>
    </row>
    <row r="300" spans="2:73" x14ac:dyDescent="0.2">
      <c r="B300" s="7"/>
      <c r="X300" s="35">
        <f>-M293</f>
        <v>-33.75</v>
      </c>
      <c r="Y300" s="35"/>
      <c r="Z300" s="35"/>
      <c r="AI300" s="35">
        <f>-Y293</f>
        <v>-45</v>
      </c>
      <c r="AJ300" s="35"/>
      <c r="AK300" s="35"/>
      <c r="AT300" s="35">
        <f>-AJ293</f>
        <v>-45</v>
      </c>
      <c r="AU300" s="35"/>
      <c r="AV300" s="35"/>
      <c r="BF300" s="35">
        <f>-AU293</f>
        <v>-33.75</v>
      </c>
      <c r="BG300" s="35"/>
      <c r="BH300" s="35"/>
      <c r="BU300" s="8"/>
    </row>
    <row r="301" spans="2:73" x14ac:dyDescent="0.2">
      <c r="B301" s="7"/>
      <c r="M301" s="1" t="s">
        <v>36</v>
      </c>
      <c r="AG301" s="1" t="s">
        <v>37</v>
      </c>
      <c r="BU301" s="8"/>
    </row>
    <row r="302" spans="2:73" x14ac:dyDescent="0.2">
      <c r="B302" s="7"/>
      <c r="M302" s="1" t="s">
        <v>27</v>
      </c>
      <c r="AG302" s="1" t="s">
        <v>27</v>
      </c>
      <c r="BU302" s="8"/>
    </row>
    <row r="303" spans="2:73" x14ac:dyDescent="0.2">
      <c r="B303" s="7"/>
      <c r="M303" s="1" t="s">
        <v>23</v>
      </c>
      <c r="N303" s="35">
        <f>+AM280</f>
        <v>15</v>
      </c>
      <c r="O303" s="35"/>
      <c r="P303" s="10" t="s">
        <v>24</v>
      </c>
      <c r="Q303" s="35">
        <f>+S276</f>
        <v>4.5</v>
      </c>
      <c r="R303" s="35"/>
      <c r="S303" s="1" t="s">
        <v>25</v>
      </c>
      <c r="T303" s="1">
        <v>8</v>
      </c>
      <c r="U303" s="10" t="s">
        <v>26</v>
      </c>
      <c r="V303" s="35">
        <f>+N303*Q303^2/T303</f>
        <v>37.96875</v>
      </c>
      <c r="W303" s="35"/>
      <c r="X303" s="35"/>
      <c r="Y303" s="1" t="s">
        <v>10</v>
      </c>
      <c r="AG303" s="1" t="s">
        <v>23</v>
      </c>
      <c r="AH303" s="35">
        <f>+AM280</f>
        <v>15</v>
      </c>
      <c r="AI303" s="35"/>
      <c r="AJ303" s="10" t="s">
        <v>24</v>
      </c>
      <c r="AK303" s="35">
        <f>+AE276</f>
        <v>6</v>
      </c>
      <c r="AL303" s="35"/>
      <c r="AM303" s="1" t="s">
        <v>25</v>
      </c>
      <c r="AN303" s="1">
        <v>8</v>
      </c>
      <c r="AO303" s="10" t="s">
        <v>26</v>
      </c>
      <c r="AP303" s="35">
        <f>+AH303*AK303^2/AN303</f>
        <v>67.5</v>
      </c>
      <c r="AQ303" s="35"/>
      <c r="AR303" s="35"/>
      <c r="AS303" s="1" t="s">
        <v>10</v>
      </c>
      <c r="BU303" s="8"/>
    </row>
    <row r="304" spans="2:73" x14ac:dyDescent="0.2">
      <c r="B304" s="7"/>
      <c r="BU304" s="8"/>
    </row>
    <row r="305" spans="2:83" x14ac:dyDescent="0.2">
      <c r="B305" s="7"/>
      <c r="BJ305" s="14" t="s">
        <v>9</v>
      </c>
      <c r="BM305" s="38">
        <f>MAX(ABS(R307),ABS(AD307),ABS(AO307),ABS(AZ307))</f>
        <v>67.5</v>
      </c>
      <c r="BN305" s="38"/>
      <c r="BO305" s="38"/>
      <c r="BP305" s="14" t="s">
        <v>10</v>
      </c>
      <c r="BU305" s="8"/>
    </row>
    <row r="306" spans="2:83" x14ac:dyDescent="0.2">
      <c r="B306" s="7"/>
      <c r="S306" s="1" t="s">
        <v>3</v>
      </c>
      <c r="AE306" s="1" t="s">
        <v>3</v>
      </c>
      <c r="AP306" s="1" t="s">
        <v>3</v>
      </c>
      <c r="BB306" s="1" t="s">
        <v>3</v>
      </c>
      <c r="BU306" s="8"/>
    </row>
    <row r="307" spans="2:83" x14ac:dyDescent="0.2">
      <c r="B307" s="7"/>
      <c r="R307" s="35">
        <f>AM280*S276^2/8</f>
        <v>37.96875</v>
      </c>
      <c r="S307" s="35"/>
      <c r="T307" s="35"/>
      <c r="AD307" s="35">
        <f>AM280*AE276^2/8</f>
        <v>67.5</v>
      </c>
      <c r="AE307" s="35"/>
      <c r="AF307" s="35"/>
      <c r="AO307" s="35">
        <f>AM280*AP276^2/8</f>
        <v>67.5</v>
      </c>
      <c r="AP307" s="35"/>
      <c r="AQ307" s="35"/>
      <c r="AZ307" s="35">
        <f>AM280*BA276^2/8</f>
        <v>37.96875</v>
      </c>
      <c r="BA307" s="35"/>
      <c r="BB307" s="35"/>
      <c r="BU307" s="8"/>
    </row>
    <row r="308" spans="2:83" ht="12" thickBot="1" x14ac:dyDescent="0.25">
      <c r="B308" s="11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3"/>
    </row>
    <row r="309" spans="2:83" ht="12" thickBot="1" x14ac:dyDescent="0.25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</row>
    <row r="310" spans="2:83" ht="57" customHeight="1" x14ac:dyDescent="0.2">
      <c r="B310" s="23" t="s">
        <v>44</v>
      </c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5"/>
    </row>
    <row r="311" spans="2:83" x14ac:dyDescent="0.2">
      <c r="B311" s="3"/>
      <c r="C311" s="5"/>
      <c r="D311" s="5"/>
      <c r="E311" s="5"/>
      <c r="F311" s="5"/>
      <c r="G311" s="5"/>
      <c r="H311" s="6" t="s">
        <v>7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15" t="s">
        <v>12</v>
      </c>
      <c r="AE311" s="5"/>
      <c r="AF311" s="5"/>
      <c r="AG311" s="5"/>
      <c r="AH311" s="5"/>
      <c r="AI311" s="5"/>
      <c r="AJ311" s="5"/>
      <c r="AK311" s="5"/>
      <c r="AL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4"/>
    </row>
    <row r="312" spans="2:83" x14ac:dyDescent="0.2">
      <c r="B312" s="7"/>
      <c r="BU312" s="8"/>
    </row>
    <row r="313" spans="2:83" x14ac:dyDescent="0.2">
      <c r="B313" s="7"/>
      <c r="BU313" s="8"/>
    </row>
    <row r="314" spans="2:83" ht="11.25" customHeight="1" x14ac:dyDescent="0.2">
      <c r="B314" s="7"/>
      <c r="BU314" s="8"/>
      <c r="BX314" s="26" t="s">
        <v>54</v>
      </c>
      <c r="BY314" s="27"/>
      <c r="BZ314" s="27"/>
      <c r="CA314" s="27"/>
      <c r="CB314" s="27"/>
      <c r="CC314" s="27"/>
      <c r="CD314" s="27"/>
      <c r="CE314" s="28"/>
    </row>
    <row r="315" spans="2:83" x14ac:dyDescent="0.2">
      <c r="B315" s="7"/>
      <c r="BU315" s="8"/>
      <c r="BX315" s="29"/>
      <c r="BY315" s="30"/>
      <c r="BZ315" s="30"/>
      <c r="CA315" s="30"/>
      <c r="CB315" s="30"/>
      <c r="CC315" s="30"/>
      <c r="CD315" s="30"/>
      <c r="CE315" s="31"/>
    </row>
    <row r="316" spans="2:83" x14ac:dyDescent="0.2">
      <c r="B316" s="7"/>
      <c r="BU316" s="8"/>
      <c r="BX316" s="29"/>
      <c r="BY316" s="30"/>
      <c r="BZ316" s="30"/>
      <c r="CA316" s="30"/>
      <c r="CB316" s="30"/>
      <c r="CC316" s="30"/>
      <c r="CD316" s="30"/>
      <c r="CE316" s="31"/>
    </row>
    <row r="317" spans="2:83" x14ac:dyDescent="0.2">
      <c r="B317" s="7"/>
      <c r="BU317" s="8"/>
      <c r="BX317" s="29"/>
      <c r="BY317" s="30"/>
      <c r="BZ317" s="30"/>
      <c r="CA317" s="30"/>
      <c r="CB317" s="30"/>
      <c r="CC317" s="30"/>
      <c r="CD317" s="30"/>
      <c r="CE317" s="31"/>
    </row>
    <row r="318" spans="2:83" x14ac:dyDescent="0.2">
      <c r="B318" s="7"/>
      <c r="BU318" s="8"/>
      <c r="BX318" s="29"/>
      <c r="BY318" s="30"/>
      <c r="BZ318" s="30"/>
      <c r="CA318" s="30"/>
      <c r="CB318" s="30"/>
      <c r="CC318" s="30"/>
      <c r="CD318" s="30"/>
      <c r="CE318" s="31"/>
    </row>
    <row r="319" spans="2:83" x14ac:dyDescent="0.2">
      <c r="B319" s="7"/>
      <c r="BU319" s="8"/>
      <c r="BX319" s="29"/>
      <c r="BY319" s="30"/>
      <c r="BZ319" s="30"/>
      <c r="CA319" s="30"/>
      <c r="CB319" s="30"/>
      <c r="CC319" s="30"/>
      <c r="CD319" s="30"/>
      <c r="CE319" s="31"/>
    </row>
    <row r="320" spans="2:83" x14ac:dyDescent="0.2">
      <c r="B320" s="7"/>
      <c r="BU320" s="8"/>
      <c r="BX320" s="32"/>
      <c r="BY320" s="33"/>
      <c r="BZ320" s="33"/>
      <c r="CA320" s="33"/>
      <c r="CB320" s="33"/>
      <c r="CC320" s="33"/>
      <c r="CD320" s="33"/>
      <c r="CE320" s="34"/>
    </row>
    <row r="321" spans="2:73" x14ac:dyDescent="0.2">
      <c r="B321" s="7"/>
      <c r="BU321" s="8"/>
    </row>
    <row r="322" spans="2:73" x14ac:dyDescent="0.2">
      <c r="B322" s="7"/>
      <c r="BU322" s="8"/>
    </row>
    <row r="323" spans="2:73" x14ac:dyDescent="0.2">
      <c r="B323" s="7"/>
      <c r="BU323" s="8"/>
    </row>
    <row r="324" spans="2:73" x14ac:dyDescent="0.2">
      <c r="B324" s="7"/>
      <c r="BU324" s="8"/>
    </row>
    <row r="325" spans="2:73" x14ac:dyDescent="0.2">
      <c r="B325" s="7"/>
      <c r="BU325" s="8"/>
    </row>
    <row r="326" spans="2:73" x14ac:dyDescent="0.2">
      <c r="B326" s="7"/>
      <c r="BU326" s="8"/>
    </row>
    <row r="327" spans="2:73" x14ac:dyDescent="0.2">
      <c r="B327" s="7"/>
      <c r="BU327" s="8"/>
    </row>
    <row r="328" spans="2:73" x14ac:dyDescent="0.2">
      <c r="B328" s="7"/>
      <c r="BU328" s="8"/>
    </row>
    <row r="329" spans="2:73" x14ac:dyDescent="0.2">
      <c r="B329" s="7"/>
      <c r="BU329" s="8"/>
    </row>
    <row r="330" spans="2:73" x14ac:dyDescent="0.2">
      <c r="B330" s="7"/>
      <c r="BU330" s="8"/>
    </row>
    <row r="331" spans="2:73" x14ac:dyDescent="0.2">
      <c r="B331" s="7"/>
      <c r="BU331" s="8"/>
    </row>
    <row r="332" spans="2:73" x14ac:dyDescent="0.2">
      <c r="B332" s="7"/>
      <c r="BU332" s="8"/>
    </row>
    <row r="333" spans="2:73" x14ac:dyDescent="0.2">
      <c r="B333" s="7"/>
      <c r="BU333" s="8"/>
    </row>
    <row r="334" spans="2:73" x14ac:dyDescent="0.2">
      <c r="B334" s="7"/>
      <c r="BU334" s="8"/>
    </row>
    <row r="335" spans="2:73" x14ac:dyDescent="0.2">
      <c r="B335" s="7"/>
      <c r="BU335" s="8"/>
    </row>
    <row r="336" spans="2:73" x14ac:dyDescent="0.2">
      <c r="B336" s="7"/>
      <c r="BU336" s="8"/>
    </row>
    <row r="337" spans="2:73" x14ac:dyDescent="0.2">
      <c r="B337" s="7"/>
      <c r="BU337" s="8"/>
    </row>
    <row r="338" spans="2:73" x14ac:dyDescent="0.2">
      <c r="B338" s="7"/>
      <c r="BU338" s="8"/>
    </row>
    <row r="339" spans="2:73" x14ac:dyDescent="0.2">
      <c r="B339" s="7"/>
      <c r="BU339" s="8"/>
    </row>
    <row r="340" spans="2:73" x14ac:dyDescent="0.2">
      <c r="B340" s="7"/>
      <c r="BU340" s="8"/>
    </row>
    <row r="341" spans="2:73" x14ac:dyDescent="0.2">
      <c r="B341" s="7"/>
      <c r="BU341" s="8"/>
    </row>
    <row r="342" spans="2:73" x14ac:dyDescent="0.2">
      <c r="B342" s="7"/>
      <c r="BU342" s="8"/>
    </row>
    <row r="343" spans="2:73" x14ac:dyDescent="0.2">
      <c r="B343" s="7"/>
      <c r="BU343" s="8"/>
    </row>
    <row r="344" spans="2:73" x14ac:dyDescent="0.2">
      <c r="B344" s="7"/>
      <c r="BU344" s="8"/>
    </row>
    <row r="345" spans="2:73" x14ac:dyDescent="0.2">
      <c r="B345" s="7"/>
      <c r="BU345" s="8"/>
    </row>
    <row r="346" spans="2:73" x14ac:dyDescent="0.2">
      <c r="B346" s="7"/>
      <c r="BU346" s="8"/>
    </row>
    <row r="347" spans="2:73" x14ac:dyDescent="0.2">
      <c r="B347" s="7"/>
      <c r="BU347" s="8"/>
    </row>
    <row r="348" spans="2:73" x14ac:dyDescent="0.2">
      <c r="B348" s="7"/>
      <c r="BU348" s="8"/>
    </row>
    <row r="349" spans="2:73" x14ac:dyDescent="0.2">
      <c r="B349" s="7"/>
      <c r="BU349" s="8"/>
    </row>
    <row r="350" spans="2:73" x14ac:dyDescent="0.2">
      <c r="B350" s="7"/>
      <c r="BU350" s="8"/>
    </row>
    <row r="351" spans="2:73" x14ac:dyDescent="0.2">
      <c r="B351" s="7"/>
      <c r="BU351" s="8"/>
    </row>
    <row r="352" spans="2:73" x14ac:dyDescent="0.2">
      <c r="B352" s="7"/>
      <c r="BU352" s="8"/>
    </row>
    <row r="353" spans="2:73" x14ac:dyDescent="0.2">
      <c r="B353" s="7"/>
      <c r="S353" s="36">
        <v>4.5</v>
      </c>
      <c r="T353" s="36"/>
      <c r="U353" s="1" t="s">
        <v>0</v>
      </c>
      <c r="AD353" s="1" t="s">
        <v>14</v>
      </c>
      <c r="AE353" s="36">
        <v>6</v>
      </c>
      <c r="AF353" s="36"/>
      <c r="AG353" s="1" t="s">
        <v>0</v>
      </c>
      <c r="AP353" s="36">
        <v>4.5</v>
      </c>
      <c r="AQ353" s="36"/>
      <c r="AR353" s="1" t="s">
        <v>0</v>
      </c>
      <c r="BU353" s="8"/>
    </row>
    <row r="354" spans="2:73" x14ac:dyDescent="0.2">
      <c r="B354" s="7"/>
      <c r="BU354" s="8"/>
    </row>
    <row r="355" spans="2:73" x14ac:dyDescent="0.2">
      <c r="B355" s="7"/>
      <c r="AE355" s="35">
        <f>+S353+AE353+AP353</f>
        <v>15</v>
      </c>
      <c r="AF355" s="35"/>
      <c r="AG355" s="1" t="s">
        <v>0</v>
      </c>
      <c r="BU355" s="8"/>
    </row>
    <row r="356" spans="2:73" x14ac:dyDescent="0.2">
      <c r="B356" s="7"/>
      <c r="BU356" s="8"/>
    </row>
    <row r="357" spans="2:73" x14ac:dyDescent="0.2">
      <c r="B357" s="7"/>
      <c r="R357" s="1" t="s">
        <v>13</v>
      </c>
      <c r="AC357" s="36">
        <v>15</v>
      </c>
      <c r="AD357" s="36"/>
      <c r="AE357" s="36"/>
      <c r="AF357" s="1" t="s">
        <v>1</v>
      </c>
      <c r="BU357" s="8"/>
    </row>
    <row r="358" spans="2:73" x14ac:dyDescent="0.2">
      <c r="B358" s="7"/>
      <c r="BU358" s="8"/>
    </row>
    <row r="359" spans="2:73" x14ac:dyDescent="0.2">
      <c r="B359" s="7"/>
      <c r="C359" s="1" t="s">
        <v>55</v>
      </c>
      <c r="BU359" s="8"/>
    </row>
    <row r="360" spans="2:73" x14ac:dyDescent="0.2">
      <c r="B360" s="7"/>
      <c r="BU360" s="8"/>
    </row>
    <row r="361" spans="2:73" x14ac:dyDescent="0.2">
      <c r="B361" s="7"/>
      <c r="BU361" s="8"/>
    </row>
    <row r="362" spans="2:73" x14ac:dyDescent="0.2">
      <c r="B362" s="7"/>
      <c r="S362" s="35">
        <f>+S353-X362</f>
        <v>4.5</v>
      </c>
      <c r="T362" s="35"/>
      <c r="U362" s="1" t="s">
        <v>0</v>
      </c>
      <c r="AD362" s="35">
        <f>+AE353-Z362-AI362</f>
        <v>6</v>
      </c>
      <c r="AE362" s="35"/>
      <c r="AF362" s="1" t="s">
        <v>0</v>
      </c>
      <c r="AO362" s="35">
        <f>+AP353</f>
        <v>4.5</v>
      </c>
      <c r="AP362" s="35"/>
      <c r="AQ362" s="1" t="s">
        <v>0</v>
      </c>
      <c r="BU362" s="8"/>
    </row>
    <row r="363" spans="2:73" x14ac:dyDescent="0.2">
      <c r="B363" s="7"/>
      <c r="BU363" s="8"/>
    </row>
    <row r="364" spans="2:73" x14ac:dyDescent="0.2">
      <c r="B364" s="7"/>
      <c r="AD364" s="35">
        <f>+AE355</f>
        <v>15</v>
      </c>
      <c r="AE364" s="35"/>
      <c r="AF364" s="1" t="s">
        <v>0</v>
      </c>
      <c r="BU364" s="8"/>
    </row>
    <row r="365" spans="2:73" x14ac:dyDescent="0.2">
      <c r="B365" s="7"/>
      <c r="BU365" s="8"/>
    </row>
    <row r="366" spans="2:73" x14ac:dyDescent="0.2">
      <c r="B366" s="7"/>
      <c r="M366" s="1" t="s">
        <v>36</v>
      </c>
      <c r="AG366" s="1" t="s">
        <v>37</v>
      </c>
      <c r="BU366" s="8"/>
    </row>
    <row r="367" spans="2:73" x14ac:dyDescent="0.2">
      <c r="B367" s="7"/>
      <c r="M367" s="1" t="s">
        <v>39</v>
      </c>
      <c r="AG367" s="1" t="s">
        <v>39</v>
      </c>
      <c r="BU367" s="8"/>
    </row>
    <row r="368" spans="2:73" x14ac:dyDescent="0.2">
      <c r="B368" s="7"/>
      <c r="M368" s="1" t="s">
        <v>40</v>
      </c>
      <c r="N368" s="35">
        <f>+AC357</f>
        <v>15</v>
      </c>
      <c r="O368" s="35"/>
      <c r="P368" s="10" t="s">
        <v>24</v>
      </c>
      <c r="Q368" s="35">
        <f>+S353</f>
        <v>4.5</v>
      </c>
      <c r="R368" s="35"/>
      <c r="S368" s="1" t="s">
        <v>38</v>
      </c>
      <c r="T368" s="1">
        <v>2</v>
      </c>
      <c r="U368" s="10" t="s">
        <v>26</v>
      </c>
      <c r="V368" s="35">
        <f>+N368*Q368/T368</f>
        <v>33.75</v>
      </c>
      <c r="W368" s="35"/>
      <c r="X368" s="35"/>
      <c r="Y368" s="1" t="s">
        <v>2</v>
      </c>
      <c r="AG368" s="1" t="s">
        <v>40</v>
      </c>
      <c r="AH368" s="35">
        <f>+AC357</f>
        <v>15</v>
      </c>
      <c r="AI368" s="35"/>
      <c r="AJ368" s="10" t="s">
        <v>24</v>
      </c>
      <c r="AK368" s="35">
        <f>+AE353</f>
        <v>6</v>
      </c>
      <c r="AL368" s="35"/>
      <c r="AM368" s="1" t="s">
        <v>38</v>
      </c>
      <c r="AN368" s="1">
        <v>2</v>
      </c>
      <c r="AO368" s="10" t="s">
        <v>26</v>
      </c>
      <c r="AP368" s="35">
        <f>+AH368*AK368/AN368</f>
        <v>45</v>
      </c>
      <c r="AQ368" s="35"/>
      <c r="AR368" s="35"/>
      <c r="AS368" s="1" t="s">
        <v>2</v>
      </c>
      <c r="BU368" s="8"/>
    </row>
    <row r="369" spans="2:73" x14ac:dyDescent="0.2">
      <c r="B369" s="7"/>
      <c r="BU369" s="8"/>
    </row>
    <row r="370" spans="2:73" x14ac:dyDescent="0.2">
      <c r="B370" s="7"/>
      <c r="M370" s="35">
        <f>+AC357*S353/2</f>
        <v>33.75</v>
      </c>
      <c r="N370" s="35"/>
      <c r="O370" s="35"/>
      <c r="Y370" s="35">
        <f>+AC357*AE353/2</f>
        <v>45</v>
      </c>
      <c r="Z370" s="35"/>
      <c r="AA370" s="35"/>
      <c r="AJ370" s="35">
        <f>+AC357*AP353/2</f>
        <v>33.75</v>
      </c>
      <c r="AK370" s="35"/>
      <c r="AL370" s="35"/>
      <c r="AY370" s="14" t="s">
        <v>11</v>
      </c>
      <c r="BB370" s="38">
        <f>MAX(ABS(M370),ABS(X377),ABS(Y370),ABS(AI377),ABS(AJ370),ABS(AU377))</f>
        <v>45</v>
      </c>
      <c r="BC370" s="38"/>
      <c r="BD370" s="38"/>
      <c r="BE370" s="14" t="s">
        <v>10</v>
      </c>
      <c r="BU370" s="8"/>
    </row>
    <row r="371" spans="2:73" x14ac:dyDescent="0.2">
      <c r="B371" s="7"/>
      <c r="BU371" s="8"/>
    </row>
    <row r="372" spans="2:73" x14ac:dyDescent="0.2">
      <c r="B372" s="7"/>
      <c r="N372" s="10" t="s">
        <v>3</v>
      </c>
      <c r="Z372" s="10" t="s">
        <v>3</v>
      </c>
      <c r="AK372" s="10" t="s">
        <v>3</v>
      </c>
      <c r="BU372" s="8"/>
    </row>
    <row r="373" spans="2:73" x14ac:dyDescent="0.2">
      <c r="B373" s="7"/>
      <c r="BU373" s="8"/>
    </row>
    <row r="374" spans="2:73" x14ac:dyDescent="0.2">
      <c r="B374" s="7"/>
      <c r="BU374" s="8"/>
    </row>
    <row r="375" spans="2:73" x14ac:dyDescent="0.2">
      <c r="B375" s="7"/>
      <c r="Y375" s="1" t="s">
        <v>4</v>
      </c>
      <c r="AJ375" s="1" t="s">
        <v>4</v>
      </c>
      <c r="AV375" s="1" t="s">
        <v>4</v>
      </c>
      <c r="BU375" s="8"/>
    </row>
    <row r="376" spans="2:73" x14ac:dyDescent="0.2">
      <c r="B376" s="7"/>
      <c r="BU376" s="8"/>
    </row>
    <row r="377" spans="2:73" x14ac:dyDescent="0.2">
      <c r="B377" s="7"/>
      <c r="X377" s="35">
        <f>-M370</f>
        <v>-33.75</v>
      </c>
      <c r="Y377" s="35"/>
      <c r="Z377" s="35"/>
      <c r="AI377" s="35">
        <f>-Y370</f>
        <v>-45</v>
      </c>
      <c r="AJ377" s="35"/>
      <c r="AK377" s="35"/>
      <c r="AU377" s="35">
        <f>-AJ370</f>
        <v>-33.75</v>
      </c>
      <c r="AV377" s="35"/>
      <c r="AW377" s="35"/>
      <c r="BU377" s="8"/>
    </row>
    <row r="378" spans="2:73" x14ac:dyDescent="0.2">
      <c r="B378" s="7"/>
      <c r="M378" s="1" t="s">
        <v>36</v>
      </c>
      <c r="AG378" s="1" t="s">
        <v>37</v>
      </c>
      <c r="BU378" s="8"/>
    </row>
    <row r="379" spans="2:73" x14ac:dyDescent="0.2">
      <c r="B379" s="7"/>
      <c r="M379" s="1" t="s">
        <v>27</v>
      </c>
      <c r="AG379" s="1" t="s">
        <v>27</v>
      </c>
      <c r="BU379" s="8"/>
    </row>
    <row r="380" spans="2:73" x14ac:dyDescent="0.2">
      <c r="B380" s="7"/>
      <c r="M380" s="1" t="s">
        <v>23</v>
      </c>
      <c r="N380" s="35">
        <f>+AC357</f>
        <v>15</v>
      </c>
      <c r="O380" s="35"/>
      <c r="P380" s="10" t="s">
        <v>24</v>
      </c>
      <c r="Q380" s="35">
        <f>+S353</f>
        <v>4.5</v>
      </c>
      <c r="R380" s="35"/>
      <c r="S380" s="1" t="s">
        <v>25</v>
      </c>
      <c r="T380" s="1">
        <v>8</v>
      </c>
      <c r="U380" s="10" t="s">
        <v>26</v>
      </c>
      <c r="V380" s="35">
        <f>+N380*Q380^2/T380</f>
        <v>37.96875</v>
      </c>
      <c r="W380" s="35"/>
      <c r="X380" s="35"/>
      <c r="Y380" s="1" t="s">
        <v>10</v>
      </c>
      <c r="AG380" s="1" t="s">
        <v>23</v>
      </c>
      <c r="AH380" s="35">
        <f>+AC357</f>
        <v>15</v>
      </c>
      <c r="AI380" s="35"/>
      <c r="AJ380" s="10" t="s">
        <v>24</v>
      </c>
      <c r="AK380" s="35">
        <f>+AE353</f>
        <v>6</v>
      </c>
      <c r="AL380" s="35"/>
      <c r="AM380" s="1" t="s">
        <v>25</v>
      </c>
      <c r="AN380" s="1">
        <v>8</v>
      </c>
      <c r="AO380" s="10" t="s">
        <v>26</v>
      </c>
      <c r="AP380" s="35">
        <f>+AH380*AK380^2/AN380</f>
        <v>67.5</v>
      </c>
      <c r="AQ380" s="35"/>
      <c r="AR380" s="35"/>
      <c r="AS380" s="1" t="s">
        <v>10</v>
      </c>
      <c r="BU380" s="8"/>
    </row>
    <row r="381" spans="2:73" x14ac:dyDescent="0.2">
      <c r="B381" s="7"/>
      <c r="BU381" s="8"/>
    </row>
    <row r="382" spans="2:73" x14ac:dyDescent="0.2">
      <c r="B382" s="7"/>
      <c r="BU382" s="8"/>
    </row>
    <row r="383" spans="2:73" x14ac:dyDescent="0.2">
      <c r="B383" s="7"/>
      <c r="S383" s="1" t="s">
        <v>3</v>
      </c>
      <c r="AE383" s="1" t="s">
        <v>3</v>
      </c>
      <c r="AQ383" s="1" t="s">
        <v>3</v>
      </c>
      <c r="AY383" s="14" t="s">
        <v>9</v>
      </c>
      <c r="BB383" s="38">
        <f>MAX(ABS(R384),ABS(AD384),ABS(AP384))</f>
        <v>67.5</v>
      </c>
      <c r="BC383" s="38"/>
      <c r="BD383" s="38"/>
      <c r="BE383" s="14" t="s">
        <v>10</v>
      </c>
      <c r="BU383" s="8"/>
    </row>
    <row r="384" spans="2:73" x14ac:dyDescent="0.2">
      <c r="B384" s="7"/>
      <c r="R384" s="35">
        <f>AC357*S353^2/8</f>
        <v>37.96875</v>
      </c>
      <c r="S384" s="35"/>
      <c r="T384" s="35"/>
      <c r="AD384" s="35">
        <f>AC357*AE353^2/8</f>
        <v>67.5</v>
      </c>
      <c r="AE384" s="35"/>
      <c r="AF384" s="35"/>
      <c r="AP384" s="35">
        <f>AC357*AP353^2/8</f>
        <v>37.96875</v>
      </c>
      <c r="AQ384" s="35"/>
      <c r="AR384" s="35"/>
      <c r="BU384" s="8"/>
    </row>
    <row r="385" spans="2:83" ht="12" thickBot="1" x14ac:dyDescent="0.25">
      <c r="B385" s="11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3"/>
    </row>
    <row r="386" spans="2:83" ht="12" thickBot="1" x14ac:dyDescent="0.25"/>
    <row r="387" spans="2:83" ht="54" customHeight="1" x14ac:dyDescent="0.2">
      <c r="B387" s="23" t="s">
        <v>45</v>
      </c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5"/>
    </row>
    <row r="388" spans="2:83" x14ac:dyDescent="0.2">
      <c r="B388" s="3"/>
      <c r="C388" s="5"/>
      <c r="D388" s="5"/>
      <c r="E388" s="5"/>
      <c r="F388" s="5"/>
      <c r="G388" s="5"/>
      <c r="H388" s="6" t="s">
        <v>7</v>
      </c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5" t="s">
        <v>12</v>
      </c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4"/>
    </row>
    <row r="389" spans="2:83" x14ac:dyDescent="0.2">
      <c r="B389" s="7"/>
      <c r="BU389" s="8"/>
    </row>
    <row r="390" spans="2:83" x14ac:dyDescent="0.2">
      <c r="B390" s="7"/>
      <c r="BU390" s="8"/>
    </row>
    <row r="391" spans="2:83" x14ac:dyDescent="0.2">
      <c r="B391" s="7"/>
      <c r="BU391" s="8"/>
    </row>
    <row r="392" spans="2:83" ht="11.25" customHeight="1" x14ac:dyDescent="0.2">
      <c r="B392" s="7"/>
      <c r="BU392" s="8"/>
      <c r="BX392" s="26" t="s">
        <v>54</v>
      </c>
      <c r="BY392" s="27"/>
      <c r="BZ392" s="27"/>
      <c r="CA392" s="27"/>
      <c r="CB392" s="27"/>
      <c r="CC392" s="27"/>
      <c r="CD392" s="27"/>
      <c r="CE392" s="28"/>
    </row>
    <row r="393" spans="2:83" x14ac:dyDescent="0.2">
      <c r="B393" s="7"/>
      <c r="BU393" s="8"/>
      <c r="BX393" s="29"/>
      <c r="BY393" s="30"/>
      <c r="BZ393" s="30"/>
      <c r="CA393" s="30"/>
      <c r="CB393" s="30"/>
      <c r="CC393" s="30"/>
      <c r="CD393" s="30"/>
      <c r="CE393" s="31"/>
    </row>
    <row r="394" spans="2:83" x14ac:dyDescent="0.2">
      <c r="B394" s="7"/>
      <c r="BU394" s="8"/>
      <c r="BX394" s="29"/>
      <c r="BY394" s="30"/>
      <c r="BZ394" s="30"/>
      <c r="CA394" s="30"/>
      <c r="CB394" s="30"/>
      <c r="CC394" s="30"/>
      <c r="CD394" s="30"/>
      <c r="CE394" s="31"/>
    </row>
    <row r="395" spans="2:83" x14ac:dyDescent="0.2">
      <c r="B395" s="7"/>
      <c r="BU395" s="8"/>
      <c r="BX395" s="29"/>
      <c r="BY395" s="30"/>
      <c r="BZ395" s="30"/>
      <c r="CA395" s="30"/>
      <c r="CB395" s="30"/>
      <c r="CC395" s="30"/>
      <c r="CD395" s="30"/>
      <c r="CE395" s="31"/>
    </row>
    <row r="396" spans="2:83" x14ac:dyDescent="0.2">
      <c r="B396" s="7"/>
      <c r="BU396" s="8"/>
      <c r="BX396" s="29"/>
      <c r="BY396" s="30"/>
      <c r="BZ396" s="30"/>
      <c r="CA396" s="30"/>
      <c r="CB396" s="30"/>
      <c r="CC396" s="30"/>
      <c r="CD396" s="30"/>
      <c r="CE396" s="31"/>
    </row>
    <row r="397" spans="2:83" x14ac:dyDescent="0.2">
      <c r="B397" s="7"/>
      <c r="BU397" s="8"/>
      <c r="BX397" s="29"/>
      <c r="BY397" s="30"/>
      <c r="BZ397" s="30"/>
      <c r="CA397" s="30"/>
      <c r="CB397" s="30"/>
      <c r="CC397" s="30"/>
      <c r="CD397" s="30"/>
      <c r="CE397" s="31"/>
    </row>
    <row r="398" spans="2:83" x14ac:dyDescent="0.2">
      <c r="B398" s="7"/>
      <c r="BU398" s="8"/>
      <c r="BX398" s="32"/>
      <c r="BY398" s="33"/>
      <c r="BZ398" s="33"/>
      <c r="CA398" s="33"/>
      <c r="CB398" s="33"/>
      <c r="CC398" s="33"/>
      <c r="CD398" s="33"/>
      <c r="CE398" s="34"/>
    </row>
    <row r="399" spans="2:83" x14ac:dyDescent="0.2">
      <c r="B399" s="7"/>
      <c r="BU399" s="8"/>
    </row>
    <row r="400" spans="2:83" x14ac:dyDescent="0.2">
      <c r="B400" s="7"/>
      <c r="BU400" s="8"/>
    </row>
    <row r="401" spans="2:73" x14ac:dyDescent="0.2">
      <c r="B401" s="7"/>
      <c r="BU401" s="8"/>
    </row>
    <row r="402" spans="2:73" x14ac:dyDescent="0.2">
      <c r="B402" s="7"/>
      <c r="BU402" s="8"/>
    </row>
    <row r="403" spans="2:73" x14ac:dyDescent="0.2">
      <c r="B403" s="7"/>
      <c r="BU403" s="8"/>
    </row>
    <row r="404" spans="2:73" x14ac:dyDescent="0.2">
      <c r="B404" s="7"/>
      <c r="BU404" s="8"/>
    </row>
    <row r="405" spans="2:73" x14ac:dyDescent="0.2">
      <c r="B405" s="7"/>
      <c r="BU405" s="8"/>
    </row>
    <row r="406" spans="2:73" x14ac:dyDescent="0.2">
      <c r="B406" s="7"/>
      <c r="BU406" s="8"/>
    </row>
    <row r="407" spans="2:73" x14ac:dyDescent="0.2">
      <c r="B407" s="7"/>
      <c r="BU407" s="8"/>
    </row>
    <row r="408" spans="2:73" x14ac:dyDescent="0.2">
      <c r="B408" s="7"/>
      <c r="BU408" s="8"/>
    </row>
    <row r="409" spans="2:73" x14ac:dyDescent="0.2">
      <c r="B409" s="7"/>
      <c r="BU409" s="8"/>
    </row>
    <row r="410" spans="2:73" x14ac:dyDescent="0.2">
      <c r="B410" s="7"/>
      <c r="BU410" s="8"/>
    </row>
    <row r="411" spans="2:73" x14ac:dyDescent="0.2">
      <c r="B411" s="7"/>
      <c r="BU411" s="8"/>
    </row>
    <row r="412" spans="2:73" x14ac:dyDescent="0.2">
      <c r="B412" s="7"/>
      <c r="BU412" s="8"/>
    </row>
    <row r="413" spans="2:73" x14ac:dyDescent="0.2">
      <c r="B413" s="7"/>
      <c r="BU413" s="8"/>
    </row>
    <row r="414" spans="2:73" x14ac:dyDescent="0.2">
      <c r="B414" s="7"/>
      <c r="BU414" s="8"/>
    </row>
    <row r="415" spans="2:73" x14ac:dyDescent="0.2">
      <c r="B415" s="7"/>
      <c r="BU415" s="8"/>
    </row>
    <row r="416" spans="2:73" x14ac:dyDescent="0.2">
      <c r="B416" s="7"/>
      <c r="BU416" s="8"/>
    </row>
    <row r="417" spans="2:73" x14ac:dyDescent="0.2">
      <c r="B417" s="7"/>
      <c r="BU417" s="8"/>
    </row>
    <row r="418" spans="2:73" x14ac:dyDescent="0.2">
      <c r="B418" s="7"/>
      <c r="BU418" s="8"/>
    </row>
    <row r="419" spans="2:73" x14ac:dyDescent="0.2">
      <c r="B419" s="7"/>
      <c r="BU419" s="8"/>
    </row>
    <row r="420" spans="2:73" x14ac:dyDescent="0.2">
      <c r="B420" s="7"/>
      <c r="BU420" s="8"/>
    </row>
    <row r="421" spans="2:73" x14ac:dyDescent="0.2">
      <c r="B421" s="7"/>
      <c r="BU421" s="8"/>
    </row>
    <row r="422" spans="2:73" x14ac:dyDescent="0.2">
      <c r="B422" s="7"/>
      <c r="BU422" s="8"/>
    </row>
    <row r="423" spans="2:73" x14ac:dyDescent="0.2">
      <c r="B423" s="7"/>
      <c r="BU423" s="8"/>
    </row>
    <row r="424" spans="2:73" x14ac:dyDescent="0.2">
      <c r="B424" s="7"/>
      <c r="BU424" s="8"/>
    </row>
    <row r="425" spans="2:73" x14ac:dyDescent="0.2">
      <c r="B425" s="7"/>
      <c r="BU425" s="8"/>
    </row>
    <row r="426" spans="2:73" x14ac:dyDescent="0.2">
      <c r="B426" s="7"/>
      <c r="BU426" s="8"/>
    </row>
    <row r="427" spans="2:73" x14ac:dyDescent="0.2">
      <c r="B427" s="7"/>
      <c r="BU427" s="8"/>
    </row>
    <row r="428" spans="2:73" x14ac:dyDescent="0.2">
      <c r="B428" s="7"/>
      <c r="BU428" s="8"/>
    </row>
    <row r="429" spans="2:73" x14ac:dyDescent="0.2">
      <c r="B429" s="7"/>
      <c r="BU429" s="8"/>
    </row>
    <row r="430" spans="2:73" x14ac:dyDescent="0.2">
      <c r="B430" s="7"/>
      <c r="S430" s="36">
        <v>4.5</v>
      </c>
      <c r="T430" s="36"/>
      <c r="U430" s="1" t="s">
        <v>0</v>
      </c>
      <c r="AE430" s="36">
        <v>6</v>
      </c>
      <c r="AF430" s="36"/>
      <c r="AG430" s="1" t="s">
        <v>0</v>
      </c>
      <c r="BU430" s="8"/>
    </row>
    <row r="431" spans="2:73" x14ac:dyDescent="0.2">
      <c r="B431" s="7"/>
      <c r="BU431" s="8"/>
    </row>
    <row r="432" spans="2:73" x14ac:dyDescent="0.2">
      <c r="B432" s="7"/>
      <c r="Y432" s="35">
        <f>+S430+AE430</f>
        <v>10.5</v>
      </c>
      <c r="Z432" s="35"/>
      <c r="AA432" s="1" t="s">
        <v>0</v>
      </c>
      <c r="BU432" s="8"/>
    </row>
    <row r="433" spans="2:73" x14ac:dyDescent="0.2">
      <c r="B433" s="7"/>
      <c r="BU433" s="8"/>
    </row>
    <row r="434" spans="2:73" x14ac:dyDescent="0.2">
      <c r="B434" s="7"/>
      <c r="R434" s="1" t="s">
        <v>13</v>
      </c>
      <c r="AC434" s="36">
        <v>15</v>
      </c>
      <c r="AD434" s="36"/>
      <c r="AE434" s="36"/>
      <c r="AF434" s="1" t="s">
        <v>1</v>
      </c>
      <c r="BU434" s="8"/>
    </row>
    <row r="435" spans="2:73" x14ac:dyDescent="0.2">
      <c r="B435" s="7"/>
      <c r="BU435" s="8"/>
    </row>
    <row r="436" spans="2:73" x14ac:dyDescent="0.2">
      <c r="B436" s="7"/>
      <c r="BU436" s="8"/>
    </row>
    <row r="437" spans="2:73" x14ac:dyDescent="0.2">
      <c r="B437" s="7"/>
      <c r="BU437" s="8"/>
    </row>
    <row r="438" spans="2:73" x14ac:dyDescent="0.2">
      <c r="B438" s="7"/>
      <c r="C438" s="1" t="s">
        <v>55</v>
      </c>
      <c r="BU438" s="8"/>
    </row>
    <row r="439" spans="2:73" x14ac:dyDescent="0.2">
      <c r="B439" s="7"/>
      <c r="S439" s="35">
        <f>+S430-X439</f>
        <v>4.5</v>
      </c>
      <c r="T439" s="35"/>
      <c r="U439" s="1" t="s">
        <v>0</v>
      </c>
      <c r="AF439" s="35">
        <f>+AE430-Z439-AI439</f>
        <v>6</v>
      </c>
      <c r="AG439" s="35"/>
      <c r="AH439" s="1" t="s">
        <v>0</v>
      </c>
      <c r="BU439" s="8"/>
    </row>
    <row r="440" spans="2:73" x14ac:dyDescent="0.2">
      <c r="B440" s="7"/>
      <c r="BU440" s="8"/>
    </row>
    <row r="441" spans="2:73" x14ac:dyDescent="0.2">
      <c r="B441" s="7"/>
      <c r="Y441" s="35">
        <f>+Y432</f>
        <v>10.5</v>
      </c>
      <c r="Z441" s="35"/>
      <c r="AA441" s="1" t="s">
        <v>0</v>
      </c>
      <c r="BU441" s="8"/>
    </row>
    <row r="442" spans="2:73" x14ac:dyDescent="0.2">
      <c r="B442" s="7"/>
      <c r="BU442" s="8"/>
    </row>
    <row r="443" spans="2:73" x14ac:dyDescent="0.2">
      <c r="B443" s="7"/>
      <c r="M443" s="1" t="s">
        <v>46</v>
      </c>
      <c r="AB443" s="1" t="s">
        <v>47</v>
      </c>
      <c r="BU443" s="8"/>
    </row>
    <row r="444" spans="2:73" x14ac:dyDescent="0.2">
      <c r="B444" s="7"/>
      <c r="M444" s="1" t="s">
        <v>39</v>
      </c>
      <c r="AB444" s="1" t="s">
        <v>39</v>
      </c>
      <c r="AY444" s="14" t="s">
        <v>11</v>
      </c>
      <c r="BB444" s="38">
        <f>MAX(ABS(M447),ABS(X454),ABS(Y447),ABS(AJ454))</f>
        <v>45</v>
      </c>
      <c r="BC444" s="38"/>
      <c r="BD444" s="38"/>
      <c r="BE444" s="14" t="s">
        <v>10</v>
      </c>
      <c r="BU444" s="8"/>
    </row>
    <row r="445" spans="2:73" x14ac:dyDescent="0.2">
      <c r="B445" s="7"/>
      <c r="M445" s="1" t="s">
        <v>40</v>
      </c>
      <c r="N445" s="35">
        <f>+AC434</f>
        <v>15</v>
      </c>
      <c r="O445" s="35"/>
      <c r="P445" s="10" t="s">
        <v>24</v>
      </c>
      <c r="Q445" s="35">
        <f>+S430</f>
        <v>4.5</v>
      </c>
      <c r="R445" s="35"/>
      <c r="S445" s="1" t="s">
        <v>38</v>
      </c>
      <c r="T445" s="1">
        <v>2</v>
      </c>
      <c r="U445" s="10" t="s">
        <v>26</v>
      </c>
      <c r="V445" s="35">
        <f>+N445*Q445/T445</f>
        <v>33.75</v>
      </c>
      <c r="W445" s="35"/>
      <c r="X445" s="35"/>
      <c r="Y445" s="1" t="s">
        <v>2</v>
      </c>
      <c r="AB445" s="1" t="s">
        <v>40</v>
      </c>
      <c r="AC445" s="35">
        <f>+AC434</f>
        <v>15</v>
      </c>
      <c r="AD445" s="35"/>
      <c r="AE445" s="10" t="s">
        <v>24</v>
      </c>
      <c r="AF445" s="35">
        <f>+AE430</f>
        <v>6</v>
      </c>
      <c r="AG445" s="35"/>
      <c r="AH445" s="1" t="s">
        <v>38</v>
      </c>
      <c r="AI445" s="1">
        <v>2</v>
      </c>
      <c r="AJ445" s="10" t="s">
        <v>26</v>
      </c>
      <c r="AK445" s="35">
        <f>+AC445*AF445/AI445</f>
        <v>45</v>
      </c>
      <c r="AL445" s="35"/>
      <c r="AM445" s="35"/>
      <c r="AN445" s="1" t="s">
        <v>2</v>
      </c>
      <c r="BU445" s="8"/>
    </row>
    <row r="446" spans="2:73" x14ac:dyDescent="0.2">
      <c r="B446" s="7"/>
      <c r="BU446" s="8"/>
    </row>
    <row r="447" spans="2:73" x14ac:dyDescent="0.2">
      <c r="B447" s="7"/>
      <c r="M447" s="35">
        <f>+AC434*S430/2</f>
        <v>33.75</v>
      </c>
      <c r="N447" s="35"/>
      <c r="O447" s="35"/>
      <c r="Y447" s="35">
        <f>+AC434*AE430/2</f>
        <v>45</v>
      </c>
      <c r="Z447" s="35"/>
      <c r="AA447" s="35"/>
      <c r="BU447" s="8"/>
    </row>
    <row r="448" spans="2:73" x14ac:dyDescent="0.2">
      <c r="B448" s="7"/>
      <c r="BU448" s="8"/>
    </row>
    <row r="449" spans="2:73" x14ac:dyDescent="0.2">
      <c r="B449" s="7"/>
      <c r="N449" s="10" t="s">
        <v>3</v>
      </c>
      <c r="Z449" s="10" t="s">
        <v>3</v>
      </c>
      <c r="BU449" s="8"/>
    </row>
    <row r="450" spans="2:73" x14ac:dyDescent="0.2">
      <c r="B450" s="7"/>
      <c r="BU450" s="8"/>
    </row>
    <row r="451" spans="2:73" x14ac:dyDescent="0.2">
      <c r="B451" s="7"/>
      <c r="BU451" s="8"/>
    </row>
    <row r="452" spans="2:73" x14ac:dyDescent="0.2">
      <c r="B452" s="7"/>
      <c r="Y452" s="1" t="s">
        <v>4</v>
      </c>
      <c r="AK452" s="1" t="s">
        <v>4</v>
      </c>
      <c r="BU452" s="8"/>
    </row>
    <row r="453" spans="2:73" x14ac:dyDescent="0.2">
      <c r="B453" s="7"/>
      <c r="BU453" s="8"/>
    </row>
    <row r="454" spans="2:73" x14ac:dyDescent="0.2">
      <c r="B454" s="7"/>
      <c r="X454" s="35">
        <f>-M447</f>
        <v>-33.75</v>
      </c>
      <c r="Y454" s="35"/>
      <c r="Z454" s="35"/>
      <c r="AJ454" s="35">
        <f>-Y447</f>
        <v>-45</v>
      </c>
      <c r="AK454" s="35"/>
      <c r="AL454" s="35"/>
      <c r="BU454" s="8"/>
    </row>
    <row r="455" spans="2:73" x14ac:dyDescent="0.2">
      <c r="B455" s="7"/>
      <c r="M455" s="1" t="s">
        <v>36</v>
      </c>
      <c r="AG455" s="1" t="s">
        <v>37</v>
      </c>
      <c r="BU455" s="8"/>
    </row>
    <row r="456" spans="2:73" x14ac:dyDescent="0.2">
      <c r="B456" s="7"/>
      <c r="M456" s="1" t="s">
        <v>27</v>
      </c>
      <c r="AG456" s="1" t="s">
        <v>27</v>
      </c>
      <c r="BU456" s="8"/>
    </row>
    <row r="457" spans="2:73" x14ac:dyDescent="0.2">
      <c r="B457" s="7"/>
      <c r="M457" s="1" t="s">
        <v>23</v>
      </c>
      <c r="N457" s="35">
        <f>+AC434</f>
        <v>15</v>
      </c>
      <c r="O457" s="35"/>
      <c r="P457" s="10" t="s">
        <v>24</v>
      </c>
      <c r="Q457" s="35">
        <f>+S430</f>
        <v>4.5</v>
      </c>
      <c r="R457" s="35"/>
      <c r="S457" s="1" t="s">
        <v>25</v>
      </c>
      <c r="T457" s="1">
        <v>8</v>
      </c>
      <c r="U457" s="10" t="s">
        <v>26</v>
      </c>
      <c r="V457" s="35">
        <f>+N457*Q457^2/T457</f>
        <v>37.96875</v>
      </c>
      <c r="W457" s="35"/>
      <c r="X457" s="35"/>
      <c r="Y457" s="1" t="s">
        <v>10</v>
      </c>
      <c r="AG457" s="1" t="s">
        <v>23</v>
      </c>
      <c r="AH457" s="35">
        <f>+AC434</f>
        <v>15</v>
      </c>
      <c r="AI457" s="35"/>
      <c r="AJ457" s="10" t="s">
        <v>24</v>
      </c>
      <c r="AK457" s="35">
        <f>+AE430</f>
        <v>6</v>
      </c>
      <c r="AL457" s="35"/>
      <c r="AM457" s="1" t="s">
        <v>25</v>
      </c>
      <c r="AN457" s="1">
        <v>8</v>
      </c>
      <c r="AO457" s="10" t="s">
        <v>26</v>
      </c>
      <c r="AP457" s="35">
        <f>+AH457*AK457^2/AN457</f>
        <v>67.5</v>
      </c>
      <c r="AQ457" s="35"/>
      <c r="AR457" s="35"/>
      <c r="AS457" s="1" t="s">
        <v>10</v>
      </c>
      <c r="AY457" s="14" t="s">
        <v>9</v>
      </c>
      <c r="BB457" s="38">
        <f>MAX(ABS(R461),ABS(AD461))</f>
        <v>67.5</v>
      </c>
      <c r="BC457" s="38"/>
      <c r="BD457" s="38"/>
      <c r="BE457" s="14" t="s">
        <v>10</v>
      </c>
      <c r="BU457" s="8"/>
    </row>
    <row r="458" spans="2:73" x14ac:dyDescent="0.2">
      <c r="B458" s="7"/>
      <c r="BU458" s="8"/>
    </row>
    <row r="459" spans="2:73" x14ac:dyDescent="0.2">
      <c r="B459" s="7"/>
      <c r="BU459" s="8"/>
    </row>
    <row r="460" spans="2:73" x14ac:dyDescent="0.2">
      <c r="B460" s="7"/>
      <c r="S460" s="1" t="s">
        <v>3</v>
      </c>
      <c r="AE460" s="1" t="s">
        <v>3</v>
      </c>
      <c r="BU460" s="8"/>
    </row>
    <row r="461" spans="2:73" x14ac:dyDescent="0.2">
      <c r="B461" s="7"/>
      <c r="R461" s="35">
        <f>AC434*S430^2/8</f>
        <v>37.96875</v>
      </c>
      <c r="S461" s="35"/>
      <c r="T461" s="35"/>
      <c r="AD461" s="35">
        <f>AC434*AE430^2/8</f>
        <v>67.5</v>
      </c>
      <c r="AE461" s="35"/>
      <c r="AF461" s="35"/>
      <c r="BU461" s="8"/>
    </row>
    <row r="462" spans="2:73" ht="12" thickBot="1" x14ac:dyDescent="0.25">
      <c r="B462" s="11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3"/>
    </row>
  </sheetData>
  <sheetProtection algorithmName="SHA-512" hashValue="smBroQIqWsI6RYWLbSKNdH53yuNfV1meaEj2ND6UjB4EdH1ftQDwRhNBLeXTlYoPJ6d56J63uyyR8sFIzAGN0Q==" saltValue="QDACGchLF9jK9YQqaBd8OQ==" spinCount="100000" sheet="1" objects="1" scenarios="1"/>
  <mergeCells count="249">
    <mergeCell ref="F64:H64"/>
    <mergeCell ref="F75:H75"/>
    <mergeCell ref="BB457:BD457"/>
    <mergeCell ref="BB370:BD370"/>
    <mergeCell ref="BB383:BD383"/>
    <mergeCell ref="BM294:BO294"/>
    <mergeCell ref="BM305:BO305"/>
    <mergeCell ref="F218:H218"/>
    <mergeCell ref="F229:H229"/>
    <mergeCell ref="F141:H141"/>
    <mergeCell ref="F152:H152"/>
    <mergeCell ref="AP210:AQ210"/>
    <mergeCell ref="AP201:AQ201"/>
    <mergeCell ref="AM203:AO203"/>
    <mergeCell ref="S208:T208"/>
    <mergeCell ref="AD208:AE208"/>
    <mergeCell ref="AO208:AP208"/>
    <mergeCell ref="B156:BU156"/>
    <mergeCell ref="S199:T199"/>
    <mergeCell ref="AE199:AF199"/>
    <mergeCell ref="AP199:AQ199"/>
    <mergeCell ref="BA199:BB199"/>
    <mergeCell ref="BM199:BN199"/>
    <mergeCell ref="BQ146:BS146"/>
    <mergeCell ref="BQ223:BS223"/>
    <mergeCell ref="M216:O216"/>
    <mergeCell ref="Y216:AA216"/>
    <mergeCell ref="AJ216:AL216"/>
    <mergeCell ref="AU216:AW216"/>
    <mergeCell ref="BF216:BH216"/>
    <mergeCell ref="X223:Z223"/>
    <mergeCell ref="AI223:AK223"/>
    <mergeCell ref="AT223:AV223"/>
    <mergeCell ref="BE223:BG223"/>
    <mergeCell ref="AZ208:BA208"/>
    <mergeCell ref="BM208:BN208"/>
    <mergeCell ref="BB153:BD153"/>
    <mergeCell ref="BL153:BN153"/>
    <mergeCell ref="M139:O139"/>
    <mergeCell ref="W139:Y139"/>
    <mergeCell ref="V146:X146"/>
    <mergeCell ref="AF139:AH139"/>
    <mergeCell ref="AO139:AQ139"/>
    <mergeCell ref="AX139:AZ139"/>
    <mergeCell ref="BG139:BI139"/>
    <mergeCell ref="AE146:AG146"/>
    <mergeCell ref="R153:T153"/>
    <mergeCell ref="AA153:AC153"/>
    <mergeCell ref="AJ153:AL153"/>
    <mergeCell ref="AS153:AU153"/>
    <mergeCell ref="AN146:AP146"/>
    <mergeCell ref="AW146:AY146"/>
    <mergeCell ref="N149:O149"/>
    <mergeCell ref="Q149:R149"/>
    <mergeCell ref="V149:X149"/>
    <mergeCell ref="AH149:AI149"/>
    <mergeCell ref="AK149:AL149"/>
    <mergeCell ref="AP149:AR149"/>
    <mergeCell ref="BF146:BH146"/>
    <mergeCell ref="AS131:AT131"/>
    <mergeCell ref="BB131:BC131"/>
    <mergeCell ref="N137:O137"/>
    <mergeCell ref="Q137:R137"/>
    <mergeCell ref="V137:X137"/>
    <mergeCell ref="AH137:AI137"/>
    <mergeCell ref="AK137:AL137"/>
    <mergeCell ref="AP137:AR137"/>
    <mergeCell ref="N72:O72"/>
    <mergeCell ref="Q72:R72"/>
    <mergeCell ref="V72:X72"/>
    <mergeCell ref="AH72:AI72"/>
    <mergeCell ref="AK72:AL72"/>
    <mergeCell ref="AP72:AR72"/>
    <mergeCell ref="BL131:BM131"/>
    <mergeCell ref="AP133:AQ133"/>
    <mergeCell ref="AP124:AQ124"/>
    <mergeCell ref="AM126:AO126"/>
    <mergeCell ref="R131:S131"/>
    <mergeCell ref="AA131:AB131"/>
    <mergeCell ref="AJ131:AK131"/>
    <mergeCell ref="B79:BU79"/>
    <mergeCell ref="Q122:R122"/>
    <mergeCell ref="AA122:AB122"/>
    <mergeCell ref="AJ122:AK122"/>
    <mergeCell ref="AS122:AT122"/>
    <mergeCell ref="BB122:BC122"/>
    <mergeCell ref="BL122:BM122"/>
    <mergeCell ref="BR69:BT69"/>
    <mergeCell ref="Q76:S76"/>
    <mergeCell ref="Z76:AB76"/>
    <mergeCell ref="AH76:AJ76"/>
    <mergeCell ref="AP76:AR76"/>
    <mergeCell ref="AX76:AZ76"/>
    <mergeCell ref="BF76:BH76"/>
    <mergeCell ref="BN76:BP76"/>
    <mergeCell ref="AL62:AN62"/>
    <mergeCell ref="AT62:AV62"/>
    <mergeCell ref="BB62:BD62"/>
    <mergeCell ref="BJ62:BL62"/>
    <mergeCell ref="AS69:AU69"/>
    <mergeCell ref="BA69:BC69"/>
    <mergeCell ref="BI69:BK69"/>
    <mergeCell ref="AP56:AQ56"/>
    <mergeCell ref="M62:O62"/>
    <mergeCell ref="U69:W69"/>
    <mergeCell ref="V62:X62"/>
    <mergeCell ref="AC69:AE69"/>
    <mergeCell ref="AK69:AM69"/>
    <mergeCell ref="AD62:AF62"/>
    <mergeCell ref="AX54:AY54"/>
    <mergeCell ref="BF54:BG54"/>
    <mergeCell ref="N60:O60"/>
    <mergeCell ref="Q60:R60"/>
    <mergeCell ref="V60:X60"/>
    <mergeCell ref="AH60:AI60"/>
    <mergeCell ref="AK60:AL60"/>
    <mergeCell ref="AP60:AR60"/>
    <mergeCell ref="BO54:BP54"/>
    <mergeCell ref="AP47:AQ47"/>
    <mergeCell ref="AM49:AO49"/>
    <mergeCell ref="Q54:R54"/>
    <mergeCell ref="Z54:AA54"/>
    <mergeCell ref="AH54:AI54"/>
    <mergeCell ref="AP54:AQ54"/>
    <mergeCell ref="B2:BU2"/>
    <mergeCell ref="Q45:R45"/>
    <mergeCell ref="Z45:AA45"/>
    <mergeCell ref="AH45:AI45"/>
    <mergeCell ref="AP45:AQ45"/>
    <mergeCell ref="AX45:AY45"/>
    <mergeCell ref="BF45:BG45"/>
    <mergeCell ref="BN45:BO45"/>
    <mergeCell ref="R230:T230"/>
    <mergeCell ref="AD230:AF230"/>
    <mergeCell ref="AO230:AQ230"/>
    <mergeCell ref="AZ230:BB230"/>
    <mergeCell ref="BL230:BN230"/>
    <mergeCell ref="N214:O214"/>
    <mergeCell ref="Q214:R214"/>
    <mergeCell ref="V214:X214"/>
    <mergeCell ref="AH214:AI214"/>
    <mergeCell ref="AK214:AL214"/>
    <mergeCell ref="AP214:AR214"/>
    <mergeCell ref="N226:O226"/>
    <mergeCell ref="Q226:R226"/>
    <mergeCell ref="V226:X226"/>
    <mergeCell ref="AH226:AI226"/>
    <mergeCell ref="AK226:AL226"/>
    <mergeCell ref="AP226:AR226"/>
    <mergeCell ref="AJ287:AK287"/>
    <mergeCell ref="M293:O293"/>
    <mergeCell ref="Y293:AA293"/>
    <mergeCell ref="AJ293:AL293"/>
    <mergeCell ref="AU293:AW293"/>
    <mergeCell ref="X300:Z300"/>
    <mergeCell ref="AI300:AK300"/>
    <mergeCell ref="AT300:AV300"/>
    <mergeCell ref="B233:BU233"/>
    <mergeCell ref="S276:T276"/>
    <mergeCell ref="AE276:AF276"/>
    <mergeCell ref="AP276:AQ276"/>
    <mergeCell ref="BA276:BB276"/>
    <mergeCell ref="AJ278:AK278"/>
    <mergeCell ref="AM280:AO280"/>
    <mergeCell ref="S285:T285"/>
    <mergeCell ref="AD285:AE285"/>
    <mergeCell ref="AO285:AP285"/>
    <mergeCell ref="BA285:BB285"/>
    <mergeCell ref="BF300:BH300"/>
    <mergeCell ref="R307:T307"/>
    <mergeCell ref="AD307:AF307"/>
    <mergeCell ref="AO307:AQ307"/>
    <mergeCell ref="AZ307:BB307"/>
    <mergeCell ref="N291:O291"/>
    <mergeCell ref="Q291:R291"/>
    <mergeCell ref="V291:X291"/>
    <mergeCell ref="AH291:AI291"/>
    <mergeCell ref="AK291:AL291"/>
    <mergeCell ref="AP291:AR291"/>
    <mergeCell ref="N303:O303"/>
    <mergeCell ref="Q303:R303"/>
    <mergeCell ref="V303:X303"/>
    <mergeCell ref="AH303:AI303"/>
    <mergeCell ref="AK303:AL303"/>
    <mergeCell ref="AP303:AR303"/>
    <mergeCell ref="B310:BU310"/>
    <mergeCell ref="S353:T353"/>
    <mergeCell ref="AE353:AF353"/>
    <mergeCell ref="AP353:AQ353"/>
    <mergeCell ref="AE355:AF355"/>
    <mergeCell ref="AC357:AE357"/>
    <mergeCell ref="S362:T362"/>
    <mergeCell ref="AD362:AE362"/>
    <mergeCell ref="AO362:AP362"/>
    <mergeCell ref="N368:O368"/>
    <mergeCell ref="Q368:R368"/>
    <mergeCell ref="V368:X368"/>
    <mergeCell ref="AH368:AI368"/>
    <mergeCell ref="AK368:AL368"/>
    <mergeCell ref="AP368:AR368"/>
    <mergeCell ref="N380:O380"/>
    <mergeCell ref="Q380:R380"/>
    <mergeCell ref="V380:X380"/>
    <mergeCell ref="AH380:AI380"/>
    <mergeCell ref="AK380:AL380"/>
    <mergeCell ref="AP380:AR380"/>
    <mergeCell ref="AK445:AM445"/>
    <mergeCell ref="BB444:BD444"/>
    <mergeCell ref="X454:Z454"/>
    <mergeCell ref="AJ454:AL454"/>
    <mergeCell ref="AH457:AI457"/>
    <mergeCell ref="AK457:AL457"/>
    <mergeCell ref="AU377:AW377"/>
    <mergeCell ref="R384:T384"/>
    <mergeCell ref="AD384:AF384"/>
    <mergeCell ref="AP384:AR384"/>
    <mergeCell ref="AI377:AK377"/>
    <mergeCell ref="B387:BU387"/>
    <mergeCell ref="S430:T430"/>
    <mergeCell ref="AE430:AF430"/>
    <mergeCell ref="Y432:Z432"/>
    <mergeCell ref="AC434:AE434"/>
    <mergeCell ref="S439:T439"/>
    <mergeCell ref="AF439:AG439"/>
    <mergeCell ref="Y441:Z441"/>
    <mergeCell ref="BX6:CE12"/>
    <mergeCell ref="BX84:CE90"/>
    <mergeCell ref="BX160:CE166"/>
    <mergeCell ref="BX237:CE243"/>
    <mergeCell ref="BX314:CE320"/>
    <mergeCell ref="BX392:CE398"/>
    <mergeCell ref="R461:T461"/>
    <mergeCell ref="AD461:AF461"/>
    <mergeCell ref="N445:O445"/>
    <mergeCell ref="Q445:R445"/>
    <mergeCell ref="V445:X445"/>
    <mergeCell ref="AC445:AD445"/>
    <mergeCell ref="AF445:AG445"/>
    <mergeCell ref="N457:O457"/>
    <mergeCell ref="Q457:R457"/>
    <mergeCell ref="V457:X457"/>
    <mergeCell ref="AP457:AR457"/>
    <mergeCell ref="M447:O447"/>
    <mergeCell ref="Y447:AA447"/>
    <mergeCell ref="AD364:AE364"/>
    <mergeCell ref="M370:O370"/>
    <mergeCell ref="Y370:AA370"/>
    <mergeCell ref="AJ370:AL370"/>
    <mergeCell ref="X377:Z377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EB0E-3A9C-4866-BC7A-CD14EDEC2F63}">
  <sheetPr>
    <tabColor rgb="FFFFFF00"/>
  </sheetPr>
  <dimension ref="B1:CF231"/>
  <sheetViews>
    <sheetView showGridLines="0" zoomScaleNormal="100" workbookViewId="0">
      <selection activeCell="CC4" sqref="CC4"/>
    </sheetView>
  </sheetViews>
  <sheetFormatPr defaultRowHeight="11.25" x14ac:dyDescent="0.2"/>
  <cols>
    <col min="1" max="818" width="2.83203125" style="1" customWidth="1"/>
    <col min="819" max="16384" width="9.33203125" style="1"/>
  </cols>
  <sheetData>
    <row r="1" spans="2:83" ht="12" thickBot="1" x14ac:dyDescent="0.25"/>
    <row r="2" spans="2:83" ht="49.5" customHeight="1" x14ac:dyDescent="0.2">
      <c r="B2" s="23" t="s">
        <v>50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5"/>
    </row>
    <row r="3" spans="2:83" x14ac:dyDescent="0.2">
      <c r="B3" s="3"/>
      <c r="C3" s="5"/>
      <c r="D3" s="5"/>
      <c r="E3" s="5"/>
      <c r="F3" s="5"/>
      <c r="G3" s="5"/>
      <c r="H3" s="6" t="s">
        <v>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" t="s">
        <v>12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4"/>
    </row>
    <row r="4" spans="2:83" x14ac:dyDescent="0.2">
      <c r="B4" s="7"/>
      <c r="BU4" s="8"/>
    </row>
    <row r="5" spans="2:83" x14ac:dyDescent="0.2">
      <c r="B5" s="7"/>
      <c r="BU5" s="8"/>
    </row>
    <row r="6" spans="2:83" x14ac:dyDescent="0.2">
      <c r="B6" s="7"/>
      <c r="BU6" s="8"/>
    </row>
    <row r="7" spans="2:83" x14ac:dyDescent="0.2">
      <c r="B7" s="7"/>
      <c r="BU7" s="8"/>
      <c r="BX7" s="26" t="s">
        <v>54</v>
      </c>
      <c r="BY7" s="27"/>
      <c r="BZ7" s="27"/>
      <c r="CA7" s="27"/>
      <c r="CB7" s="27"/>
      <c r="CC7" s="27"/>
      <c r="CD7" s="27"/>
      <c r="CE7" s="28"/>
    </row>
    <row r="8" spans="2:83" x14ac:dyDescent="0.2">
      <c r="B8" s="7"/>
      <c r="BU8" s="8"/>
      <c r="BX8" s="29"/>
      <c r="BY8" s="30"/>
      <c r="BZ8" s="30"/>
      <c r="CA8" s="30"/>
      <c r="CB8" s="30"/>
      <c r="CC8" s="30"/>
      <c r="CD8" s="30"/>
      <c r="CE8" s="31"/>
    </row>
    <row r="9" spans="2:83" x14ac:dyDescent="0.2">
      <c r="B9" s="7"/>
      <c r="BU9" s="8"/>
      <c r="BX9" s="29"/>
      <c r="BY9" s="30"/>
      <c r="BZ9" s="30"/>
      <c r="CA9" s="30"/>
      <c r="CB9" s="30"/>
      <c r="CC9" s="30"/>
      <c r="CD9" s="30"/>
      <c r="CE9" s="31"/>
    </row>
    <row r="10" spans="2:83" x14ac:dyDescent="0.2">
      <c r="B10" s="7"/>
      <c r="BU10" s="8"/>
      <c r="BX10" s="29"/>
      <c r="BY10" s="30"/>
      <c r="BZ10" s="30"/>
      <c r="CA10" s="30"/>
      <c r="CB10" s="30"/>
      <c r="CC10" s="30"/>
      <c r="CD10" s="30"/>
      <c r="CE10" s="31"/>
    </row>
    <row r="11" spans="2:83" x14ac:dyDescent="0.2">
      <c r="B11" s="7"/>
      <c r="BU11" s="8"/>
      <c r="BX11" s="29"/>
      <c r="BY11" s="30"/>
      <c r="BZ11" s="30"/>
      <c r="CA11" s="30"/>
      <c r="CB11" s="30"/>
      <c r="CC11" s="30"/>
      <c r="CD11" s="30"/>
      <c r="CE11" s="31"/>
    </row>
    <row r="12" spans="2:83" x14ac:dyDescent="0.2">
      <c r="B12" s="7"/>
      <c r="BU12" s="8"/>
      <c r="BX12" s="29"/>
      <c r="BY12" s="30"/>
      <c r="BZ12" s="30"/>
      <c r="CA12" s="30"/>
      <c r="CB12" s="30"/>
      <c r="CC12" s="30"/>
      <c r="CD12" s="30"/>
      <c r="CE12" s="31"/>
    </row>
    <row r="13" spans="2:83" x14ac:dyDescent="0.2">
      <c r="B13" s="7"/>
      <c r="BU13" s="8"/>
      <c r="BX13" s="32"/>
      <c r="BY13" s="33"/>
      <c r="BZ13" s="33"/>
      <c r="CA13" s="33"/>
      <c r="CB13" s="33"/>
      <c r="CC13" s="33"/>
      <c r="CD13" s="33"/>
      <c r="CE13" s="34"/>
    </row>
    <row r="14" spans="2:83" x14ac:dyDescent="0.2">
      <c r="B14" s="7"/>
      <c r="BU14" s="8"/>
    </row>
    <row r="15" spans="2:83" x14ac:dyDescent="0.2">
      <c r="B15" s="7"/>
      <c r="BU15" s="8"/>
    </row>
    <row r="16" spans="2:83" x14ac:dyDescent="0.2">
      <c r="B16" s="7"/>
      <c r="BU16" s="8"/>
    </row>
    <row r="17" spans="2:73" x14ac:dyDescent="0.2">
      <c r="B17" s="7"/>
      <c r="BU17" s="8"/>
    </row>
    <row r="18" spans="2:73" x14ac:dyDescent="0.2">
      <c r="B18" s="7"/>
      <c r="BU18" s="8"/>
    </row>
    <row r="19" spans="2:73" x14ac:dyDescent="0.2">
      <c r="B19" s="7"/>
      <c r="BU19" s="8"/>
    </row>
    <row r="20" spans="2:73" x14ac:dyDescent="0.2">
      <c r="B20" s="7"/>
      <c r="BU20" s="8"/>
    </row>
    <row r="21" spans="2:73" x14ac:dyDescent="0.2">
      <c r="B21" s="7"/>
      <c r="BU21" s="8"/>
    </row>
    <row r="22" spans="2:73" x14ac:dyDescent="0.2">
      <c r="B22" s="7"/>
      <c r="BU22" s="8"/>
    </row>
    <row r="23" spans="2:73" x14ac:dyDescent="0.2">
      <c r="B23" s="7"/>
      <c r="BU23" s="8"/>
    </row>
    <row r="24" spans="2:73" x14ac:dyDescent="0.2">
      <c r="B24" s="7"/>
      <c r="BU24" s="8"/>
    </row>
    <row r="25" spans="2:73" x14ac:dyDescent="0.2">
      <c r="B25" s="7"/>
      <c r="BU25" s="8"/>
    </row>
    <row r="26" spans="2:73" x14ac:dyDescent="0.2">
      <c r="B26" s="7"/>
      <c r="BU26" s="8"/>
    </row>
    <row r="27" spans="2:73" x14ac:dyDescent="0.2">
      <c r="B27" s="7"/>
      <c r="BU27" s="8"/>
    </row>
    <row r="28" spans="2:73" x14ac:dyDescent="0.2">
      <c r="B28" s="7"/>
      <c r="BU28" s="8"/>
    </row>
    <row r="29" spans="2:73" x14ac:dyDescent="0.2">
      <c r="B29" s="7"/>
      <c r="BU29" s="8"/>
    </row>
    <row r="30" spans="2:73" x14ac:dyDescent="0.2">
      <c r="B30" s="7"/>
      <c r="BU30" s="8"/>
    </row>
    <row r="31" spans="2:73" x14ac:dyDescent="0.2">
      <c r="B31" s="7"/>
      <c r="BU31" s="8"/>
    </row>
    <row r="32" spans="2:73" x14ac:dyDescent="0.2">
      <c r="B32" s="7"/>
      <c r="BU32" s="8"/>
    </row>
    <row r="33" spans="2:73" x14ac:dyDescent="0.2">
      <c r="B33" s="7"/>
      <c r="BU33" s="8"/>
    </row>
    <row r="34" spans="2:73" x14ac:dyDescent="0.2">
      <c r="B34" s="7"/>
      <c r="BU34" s="8"/>
    </row>
    <row r="35" spans="2:73" x14ac:dyDescent="0.2">
      <c r="B35" s="7"/>
      <c r="BU35" s="8"/>
    </row>
    <row r="36" spans="2:73" x14ac:dyDescent="0.2">
      <c r="B36" s="7"/>
      <c r="BU36" s="8"/>
    </row>
    <row r="37" spans="2:73" x14ac:dyDescent="0.2">
      <c r="B37" s="7"/>
      <c r="BU37" s="8"/>
    </row>
    <row r="38" spans="2:73" x14ac:dyDescent="0.2">
      <c r="B38" s="7"/>
      <c r="BU38" s="8"/>
    </row>
    <row r="39" spans="2:73" x14ac:dyDescent="0.2">
      <c r="B39" s="7"/>
      <c r="BU39" s="8"/>
    </row>
    <row r="40" spans="2:73" x14ac:dyDescent="0.2">
      <c r="B40" s="7"/>
      <c r="BU40" s="8"/>
    </row>
    <row r="41" spans="2:73" x14ac:dyDescent="0.2">
      <c r="B41" s="7"/>
      <c r="BU41" s="8"/>
    </row>
    <row r="42" spans="2:73" x14ac:dyDescent="0.2">
      <c r="B42" s="7"/>
      <c r="BU42" s="8"/>
    </row>
    <row r="43" spans="2:73" x14ac:dyDescent="0.2">
      <c r="B43" s="7"/>
      <c r="BU43" s="8"/>
    </row>
    <row r="44" spans="2:73" x14ac:dyDescent="0.2">
      <c r="B44" s="7"/>
      <c r="BU44" s="8"/>
    </row>
    <row r="45" spans="2:73" x14ac:dyDescent="0.2">
      <c r="B45" s="7"/>
      <c r="Q45" s="36">
        <v>6</v>
      </c>
      <c r="R45" s="36"/>
      <c r="S45" s="1" t="s">
        <v>0</v>
      </c>
      <c r="Z45" s="1" t="s">
        <v>14</v>
      </c>
      <c r="AA45" s="36">
        <v>6</v>
      </c>
      <c r="AB45" s="36"/>
      <c r="AC45" s="1" t="s">
        <v>0</v>
      </c>
      <c r="AJ45" s="36">
        <v>6</v>
      </c>
      <c r="AK45" s="36"/>
      <c r="AL45" s="1" t="s">
        <v>0</v>
      </c>
      <c r="AS45" s="36">
        <v>6</v>
      </c>
      <c r="AT45" s="36"/>
      <c r="AU45" s="1" t="s">
        <v>0</v>
      </c>
      <c r="BB45" s="36">
        <v>6</v>
      </c>
      <c r="BC45" s="36"/>
      <c r="BD45" s="1" t="s">
        <v>0</v>
      </c>
      <c r="BL45" s="36">
        <v>6</v>
      </c>
      <c r="BM45" s="36"/>
      <c r="BN45" s="1" t="s">
        <v>0</v>
      </c>
      <c r="BU45" s="8"/>
    </row>
    <row r="46" spans="2:73" x14ac:dyDescent="0.2">
      <c r="B46" s="7"/>
      <c r="BU46" s="8"/>
    </row>
    <row r="47" spans="2:73" x14ac:dyDescent="0.2">
      <c r="B47" s="7"/>
      <c r="AP47" s="35">
        <f>+Q45+AA45+AJ45+AS45+BB45+BL45</f>
        <v>36</v>
      </c>
      <c r="AQ47" s="35"/>
      <c r="AR47" s="1" t="s">
        <v>0</v>
      </c>
      <c r="BU47" s="8"/>
    </row>
    <row r="48" spans="2:73" x14ac:dyDescent="0.2">
      <c r="B48" s="7"/>
      <c r="BU48" s="8"/>
    </row>
    <row r="49" spans="2:73" x14ac:dyDescent="0.2">
      <c r="B49" s="7"/>
      <c r="C49" s="1" t="s">
        <v>56</v>
      </c>
      <c r="AB49" s="1" t="s">
        <v>13</v>
      </c>
      <c r="AM49" s="36">
        <v>15</v>
      </c>
      <c r="AN49" s="36"/>
      <c r="AO49" s="36"/>
      <c r="AP49" s="1" t="s">
        <v>1</v>
      </c>
      <c r="BU49" s="8"/>
    </row>
    <row r="50" spans="2:73" x14ac:dyDescent="0.2">
      <c r="B50" s="7"/>
      <c r="BU50" s="8"/>
    </row>
    <row r="51" spans="2:73" x14ac:dyDescent="0.2">
      <c r="B51" s="7"/>
      <c r="BU51" s="8"/>
    </row>
    <row r="52" spans="2:73" x14ac:dyDescent="0.2">
      <c r="B52" s="7"/>
      <c r="BU52" s="8"/>
    </row>
    <row r="53" spans="2:73" x14ac:dyDescent="0.2">
      <c r="B53" s="7"/>
      <c r="BU53" s="8"/>
    </row>
    <row r="54" spans="2:73" x14ac:dyDescent="0.2">
      <c r="B54" s="7"/>
      <c r="R54" s="35">
        <f>+Q45</f>
        <v>6</v>
      </c>
      <c r="S54" s="35"/>
      <c r="T54" s="1" t="s">
        <v>0</v>
      </c>
      <c r="AA54" s="35">
        <f>+AA45</f>
        <v>6</v>
      </c>
      <c r="AB54" s="35"/>
      <c r="AC54" s="1" t="s">
        <v>0</v>
      </c>
      <c r="AJ54" s="35">
        <f>+AJ45</f>
        <v>6</v>
      </c>
      <c r="AK54" s="35"/>
      <c r="AL54" s="1" t="s">
        <v>0</v>
      </c>
      <c r="AS54" s="35">
        <f>+AS45</f>
        <v>6</v>
      </c>
      <c r="AT54" s="35"/>
      <c r="AU54" s="1" t="s">
        <v>0</v>
      </c>
      <c r="BB54" s="35">
        <f>+BB45</f>
        <v>6</v>
      </c>
      <c r="BC54" s="35"/>
      <c r="BD54" s="1" t="s">
        <v>0</v>
      </c>
      <c r="BL54" s="35">
        <f>+BL45</f>
        <v>6</v>
      </c>
      <c r="BM54" s="35"/>
      <c r="BN54" s="1" t="s">
        <v>0</v>
      </c>
      <c r="BU54" s="8"/>
    </row>
    <row r="55" spans="2:73" x14ac:dyDescent="0.2">
      <c r="B55" s="7"/>
      <c r="BU55" s="8"/>
    </row>
    <row r="56" spans="2:73" x14ac:dyDescent="0.2">
      <c r="B56" s="7"/>
      <c r="AP56" s="35">
        <f>+AP47</f>
        <v>36</v>
      </c>
      <c r="AQ56" s="35"/>
      <c r="AR56" s="1" t="s">
        <v>0</v>
      </c>
      <c r="BU56" s="8"/>
    </row>
    <row r="57" spans="2:73" x14ac:dyDescent="0.2">
      <c r="B57" s="7"/>
      <c r="S57" s="19"/>
      <c r="T57" s="19"/>
      <c r="U57" s="19"/>
      <c r="V57" s="39">
        <f>(3/Q45)/((3/Q45)+(3/AA45))</f>
        <v>0.5</v>
      </c>
      <c r="W57" s="39"/>
      <c r="X57" s="39">
        <f>(3/AA45)/((3/Q45)+(3/AA45))</f>
        <v>0.5</v>
      </c>
      <c r="Y57" s="39"/>
      <c r="Z57" s="19"/>
      <c r="AA57" s="19"/>
      <c r="AB57" s="19"/>
      <c r="AC57" s="21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39">
        <f>(3/AJ45)/((3/AJ45)+(3/AS45))</f>
        <v>0.5</v>
      </c>
      <c r="AO57" s="39"/>
      <c r="AP57" s="39">
        <f>(3/AS45)/((3/AJ45)+(3/AS45))</f>
        <v>0.5</v>
      </c>
      <c r="AQ57" s="3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39">
        <f>(3/BB45)/((3/BB45)+(3/BL45))</f>
        <v>0.5</v>
      </c>
      <c r="BG57" s="39"/>
      <c r="BH57" s="39">
        <f>(3/BL45)/((3/BB45)+(3/BL45))</f>
        <v>0.5</v>
      </c>
      <c r="BI57" s="39"/>
      <c r="BJ57" s="19"/>
      <c r="BK57" s="19"/>
      <c r="BL57" s="19"/>
      <c r="BU57" s="8"/>
    </row>
    <row r="58" spans="2:73" hidden="1" x14ac:dyDescent="0.2">
      <c r="B58" s="7"/>
      <c r="S58" s="19"/>
      <c r="T58" s="19"/>
      <c r="U58" s="19"/>
      <c r="V58" s="39">
        <f>-AM49*Q45^2/8</f>
        <v>-67.5</v>
      </c>
      <c r="W58" s="39"/>
      <c r="X58" s="39">
        <f>AM49*AA45^2/8</f>
        <v>67.5</v>
      </c>
      <c r="Y58" s="39"/>
      <c r="Z58" s="19"/>
      <c r="AA58" s="19"/>
      <c r="AB58" s="19"/>
      <c r="AC58" s="21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39">
        <f>-AM49*AJ45^2/8</f>
        <v>-67.5</v>
      </c>
      <c r="AO58" s="39"/>
      <c r="AP58" s="39">
        <f>AM49*AS45^2/8</f>
        <v>67.5</v>
      </c>
      <c r="AQ58" s="3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39">
        <f>-AM49*BB45^2/8</f>
        <v>-67.5</v>
      </c>
      <c r="BG58" s="39"/>
      <c r="BH58" s="39">
        <f>AM49*BL45^2/8</f>
        <v>67.5</v>
      </c>
      <c r="BI58" s="39"/>
      <c r="BJ58" s="19"/>
      <c r="BK58" s="19"/>
      <c r="BL58" s="19"/>
      <c r="BU58" s="8"/>
    </row>
    <row r="59" spans="2:73" hidden="1" x14ac:dyDescent="0.2">
      <c r="B59" s="7"/>
      <c r="S59" s="39">
        <f>(((0-(-V60))/Q45+AM49*Q45*0.5)^2/(2*AM49))-0</f>
        <v>37.96875</v>
      </c>
      <c r="T59" s="39"/>
      <c r="U59" s="39"/>
      <c r="V59" s="39">
        <f>-(V58+X58)*V57</f>
        <v>0</v>
      </c>
      <c r="W59" s="39"/>
      <c r="X59" s="39">
        <f>-(V58+X58)*X57</f>
        <v>0</v>
      </c>
      <c r="Y59" s="39"/>
      <c r="Z59" s="39">
        <f>(((X60-(0))/AA45+AM49*AA45*0.5)^2/(2*AM49))-X60</f>
        <v>37.96875</v>
      </c>
      <c r="AA59" s="39"/>
      <c r="AB59" s="39"/>
      <c r="AC59" s="21"/>
      <c r="AD59" s="19"/>
      <c r="AE59" s="19"/>
      <c r="AF59" s="19"/>
      <c r="AG59" s="19"/>
      <c r="AH59" s="19"/>
      <c r="AI59" s="19"/>
      <c r="AJ59" s="19"/>
      <c r="AK59" s="39">
        <f>(((0-(-AN60))/AJ45+AM49*AJ45*0.5)^2/(2*AM49))-0</f>
        <v>37.96875</v>
      </c>
      <c r="AL59" s="39"/>
      <c r="AM59" s="39"/>
      <c r="AN59" s="39">
        <f>-(AN58+AP58)*AN57</f>
        <v>0</v>
      </c>
      <c r="AO59" s="39"/>
      <c r="AP59" s="39">
        <f>-(AN58+AP58)*AP57</f>
        <v>0</v>
      </c>
      <c r="AQ59" s="39"/>
      <c r="AR59" s="39">
        <f>(((AP60-(0))/AS45+AM49*AS45*0.5)^2/(2*AM49))-AP60</f>
        <v>37.96875</v>
      </c>
      <c r="AS59" s="39"/>
      <c r="AT59" s="39"/>
      <c r="AU59" s="19"/>
      <c r="AV59" s="19"/>
      <c r="AW59" s="19"/>
      <c r="AX59" s="19"/>
      <c r="AY59" s="19"/>
      <c r="AZ59" s="19"/>
      <c r="BA59" s="19"/>
      <c r="BB59" s="19"/>
      <c r="BC59" s="39">
        <f>(((0-(-BF60))/BB45+AM49*BB45*0.5)^2/(2*AM49))-0</f>
        <v>37.96875</v>
      </c>
      <c r="BD59" s="39"/>
      <c r="BE59" s="39"/>
      <c r="BF59" s="39">
        <f>-(BF58+BH58)*BF57</f>
        <v>0</v>
      </c>
      <c r="BG59" s="39"/>
      <c r="BH59" s="39">
        <f>-(BF58+BH58)*BH57</f>
        <v>0</v>
      </c>
      <c r="BI59" s="39"/>
      <c r="BJ59" s="39">
        <f>(((BH60-(0))/BL45+AM49*BL45*0.5)^2/(2*AM49))-BH60</f>
        <v>37.96875</v>
      </c>
      <c r="BK59" s="39"/>
      <c r="BL59" s="39"/>
      <c r="BU59" s="8"/>
    </row>
    <row r="60" spans="2:73" hidden="1" x14ac:dyDescent="0.2">
      <c r="B60" s="7"/>
      <c r="P60" s="10"/>
      <c r="S60" s="39">
        <f>((AM49*Q45-((0.5*AM49*Q45^2+(-V60)-0)/Q45))*Q45)/((AM49*Q45-((0.5*AM49*Q45^2+(-V60)-0)/Q45))+((0.5*AM49*Q45^2+(-V60)-0)/Q45))</f>
        <v>2.25</v>
      </c>
      <c r="T60" s="39"/>
      <c r="U60" s="39"/>
      <c r="V60" s="39">
        <f>V59+V58</f>
        <v>-67.5</v>
      </c>
      <c r="W60" s="39"/>
      <c r="X60" s="39">
        <f>X59+X58</f>
        <v>67.5</v>
      </c>
      <c r="Y60" s="39"/>
      <c r="Z60" s="40">
        <f>((AM49*AA45-((0.5*AM49*AA45^2+(-X60)-0)/AA45))*AA45)/((AM49*AA45-((0.5*AM49*AA45^2+(-X60)-0)/AA45))+((0.5*AM49*AA45^2+(-X60)-0)/AA45))</f>
        <v>3.75</v>
      </c>
      <c r="AA60" s="40"/>
      <c r="AB60" s="40"/>
      <c r="AC60" s="21"/>
      <c r="AD60" s="19"/>
      <c r="AE60" s="19"/>
      <c r="AF60" s="19"/>
      <c r="AG60" s="19"/>
      <c r="AH60" s="19"/>
      <c r="AI60" s="19"/>
      <c r="AJ60" s="20"/>
      <c r="AK60" s="39">
        <f>((AM49*AJ45-((0.5*AM49*AJ45^2+(-AN60)-0)/AJ45))*AJ45)/((AM49*AJ45-((0.5*AM49*AJ45^2+(-AN60)-0)/AJ45))+((0.5*AM49*AJ45^2+(-AN60)-0)/AJ45))</f>
        <v>2.25</v>
      </c>
      <c r="AL60" s="39"/>
      <c r="AM60" s="39"/>
      <c r="AN60" s="39">
        <f>AN59+AN58</f>
        <v>-67.5</v>
      </c>
      <c r="AO60" s="39"/>
      <c r="AP60" s="39">
        <f>AP59+AP58</f>
        <v>67.5</v>
      </c>
      <c r="AQ60" s="39"/>
      <c r="AR60" s="39">
        <f>((AM49*AS45-((0.5*AM49*AS45^2+(-AP60)-0)/AS45))*AS45)/((AM49*AS45-((0.5*AM49*AS45^2+(-AP60)-0)/AS45))+((0.5*AM49*AS45^2+(-AP60)-0)/AS45))</f>
        <v>3.75</v>
      </c>
      <c r="AS60" s="39"/>
      <c r="AT60" s="39"/>
      <c r="AU60" s="19"/>
      <c r="AV60" s="19"/>
      <c r="AW60" s="19"/>
      <c r="AX60" s="19"/>
      <c r="AY60" s="19"/>
      <c r="AZ60" s="19"/>
      <c r="BA60" s="19"/>
      <c r="BB60" s="19"/>
      <c r="BC60" s="39">
        <f>((AM49*BB45-((0.5*AM49*BB45^2+(-BF60)-0)/BB45))*BB45)/((AM49*BB45-((0.5*AM49*BB45^2+(-BF60)-0)/BB45))+((0.5*AM49*BB45^2+(-BF60)-0)/BB45))</f>
        <v>2.25</v>
      </c>
      <c r="BD60" s="39"/>
      <c r="BE60" s="39"/>
      <c r="BF60" s="39">
        <f>BF59+BF58</f>
        <v>-67.5</v>
      </c>
      <c r="BG60" s="39"/>
      <c r="BH60" s="39">
        <f>BH59+BH58</f>
        <v>67.5</v>
      </c>
      <c r="BI60" s="39"/>
      <c r="BJ60" s="40">
        <f>((AM49*BL45-((0.5*AM49*BL45^2+(-BH60)-0)/BL45))*BL45)/((AM49*BL45-((0.5*AM49*BL45^2+(-BH60)-0)/BL45))+((0.5*AM49*BL45^2+(-BH60)-0)/BL45))</f>
        <v>3.75</v>
      </c>
      <c r="BK60" s="40"/>
      <c r="BL60" s="40"/>
      <c r="BU60" s="8"/>
    </row>
    <row r="61" spans="2:73" x14ac:dyDescent="0.2">
      <c r="B61" s="7"/>
      <c r="M61" s="35">
        <f>+Q45*AM49+V68</f>
        <v>33.75</v>
      </c>
      <c r="N61" s="35"/>
      <c r="O61" s="35"/>
      <c r="W61" s="35">
        <f>+AA45*AM49+AE68</f>
        <v>56.25</v>
      </c>
      <c r="X61" s="35"/>
      <c r="Y61" s="35"/>
      <c r="AF61" s="35">
        <f>+AJ45*AM49+AN68</f>
        <v>33.75</v>
      </c>
      <c r="AG61" s="35"/>
      <c r="AH61" s="35"/>
      <c r="AO61" s="35">
        <f>+AS45*AM49+AW68</f>
        <v>56.25</v>
      </c>
      <c r="AP61" s="35"/>
      <c r="AQ61" s="35"/>
      <c r="AX61" s="35">
        <f>+BB45*AM49+BF68</f>
        <v>33.75</v>
      </c>
      <c r="AY61" s="35"/>
      <c r="AZ61" s="35"/>
      <c r="BG61" s="35">
        <f>+BL45*AM49+BQ68</f>
        <v>56.25</v>
      </c>
      <c r="BH61" s="35"/>
      <c r="BI61" s="35"/>
      <c r="BU61" s="8"/>
    </row>
    <row r="62" spans="2:73" x14ac:dyDescent="0.2">
      <c r="B62" s="7"/>
      <c r="BK62" s="1" t="s">
        <v>5</v>
      </c>
      <c r="BU62" s="8"/>
    </row>
    <row r="63" spans="2:73" x14ac:dyDescent="0.2">
      <c r="B63" s="7"/>
      <c r="C63" s="14" t="s">
        <v>11</v>
      </c>
      <c r="F63" s="38">
        <f>MAX(ABS(M61),ABS(V68),ABS(W61),ABS(AE68),ABS(AF61),ABS(AN68),ABS(AO61),ABS(AW68),ABS(AX61),ABS(BF68),ABS(BG61),ABS(BQ68))</f>
        <v>56.25</v>
      </c>
      <c r="G63" s="38"/>
      <c r="H63" s="38"/>
      <c r="I63" s="14" t="s">
        <v>10</v>
      </c>
      <c r="N63" s="10" t="s">
        <v>3</v>
      </c>
      <c r="X63" s="10" t="s">
        <v>3</v>
      </c>
      <c r="AG63" s="10" t="s">
        <v>3</v>
      </c>
      <c r="AP63" s="10" t="s">
        <v>3</v>
      </c>
      <c r="AY63" s="10" t="s">
        <v>3</v>
      </c>
      <c r="BH63" s="10" t="s">
        <v>3</v>
      </c>
      <c r="BU63" s="8"/>
    </row>
    <row r="64" spans="2:73" x14ac:dyDescent="0.2">
      <c r="B64" s="7"/>
      <c r="BU64" s="8"/>
    </row>
    <row r="65" spans="2:73" x14ac:dyDescent="0.2">
      <c r="B65" s="7"/>
      <c r="C65" s="1" t="s">
        <v>57</v>
      </c>
      <c r="BU65" s="8"/>
    </row>
    <row r="66" spans="2:73" x14ac:dyDescent="0.2">
      <c r="B66" s="7"/>
      <c r="O66" s="35">
        <f>+S60</f>
        <v>2.25</v>
      </c>
      <c r="P66" s="35"/>
      <c r="Q66" s="35"/>
      <c r="R66" s="1" t="s">
        <v>0</v>
      </c>
      <c r="W66" s="1" t="s">
        <v>4</v>
      </c>
      <c r="Y66" s="35">
        <f>+Z60</f>
        <v>3.75</v>
      </c>
      <c r="Z66" s="35"/>
      <c r="AA66" s="35"/>
      <c r="AB66" s="1" t="s">
        <v>0</v>
      </c>
      <c r="AF66" s="1" t="s">
        <v>4</v>
      </c>
      <c r="AH66" s="35">
        <f>+AK60</f>
        <v>2.25</v>
      </c>
      <c r="AI66" s="35"/>
      <c r="AJ66" s="35"/>
      <c r="AK66" s="1" t="s">
        <v>0</v>
      </c>
      <c r="AO66" s="1" t="s">
        <v>4</v>
      </c>
      <c r="AQ66" s="35">
        <f>+AR60</f>
        <v>3.75</v>
      </c>
      <c r="AR66" s="35"/>
      <c r="AS66" s="35"/>
      <c r="AT66" s="1" t="s">
        <v>0</v>
      </c>
      <c r="AX66" s="1" t="s">
        <v>4</v>
      </c>
      <c r="AZ66" s="35">
        <f>+BC60</f>
        <v>2.25</v>
      </c>
      <c r="BA66" s="35"/>
      <c r="BB66" s="35"/>
      <c r="BC66" s="1" t="s">
        <v>0</v>
      </c>
      <c r="BG66" s="1" t="s">
        <v>4</v>
      </c>
      <c r="BI66" s="35">
        <f>+BJ60</f>
        <v>3.75</v>
      </c>
      <c r="BJ66" s="35"/>
      <c r="BK66" s="35"/>
      <c r="BL66" s="1" t="s">
        <v>0</v>
      </c>
      <c r="BR66" s="1" t="s">
        <v>4</v>
      </c>
      <c r="BU66" s="8"/>
    </row>
    <row r="67" spans="2:73" x14ac:dyDescent="0.2">
      <c r="B67" s="7"/>
      <c r="BU67" s="8"/>
    </row>
    <row r="68" spans="2:73" x14ac:dyDescent="0.2">
      <c r="B68" s="7"/>
      <c r="V68" s="35">
        <f>-(0.5*AM49*Q45^2+(-V60)-0)/Q45</f>
        <v>-56.25</v>
      </c>
      <c r="W68" s="35"/>
      <c r="X68" s="35"/>
      <c r="AE68" s="35">
        <f>-(0.5*AM49*AA45^2+(-X60)-0)/AA45</f>
        <v>-33.75</v>
      </c>
      <c r="AF68" s="35"/>
      <c r="AG68" s="35"/>
      <c r="AN68" s="35">
        <f>-(0.5*AM49*AJ45^2+(-AN60)-0)/AJ45</f>
        <v>-56.25</v>
      </c>
      <c r="AO68" s="35"/>
      <c r="AP68" s="35"/>
      <c r="AW68" s="35">
        <f>-(0.5*AM49*AS45^2+(-AP60)-0)/AS45</f>
        <v>-33.75</v>
      </c>
      <c r="AX68" s="35"/>
      <c r="AY68" s="35"/>
      <c r="BF68" s="35">
        <f>-(0.5*AM49*BB45^2+(-BF60)-0)/BB45</f>
        <v>-56.25</v>
      </c>
      <c r="BG68" s="35"/>
      <c r="BH68" s="35"/>
      <c r="BQ68" s="35">
        <f>-(0.5*AM49*BL45^2+(-BH60)-0)/BL45</f>
        <v>-33.75</v>
      </c>
      <c r="BR68" s="35"/>
      <c r="BS68" s="35"/>
      <c r="BU68" s="8"/>
    </row>
    <row r="69" spans="2:73" x14ac:dyDescent="0.2">
      <c r="B69" s="7"/>
      <c r="V69" s="10"/>
      <c r="W69" s="10"/>
      <c r="X69" s="10"/>
      <c r="AE69" s="10"/>
      <c r="AF69" s="10"/>
      <c r="AG69" s="10"/>
      <c r="AN69" s="10"/>
      <c r="AO69" s="10"/>
      <c r="AP69" s="10"/>
      <c r="AW69" s="10"/>
      <c r="AX69" s="10"/>
      <c r="AY69" s="10"/>
      <c r="BF69" s="10"/>
      <c r="BG69" s="10"/>
      <c r="BH69" s="10"/>
      <c r="BQ69" s="10"/>
      <c r="BR69" s="10"/>
      <c r="BS69" s="10"/>
      <c r="BU69" s="8"/>
    </row>
    <row r="70" spans="2:73" x14ac:dyDescent="0.2">
      <c r="B70" s="7"/>
      <c r="W70" s="35">
        <f>+V60</f>
        <v>-67.5</v>
      </c>
      <c r="X70" s="35"/>
      <c r="Y70" s="35"/>
      <c r="AO70" s="35">
        <f>+AN60</f>
        <v>-67.5</v>
      </c>
      <c r="AP70" s="35"/>
      <c r="AQ70" s="35"/>
      <c r="BG70" s="35">
        <f>+BF60</f>
        <v>-67.5</v>
      </c>
      <c r="BH70" s="35"/>
      <c r="BI70" s="35"/>
      <c r="BU70" s="8"/>
    </row>
    <row r="71" spans="2:73" x14ac:dyDescent="0.2">
      <c r="B71" s="7"/>
      <c r="BK71" s="1" t="s">
        <v>6</v>
      </c>
      <c r="BU71" s="8"/>
    </row>
    <row r="72" spans="2:73" x14ac:dyDescent="0.2">
      <c r="B72" s="7"/>
      <c r="P72" s="10"/>
      <c r="U72" s="10"/>
      <c r="AJ72" s="10"/>
      <c r="AO72" s="10"/>
      <c r="BU72" s="8"/>
    </row>
    <row r="73" spans="2:73" x14ac:dyDescent="0.2">
      <c r="B73" s="7"/>
      <c r="W73" s="1" t="s">
        <v>4</v>
      </c>
      <c r="AO73" s="1" t="s">
        <v>4</v>
      </c>
      <c r="BG73" s="1" t="s">
        <v>4</v>
      </c>
      <c r="BU73" s="8"/>
    </row>
    <row r="74" spans="2:73" x14ac:dyDescent="0.2">
      <c r="B74" s="7"/>
      <c r="BU74" s="8"/>
    </row>
    <row r="75" spans="2:73" x14ac:dyDescent="0.2">
      <c r="B75" s="7"/>
      <c r="R75" s="1" t="s">
        <v>3</v>
      </c>
      <c r="AC75" s="1" t="s">
        <v>3</v>
      </c>
      <c r="AJ75" s="1" t="s">
        <v>3</v>
      </c>
      <c r="AU75" s="1" t="s">
        <v>3</v>
      </c>
      <c r="BB75" s="1" t="s">
        <v>3</v>
      </c>
      <c r="BN75" s="1" t="s">
        <v>3</v>
      </c>
      <c r="BU75" s="8"/>
    </row>
    <row r="76" spans="2:73" x14ac:dyDescent="0.2">
      <c r="B76" s="7"/>
      <c r="C76" s="14" t="s">
        <v>9</v>
      </c>
      <c r="F76" s="38">
        <f>MAX(ABS(Q76),ABS(AA76),ABS(AJ76),ABS(AS76),ABS(BB76),ABS(BM76),ABS(W70),ABS(AO70),ABS(BG70))</f>
        <v>67.5</v>
      </c>
      <c r="G76" s="38"/>
      <c r="H76" s="38"/>
      <c r="I76" s="14" t="s">
        <v>10</v>
      </c>
      <c r="Q76" s="35">
        <f>+S59</f>
        <v>37.96875</v>
      </c>
      <c r="R76" s="35"/>
      <c r="S76" s="35"/>
      <c r="AA76" s="35">
        <f>+Z59</f>
        <v>37.96875</v>
      </c>
      <c r="AB76" s="35"/>
      <c r="AC76" s="35"/>
      <c r="AJ76" s="35">
        <f>+AK59</f>
        <v>37.96875</v>
      </c>
      <c r="AK76" s="35"/>
      <c r="AL76" s="35"/>
      <c r="AS76" s="35">
        <f>+AR59</f>
        <v>37.96875</v>
      </c>
      <c r="AT76" s="35"/>
      <c r="AU76" s="35"/>
      <c r="BB76" s="35">
        <f>+BC59</f>
        <v>37.96875</v>
      </c>
      <c r="BC76" s="35"/>
      <c r="BD76" s="35"/>
      <c r="BM76" s="35">
        <f>+BJ59</f>
        <v>37.96875</v>
      </c>
      <c r="BN76" s="35"/>
      <c r="BO76" s="35"/>
      <c r="BU76" s="8"/>
    </row>
    <row r="77" spans="2:73" ht="12" thickBot="1" x14ac:dyDescent="0.25"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3"/>
    </row>
    <row r="78" spans="2:73" ht="12" thickBot="1" x14ac:dyDescent="0.25"/>
    <row r="79" spans="2:73" ht="59.25" customHeight="1" x14ac:dyDescent="0.2">
      <c r="B79" s="23" t="s">
        <v>51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5"/>
    </row>
    <row r="80" spans="2:73" x14ac:dyDescent="0.2">
      <c r="B80" s="3"/>
      <c r="C80" s="5"/>
      <c r="D80" s="5"/>
      <c r="E80" s="5"/>
      <c r="F80" s="5"/>
      <c r="G80" s="5"/>
      <c r="H80" s="6" t="s">
        <v>7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5" t="s">
        <v>12</v>
      </c>
      <c r="AK80" s="5"/>
      <c r="AL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4"/>
    </row>
    <row r="81" spans="2:83" x14ac:dyDescent="0.2">
      <c r="B81" s="7"/>
      <c r="BU81" s="8"/>
    </row>
    <row r="82" spans="2:83" x14ac:dyDescent="0.2">
      <c r="B82" s="7"/>
      <c r="BU82" s="8"/>
    </row>
    <row r="83" spans="2:83" x14ac:dyDescent="0.2">
      <c r="B83" s="7"/>
      <c r="BU83" s="8"/>
    </row>
    <row r="84" spans="2:83" x14ac:dyDescent="0.2">
      <c r="B84" s="7"/>
      <c r="BU84" s="8"/>
    </row>
    <row r="85" spans="2:83" ht="11.25" customHeight="1" x14ac:dyDescent="0.2">
      <c r="B85" s="7"/>
      <c r="BU85" s="8"/>
      <c r="BX85" s="26" t="s">
        <v>54</v>
      </c>
      <c r="BY85" s="27"/>
      <c r="BZ85" s="27"/>
      <c r="CA85" s="27"/>
      <c r="CB85" s="27"/>
      <c r="CC85" s="27"/>
      <c r="CD85" s="27"/>
      <c r="CE85" s="28"/>
    </row>
    <row r="86" spans="2:83" x14ac:dyDescent="0.2">
      <c r="B86" s="7"/>
      <c r="BU86" s="8"/>
      <c r="BX86" s="29"/>
      <c r="BY86" s="30"/>
      <c r="BZ86" s="30"/>
      <c r="CA86" s="30"/>
      <c r="CB86" s="30"/>
      <c r="CC86" s="30"/>
      <c r="CD86" s="30"/>
      <c r="CE86" s="31"/>
    </row>
    <row r="87" spans="2:83" x14ac:dyDescent="0.2">
      <c r="B87" s="7"/>
      <c r="BU87" s="8"/>
      <c r="BX87" s="29"/>
      <c r="BY87" s="30"/>
      <c r="BZ87" s="30"/>
      <c r="CA87" s="30"/>
      <c r="CB87" s="30"/>
      <c r="CC87" s="30"/>
      <c r="CD87" s="30"/>
      <c r="CE87" s="31"/>
    </row>
    <row r="88" spans="2:83" x14ac:dyDescent="0.2">
      <c r="B88" s="7"/>
      <c r="BU88" s="8"/>
      <c r="BX88" s="29"/>
      <c r="BY88" s="30"/>
      <c r="BZ88" s="30"/>
      <c r="CA88" s="30"/>
      <c r="CB88" s="30"/>
      <c r="CC88" s="30"/>
      <c r="CD88" s="30"/>
      <c r="CE88" s="31"/>
    </row>
    <row r="89" spans="2:83" x14ac:dyDescent="0.2">
      <c r="B89" s="7"/>
      <c r="BU89" s="8"/>
      <c r="BX89" s="29"/>
      <c r="BY89" s="30"/>
      <c r="BZ89" s="30"/>
      <c r="CA89" s="30"/>
      <c r="CB89" s="30"/>
      <c r="CC89" s="30"/>
      <c r="CD89" s="30"/>
      <c r="CE89" s="31"/>
    </row>
    <row r="90" spans="2:83" x14ac:dyDescent="0.2">
      <c r="B90" s="7"/>
      <c r="BU90" s="8"/>
      <c r="BX90" s="29"/>
      <c r="BY90" s="30"/>
      <c r="BZ90" s="30"/>
      <c r="CA90" s="30"/>
      <c r="CB90" s="30"/>
      <c r="CC90" s="30"/>
      <c r="CD90" s="30"/>
      <c r="CE90" s="31"/>
    </row>
    <row r="91" spans="2:83" x14ac:dyDescent="0.2">
      <c r="B91" s="7"/>
      <c r="BU91" s="8"/>
      <c r="BX91" s="32"/>
      <c r="BY91" s="33"/>
      <c r="BZ91" s="33"/>
      <c r="CA91" s="33"/>
      <c r="CB91" s="33"/>
      <c r="CC91" s="33"/>
      <c r="CD91" s="33"/>
      <c r="CE91" s="34"/>
    </row>
    <row r="92" spans="2:83" x14ac:dyDescent="0.2">
      <c r="B92" s="7"/>
      <c r="BU92" s="8"/>
    </row>
    <row r="93" spans="2:83" x14ac:dyDescent="0.2">
      <c r="B93" s="7"/>
      <c r="BU93" s="8"/>
    </row>
    <row r="94" spans="2:83" x14ac:dyDescent="0.2">
      <c r="B94" s="7"/>
      <c r="BU94" s="8"/>
    </row>
    <row r="95" spans="2:83" x14ac:dyDescent="0.2">
      <c r="B95" s="7"/>
      <c r="BU95" s="8"/>
    </row>
    <row r="96" spans="2:83" x14ac:dyDescent="0.2">
      <c r="B96" s="7"/>
      <c r="BU96" s="8"/>
    </row>
    <row r="97" spans="2:73" x14ac:dyDescent="0.2">
      <c r="B97" s="7"/>
      <c r="BU97" s="8"/>
    </row>
    <row r="98" spans="2:73" x14ac:dyDescent="0.2">
      <c r="B98" s="7"/>
      <c r="BU98" s="8"/>
    </row>
    <row r="99" spans="2:73" x14ac:dyDescent="0.2">
      <c r="B99" s="7"/>
      <c r="BU99" s="8"/>
    </row>
    <row r="100" spans="2:73" x14ac:dyDescent="0.2">
      <c r="B100" s="7"/>
      <c r="BU100" s="8"/>
    </row>
    <row r="101" spans="2:73" x14ac:dyDescent="0.2">
      <c r="B101" s="7"/>
      <c r="BU101" s="8"/>
    </row>
    <row r="102" spans="2:73" x14ac:dyDescent="0.2">
      <c r="B102" s="7"/>
      <c r="BU102" s="8"/>
    </row>
    <row r="103" spans="2:73" x14ac:dyDescent="0.2">
      <c r="B103" s="7"/>
      <c r="BU103" s="8"/>
    </row>
    <row r="104" spans="2:73" x14ac:dyDescent="0.2">
      <c r="B104" s="7"/>
      <c r="BU104" s="8"/>
    </row>
    <row r="105" spans="2:73" x14ac:dyDescent="0.2">
      <c r="B105" s="7"/>
      <c r="BU105" s="8"/>
    </row>
    <row r="106" spans="2:73" x14ac:dyDescent="0.2">
      <c r="B106" s="7"/>
      <c r="BU106" s="8"/>
    </row>
    <row r="107" spans="2:73" x14ac:dyDescent="0.2">
      <c r="B107" s="7"/>
      <c r="BU107" s="8"/>
    </row>
    <row r="108" spans="2:73" x14ac:dyDescent="0.2">
      <c r="B108" s="7"/>
      <c r="BU108" s="8"/>
    </row>
    <row r="109" spans="2:73" x14ac:dyDescent="0.2">
      <c r="B109" s="7"/>
      <c r="BU109" s="8"/>
    </row>
    <row r="110" spans="2:73" x14ac:dyDescent="0.2">
      <c r="B110" s="7"/>
      <c r="BU110" s="8"/>
    </row>
    <row r="111" spans="2:73" x14ac:dyDescent="0.2">
      <c r="B111" s="7"/>
      <c r="BU111" s="8"/>
    </row>
    <row r="112" spans="2:73" x14ac:dyDescent="0.2">
      <c r="B112" s="7"/>
      <c r="BU112" s="8"/>
    </row>
    <row r="113" spans="2:73" x14ac:dyDescent="0.2">
      <c r="B113" s="7"/>
      <c r="BU113" s="8"/>
    </row>
    <row r="114" spans="2:73" x14ac:dyDescent="0.2">
      <c r="B114" s="7"/>
      <c r="BU114" s="8"/>
    </row>
    <row r="115" spans="2:73" x14ac:dyDescent="0.2">
      <c r="B115" s="7"/>
      <c r="BU115" s="8"/>
    </row>
    <row r="116" spans="2:73" x14ac:dyDescent="0.2">
      <c r="B116" s="7"/>
      <c r="BU116" s="8"/>
    </row>
    <row r="117" spans="2:73" x14ac:dyDescent="0.2">
      <c r="B117" s="7"/>
      <c r="BU117" s="8"/>
    </row>
    <row r="118" spans="2:73" x14ac:dyDescent="0.2">
      <c r="B118" s="7"/>
      <c r="BU118" s="8"/>
    </row>
    <row r="119" spans="2:73" x14ac:dyDescent="0.2">
      <c r="B119" s="7"/>
      <c r="BU119" s="8"/>
    </row>
    <row r="120" spans="2:73" x14ac:dyDescent="0.2">
      <c r="B120" s="7"/>
      <c r="BU120" s="8"/>
    </row>
    <row r="121" spans="2:73" x14ac:dyDescent="0.2">
      <c r="B121" s="7"/>
      <c r="BU121" s="8"/>
    </row>
    <row r="122" spans="2:73" x14ac:dyDescent="0.2">
      <c r="B122" s="7"/>
      <c r="S122" s="36">
        <v>6</v>
      </c>
      <c r="T122" s="36"/>
      <c r="U122" s="1" t="s">
        <v>0</v>
      </c>
      <c r="AD122" s="1" t="s">
        <v>14</v>
      </c>
      <c r="AE122" s="36">
        <v>6</v>
      </c>
      <c r="AF122" s="36"/>
      <c r="AG122" s="1" t="s">
        <v>0</v>
      </c>
      <c r="AP122" s="36">
        <v>6</v>
      </c>
      <c r="AQ122" s="36"/>
      <c r="AR122" s="1" t="s">
        <v>0</v>
      </c>
      <c r="BA122" s="36">
        <v>6</v>
      </c>
      <c r="BB122" s="36"/>
      <c r="BC122" s="1" t="s">
        <v>0</v>
      </c>
      <c r="BU122" s="8"/>
    </row>
    <row r="123" spans="2:73" x14ac:dyDescent="0.2">
      <c r="B123" s="7"/>
      <c r="BU123" s="8"/>
    </row>
    <row r="124" spans="2:73" x14ac:dyDescent="0.2">
      <c r="B124" s="7"/>
      <c r="AJ124" s="35">
        <f>+S122+AE122+AP122+BA122</f>
        <v>24</v>
      </c>
      <c r="AK124" s="35"/>
      <c r="AL124" s="1" t="s">
        <v>0</v>
      </c>
      <c r="BU124" s="8"/>
    </row>
    <row r="125" spans="2:73" x14ac:dyDescent="0.2">
      <c r="B125" s="7"/>
      <c r="C125" s="1" t="s">
        <v>56</v>
      </c>
      <c r="BU125" s="8"/>
    </row>
    <row r="126" spans="2:73" x14ac:dyDescent="0.2">
      <c r="B126" s="7"/>
      <c r="AB126" s="1" t="s">
        <v>13</v>
      </c>
      <c r="AM126" s="36">
        <v>15</v>
      </c>
      <c r="AN126" s="36"/>
      <c r="AO126" s="36"/>
      <c r="AP126" s="1" t="s">
        <v>1</v>
      </c>
      <c r="BU126" s="8"/>
    </row>
    <row r="127" spans="2:73" x14ac:dyDescent="0.2">
      <c r="B127" s="7"/>
      <c r="BU127" s="8"/>
    </row>
    <row r="128" spans="2:73" x14ac:dyDescent="0.2">
      <c r="B128" s="7"/>
      <c r="BU128" s="8"/>
    </row>
    <row r="129" spans="2:73" x14ac:dyDescent="0.2">
      <c r="B129" s="7"/>
      <c r="BU129" s="8"/>
    </row>
    <row r="130" spans="2:73" x14ac:dyDescent="0.2">
      <c r="B130" s="7"/>
      <c r="BU130" s="8"/>
    </row>
    <row r="131" spans="2:73" x14ac:dyDescent="0.2">
      <c r="B131" s="7"/>
      <c r="S131" s="35">
        <f>+S122</f>
        <v>6</v>
      </c>
      <c r="T131" s="35"/>
      <c r="U131" s="1" t="s">
        <v>0</v>
      </c>
      <c r="AD131" s="35">
        <f>+AE122</f>
        <v>6</v>
      </c>
      <c r="AE131" s="35"/>
      <c r="AF131" s="1" t="s">
        <v>0</v>
      </c>
      <c r="AO131" s="35">
        <f>+AP122</f>
        <v>6</v>
      </c>
      <c r="AP131" s="35"/>
      <c r="AQ131" s="1" t="s">
        <v>0</v>
      </c>
      <c r="BA131" s="35">
        <f>+BA122</f>
        <v>6</v>
      </c>
      <c r="BB131" s="35"/>
      <c r="BC131" s="1" t="s">
        <v>0</v>
      </c>
      <c r="BU131" s="8"/>
    </row>
    <row r="132" spans="2:73" x14ac:dyDescent="0.2">
      <c r="B132" s="7"/>
      <c r="BU132" s="8"/>
    </row>
    <row r="133" spans="2:73" x14ac:dyDescent="0.2">
      <c r="B133" s="7"/>
      <c r="AJ133" s="35">
        <f>+S122+AE122+AP122+BA122</f>
        <v>24</v>
      </c>
      <c r="AK133" s="35"/>
      <c r="AL133" s="1" t="s">
        <v>0</v>
      </c>
      <c r="BU133" s="8"/>
    </row>
    <row r="134" spans="2:73" x14ac:dyDescent="0.2">
      <c r="B134" s="7"/>
      <c r="U134" s="19"/>
      <c r="V134" s="19"/>
      <c r="W134" s="19"/>
      <c r="X134" s="39">
        <f>(3/S122)/((3/S122)+(3/AE122))</f>
        <v>0.5</v>
      </c>
      <c r="Y134" s="39"/>
      <c r="Z134" s="39">
        <f>(3/AE122)/((3/S122)+(3/AE122))</f>
        <v>0.5</v>
      </c>
      <c r="AA134" s="39"/>
      <c r="AB134" s="19"/>
      <c r="AC134" s="19"/>
      <c r="AD134" s="19"/>
      <c r="AE134" s="19"/>
      <c r="AF134" s="19"/>
      <c r="AG134" s="19"/>
      <c r="AH134" s="19"/>
      <c r="AI134" s="39">
        <f>(3/AE122)/((3/AE122)+(3/AP122))</f>
        <v>0.5</v>
      </c>
      <c r="AJ134" s="39"/>
      <c r="AK134" s="39">
        <f>(3/AP122)/((3/AE122)+(3/AP122))</f>
        <v>0.5</v>
      </c>
      <c r="AL134" s="39"/>
      <c r="AM134" s="19"/>
      <c r="AN134" s="19"/>
      <c r="AO134" s="19"/>
      <c r="AP134" s="19"/>
      <c r="AQ134" s="19"/>
      <c r="AR134" s="19"/>
      <c r="AS134" s="19"/>
      <c r="AT134" s="39">
        <f>(3/AP122)/((3/AP122)+(3/BA122))</f>
        <v>0.5</v>
      </c>
      <c r="AU134" s="39"/>
      <c r="AV134" s="39">
        <f>(3/BA122)/((3/AP122)+(3/BA122))</f>
        <v>0.5</v>
      </c>
      <c r="AW134" s="39"/>
      <c r="AX134" s="19"/>
      <c r="AY134" s="19"/>
      <c r="AZ134" s="19"/>
      <c r="BU134" s="8"/>
    </row>
    <row r="135" spans="2:73" hidden="1" x14ac:dyDescent="0.2">
      <c r="B135" s="7"/>
      <c r="U135" s="19"/>
      <c r="V135" s="19"/>
      <c r="W135" s="19"/>
      <c r="X135" s="39">
        <f>-AM126*S122^2/8</f>
        <v>-67.5</v>
      </c>
      <c r="Y135" s="39"/>
      <c r="Z135" s="39">
        <f>AM126*AE122^2/8</f>
        <v>67.5</v>
      </c>
      <c r="AA135" s="39"/>
      <c r="AB135" s="19"/>
      <c r="AC135" s="19"/>
      <c r="AD135" s="19"/>
      <c r="AE135" s="19"/>
      <c r="AF135" s="19"/>
      <c r="AG135" s="19"/>
      <c r="AH135" s="19"/>
      <c r="AI135" s="39">
        <f>-AM126*AE122^2/8</f>
        <v>-67.5</v>
      </c>
      <c r="AJ135" s="39"/>
      <c r="AK135" s="39">
        <f>AM126*AP122^2/8</f>
        <v>67.5</v>
      </c>
      <c r="AL135" s="39"/>
      <c r="AM135" s="19"/>
      <c r="AN135" s="19"/>
      <c r="AO135" s="19"/>
      <c r="AP135" s="19"/>
      <c r="AQ135" s="19"/>
      <c r="AR135" s="19"/>
      <c r="AS135" s="19"/>
      <c r="AT135" s="39">
        <f>-AM126*AP122^2/8</f>
        <v>-67.5</v>
      </c>
      <c r="AU135" s="39"/>
      <c r="AV135" s="39">
        <f>AM126*BA122^2/8</f>
        <v>67.5</v>
      </c>
      <c r="AW135" s="39"/>
      <c r="AX135" s="19"/>
      <c r="AY135" s="19"/>
      <c r="AZ135" s="19"/>
      <c r="BU135" s="8"/>
    </row>
    <row r="136" spans="2:73" hidden="1" x14ac:dyDescent="0.2">
      <c r="B136" s="7"/>
      <c r="U136" s="39">
        <f>(((0-(-X137))/S122+AM126*S122*0.5)^2/(2*AM126))-0</f>
        <v>37.96875</v>
      </c>
      <c r="V136" s="39"/>
      <c r="W136" s="39"/>
      <c r="X136" s="39">
        <f>-(X135+Z135)*X134</f>
        <v>0</v>
      </c>
      <c r="Y136" s="39"/>
      <c r="Z136" s="39">
        <f>-(X135+Z135)*Z134</f>
        <v>0</v>
      </c>
      <c r="AA136" s="39"/>
      <c r="AB136" s="39">
        <f>(((Z137-(0))/AE122+AM126*AE122*0.5)^2/(2*AM126))-Z137</f>
        <v>37.96875</v>
      </c>
      <c r="AC136" s="39"/>
      <c r="AD136" s="39"/>
      <c r="AE136" s="19"/>
      <c r="AF136" s="39">
        <f>(((0-(-AI137))/AE122+AM126*AE122*0.5)^2/(2*AM126))-0</f>
        <v>37.96875</v>
      </c>
      <c r="AG136" s="39"/>
      <c r="AH136" s="39"/>
      <c r="AI136" s="39">
        <f>-(AI135+AK135)*AI134</f>
        <v>0</v>
      </c>
      <c r="AJ136" s="39"/>
      <c r="AK136" s="39">
        <f>-(AI135+AK135)*AK134</f>
        <v>0</v>
      </c>
      <c r="AL136" s="39"/>
      <c r="AM136" s="39">
        <f>(((AK137-(0))/AP122+AM126*AP122*0.5)^2/(2*AM126))-AK137</f>
        <v>37.96875</v>
      </c>
      <c r="AN136" s="39"/>
      <c r="AO136" s="39"/>
      <c r="AP136" s="19"/>
      <c r="AQ136" s="39">
        <f>(((0-(-AT137))/AP122+AM126*AP122*0.5)^2/(2*AM126))-0</f>
        <v>37.96875</v>
      </c>
      <c r="AR136" s="39"/>
      <c r="AS136" s="39"/>
      <c r="AT136" s="39">
        <f>-(AT135+AV135)*AT134</f>
        <v>0</v>
      </c>
      <c r="AU136" s="39"/>
      <c r="AV136" s="39">
        <f>-(AT135+AV135)*AV134</f>
        <v>0</v>
      </c>
      <c r="AW136" s="39"/>
      <c r="AX136" s="39">
        <f>(((AV137-(0))/BA122+AM126*BA122*0.5)^2/(2*AM126))-AV137</f>
        <v>37.96875</v>
      </c>
      <c r="AY136" s="39"/>
      <c r="AZ136" s="39"/>
      <c r="BU136" s="8"/>
    </row>
    <row r="137" spans="2:73" hidden="1" x14ac:dyDescent="0.2">
      <c r="B137" s="7"/>
      <c r="P137" s="10"/>
      <c r="U137" s="39">
        <f>((AM126*S122-((0.5*AM126*S122^2+(-X137)-0)/S122))*S122)/((AM126*S122-((0.5*AM126*S122^2+(-X137)-0)/S122))+((0.5*AM126*S122^2+(-X137)-0)/S122))</f>
        <v>2.25</v>
      </c>
      <c r="V137" s="39"/>
      <c r="W137" s="39"/>
      <c r="X137" s="39">
        <f>X136+X135</f>
        <v>-67.5</v>
      </c>
      <c r="Y137" s="39"/>
      <c r="Z137" s="39">
        <f>Z136+Z135</f>
        <v>67.5</v>
      </c>
      <c r="AA137" s="39"/>
      <c r="AB137" s="40">
        <f>((AM126*AE122-((0.5*AM126*AE122^2+(-Z137)-0)/AE122))*AE122)/((AM126*AE122-((0.5*AM126*AE122^2+(-Z137)-0)/AE122))+((0.5*AM126*AE122^2+(-Z137)-0)/AE122))</f>
        <v>3.75</v>
      </c>
      <c r="AC137" s="40"/>
      <c r="AD137" s="40"/>
      <c r="AE137" s="19"/>
      <c r="AF137" s="39">
        <f>((AM126*AE122-((0.5*AM126*AE122^2+(-AI137)-0)/AE122))*AE122)/((AM126*AE122-((0.5*AM126*AE122^2+(-AI137)-0)/AE122))+((0.5*AM126*AE122^2+(-AI137)-0)/AE122))</f>
        <v>2.25</v>
      </c>
      <c r="AG137" s="39"/>
      <c r="AH137" s="39"/>
      <c r="AI137" s="39">
        <f>AI136+AI135</f>
        <v>-67.5</v>
      </c>
      <c r="AJ137" s="39"/>
      <c r="AK137" s="39">
        <f>AK136+AK135</f>
        <v>67.5</v>
      </c>
      <c r="AL137" s="39"/>
      <c r="AM137" s="39">
        <f>((AM126*AP122-((0.5*AM126*AP122^2+(-AK137)-0)/AP122))*AP122)/((AM126*AP122-((0.5*AM126*AP122^2+(-AK137)-0)/AP122))+((0.5*AM126*AP122^2+(-AK137)-0)/AP122))</f>
        <v>3.75</v>
      </c>
      <c r="AN137" s="39"/>
      <c r="AO137" s="39"/>
      <c r="AP137" s="19"/>
      <c r="AQ137" s="39">
        <f>((AM126*AP122-((0.5*AM126*AP122^2+(-AT137)-0)/AP122))*AP122)/((AM126*AP122-((0.5*AM126*AP122^2+(-AT137)-0)/AP122))+((0.5*AM126*AP122^2+(-AT137)-0)/AP122))</f>
        <v>2.25</v>
      </c>
      <c r="AR137" s="39"/>
      <c r="AS137" s="39"/>
      <c r="AT137" s="39">
        <f>AT136+AT135</f>
        <v>-67.5</v>
      </c>
      <c r="AU137" s="39"/>
      <c r="AV137" s="39">
        <f>AV136+AV135</f>
        <v>67.5</v>
      </c>
      <c r="AW137" s="39"/>
      <c r="AX137" s="40">
        <f>((AM126*BA122-((0.5*AM126*BA122^2+(-AV137)-0)/BA122))*BA122)/((AM126*BA122-((0.5*AM126*BA122^2+(-AV137)-0)/BA122))+((0.5*AM126*BA122^2+(-AV137)-0)/BA122))</f>
        <v>3.75</v>
      </c>
      <c r="AY137" s="40"/>
      <c r="AZ137" s="40"/>
      <c r="BU137" s="8"/>
    </row>
    <row r="138" spans="2:73" x14ac:dyDescent="0.2">
      <c r="B138" s="7"/>
      <c r="M138" s="35">
        <f>+S122*AM126+X145</f>
        <v>33.75</v>
      </c>
      <c r="N138" s="35"/>
      <c r="O138" s="35"/>
      <c r="P138" s="10"/>
      <c r="Q138" s="10"/>
      <c r="R138" s="10"/>
      <c r="Y138" s="35">
        <f>+AE122*AM126+AI145</f>
        <v>56.25</v>
      </c>
      <c r="Z138" s="35"/>
      <c r="AA138" s="35"/>
      <c r="AJ138" s="35">
        <f>+AP122*AM126+AT145</f>
        <v>33.75</v>
      </c>
      <c r="AK138" s="35"/>
      <c r="AL138" s="35"/>
      <c r="AP138" s="10"/>
      <c r="AU138" s="35">
        <f>+BA122*AM126+BF145</f>
        <v>56.25</v>
      </c>
      <c r="AV138" s="35"/>
      <c r="AW138" s="35"/>
      <c r="BU138" s="8"/>
    </row>
    <row r="139" spans="2:73" x14ac:dyDescent="0.2">
      <c r="B139" s="7"/>
      <c r="C139" s="14" t="s">
        <v>11</v>
      </c>
      <c r="F139" s="38">
        <f>MAX(ABS(M138),ABS(X145),ABS(Y138),ABS(AI145),ABS(AJ138),ABS(AT145),ABS(AU138),ABS(BF145))</f>
        <v>56.25</v>
      </c>
      <c r="G139" s="38"/>
      <c r="H139" s="38"/>
      <c r="I139" s="14" t="s">
        <v>10</v>
      </c>
      <c r="BG139" s="1" t="s">
        <v>5</v>
      </c>
      <c r="BU139" s="8"/>
    </row>
    <row r="140" spans="2:73" x14ac:dyDescent="0.2">
      <c r="B140" s="7"/>
      <c r="N140" s="10" t="s">
        <v>3</v>
      </c>
      <c r="Z140" s="10" t="s">
        <v>3</v>
      </c>
      <c r="AK140" s="10" t="s">
        <v>3</v>
      </c>
      <c r="AV140" s="10" t="s">
        <v>3</v>
      </c>
      <c r="BU140" s="8"/>
    </row>
    <row r="141" spans="2:73" x14ac:dyDescent="0.2">
      <c r="B141" s="7"/>
      <c r="C141" s="1" t="s">
        <v>57</v>
      </c>
      <c r="BU141" s="8"/>
    </row>
    <row r="142" spans="2:73" x14ac:dyDescent="0.2">
      <c r="B142" s="7"/>
      <c r="BU142" s="8"/>
    </row>
    <row r="143" spans="2:73" x14ac:dyDescent="0.2">
      <c r="B143" s="7"/>
      <c r="O143" s="35">
        <f>+U137</f>
        <v>2.25</v>
      </c>
      <c r="P143" s="35"/>
      <c r="Q143" s="35"/>
      <c r="R143" s="1" t="s">
        <v>0</v>
      </c>
      <c r="Y143" s="1" t="s">
        <v>4</v>
      </c>
      <c r="AA143" s="35">
        <f>+AB137</f>
        <v>3.75</v>
      </c>
      <c r="AB143" s="35"/>
      <c r="AC143" s="35"/>
      <c r="AD143" s="1" t="s">
        <v>0</v>
      </c>
      <c r="AJ143" s="1" t="s">
        <v>4</v>
      </c>
      <c r="AL143" s="35">
        <f>+AM137</f>
        <v>3.75</v>
      </c>
      <c r="AM143" s="35"/>
      <c r="AN143" s="35"/>
      <c r="AO143" s="1" t="s">
        <v>0</v>
      </c>
      <c r="AU143" s="1" t="s">
        <v>4</v>
      </c>
      <c r="AW143" s="35">
        <f>+AX137</f>
        <v>3.75</v>
      </c>
      <c r="AX143" s="35"/>
      <c r="AY143" s="35"/>
      <c r="AZ143" s="1" t="s">
        <v>0</v>
      </c>
      <c r="BG143" s="1" t="s">
        <v>4</v>
      </c>
      <c r="BU143" s="8"/>
    </row>
    <row r="144" spans="2:73" x14ac:dyDescent="0.2">
      <c r="B144" s="7"/>
      <c r="BU144" s="8"/>
    </row>
    <row r="145" spans="2:73" x14ac:dyDescent="0.2">
      <c r="B145" s="7"/>
      <c r="X145" s="35">
        <f>-(0.5*AM126*S122^2+(-X137)-0)/S122</f>
        <v>-56.25</v>
      </c>
      <c r="Y145" s="35"/>
      <c r="Z145" s="35"/>
      <c r="AI145" s="35">
        <f>-(0.5*AM126*AE122^2+(-Z137)-0)/AE122</f>
        <v>-33.75</v>
      </c>
      <c r="AJ145" s="35"/>
      <c r="AK145" s="35"/>
      <c r="AT145" s="35">
        <f>-(0.5*AM126*AP122^2+(-AT137)-0)/AP122</f>
        <v>-56.25</v>
      </c>
      <c r="AU145" s="35"/>
      <c r="AV145" s="35"/>
      <c r="BF145" s="35">
        <f>-(0.5*AM126*BA122^2+(-AV137)-0)/BA122</f>
        <v>-33.75</v>
      </c>
      <c r="BG145" s="35"/>
      <c r="BH145" s="35"/>
      <c r="BU145" s="8"/>
    </row>
    <row r="146" spans="2:73" x14ac:dyDescent="0.2">
      <c r="B146" s="7"/>
      <c r="BU146" s="8"/>
    </row>
    <row r="147" spans="2:73" x14ac:dyDescent="0.2">
      <c r="B147" s="7"/>
      <c r="Y147" s="35">
        <f>+X137</f>
        <v>-67.5</v>
      </c>
      <c r="Z147" s="35"/>
      <c r="AA147" s="35"/>
      <c r="AU147" s="35">
        <f>+AT137</f>
        <v>-67.5</v>
      </c>
      <c r="AV147" s="35"/>
      <c r="AW147" s="35"/>
      <c r="BU147" s="8"/>
    </row>
    <row r="148" spans="2:73" x14ac:dyDescent="0.2">
      <c r="B148" s="7"/>
      <c r="BG148" s="1" t="s">
        <v>6</v>
      </c>
      <c r="BU148" s="8"/>
    </row>
    <row r="149" spans="2:73" x14ac:dyDescent="0.2">
      <c r="B149" s="7"/>
      <c r="P149" s="10"/>
      <c r="U149" s="10"/>
      <c r="AJ149" s="10"/>
      <c r="AO149" s="10"/>
      <c r="BU149" s="8"/>
    </row>
    <row r="150" spans="2:73" x14ac:dyDescent="0.2">
      <c r="B150" s="7"/>
      <c r="BU150" s="8"/>
    </row>
    <row r="151" spans="2:73" x14ac:dyDescent="0.2">
      <c r="B151" s="7"/>
      <c r="BU151" s="8"/>
    </row>
    <row r="152" spans="2:73" x14ac:dyDescent="0.2">
      <c r="B152" s="7"/>
      <c r="C152" s="14" t="s">
        <v>9</v>
      </c>
      <c r="F152" s="38">
        <f>MAX(ABS(R153),ABS(AD153),ABS(AO153),ABS(AZ153),ABS(Y147),ABS(AU147))</f>
        <v>67.5</v>
      </c>
      <c r="G152" s="38"/>
      <c r="H152" s="38"/>
      <c r="I152" s="14" t="s">
        <v>10</v>
      </c>
      <c r="R152" s="10" t="s">
        <v>3</v>
      </c>
      <c r="AF152" s="10" t="s">
        <v>3</v>
      </c>
      <c r="AO152" s="10" t="s">
        <v>3</v>
      </c>
      <c r="BC152" s="10" t="s">
        <v>3</v>
      </c>
      <c r="BU152" s="8"/>
    </row>
    <row r="153" spans="2:73" x14ac:dyDescent="0.2">
      <c r="B153" s="7"/>
      <c r="R153" s="35">
        <f>+U136</f>
        <v>37.96875</v>
      </c>
      <c r="S153" s="35"/>
      <c r="T153" s="35"/>
      <c r="AD153" s="35">
        <f>+AB136</f>
        <v>37.96875</v>
      </c>
      <c r="AE153" s="35"/>
      <c r="AF153" s="35"/>
      <c r="AO153" s="35">
        <f>+AQ136</f>
        <v>37.96875</v>
      </c>
      <c r="AP153" s="35"/>
      <c r="AQ153" s="35"/>
      <c r="AZ153" s="35">
        <f>+AX136</f>
        <v>37.96875</v>
      </c>
      <c r="BA153" s="35"/>
      <c r="BB153" s="35"/>
      <c r="BU153" s="8"/>
    </row>
    <row r="154" spans="2:73" ht="12" thickBot="1" x14ac:dyDescent="0.25">
      <c r="B154" s="11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3"/>
    </row>
    <row r="155" spans="2:73" ht="12" thickBot="1" x14ac:dyDescent="0.25"/>
    <row r="156" spans="2:73" ht="51.75" customHeight="1" x14ac:dyDescent="0.2">
      <c r="B156" s="23" t="s">
        <v>48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5"/>
    </row>
    <row r="157" spans="2:73" x14ac:dyDescent="0.2">
      <c r="B157" s="3"/>
      <c r="C157" s="5"/>
      <c r="D157" s="5"/>
      <c r="E157" s="5"/>
      <c r="F157" s="5"/>
      <c r="G157" s="5"/>
      <c r="H157" s="6" t="s">
        <v>7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5" t="s">
        <v>12</v>
      </c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4"/>
    </row>
    <row r="158" spans="2:73" x14ac:dyDescent="0.2">
      <c r="B158" s="7"/>
      <c r="BU158" s="8"/>
    </row>
    <row r="159" spans="2:73" x14ac:dyDescent="0.2">
      <c r="B159" s="7"/>
      <c r="BU159" s="8"/>
    </row>
    <row r="160" spans="2:73" x14ac:dyDescent="0.2">
      <c r="B160" s="7"/>
      <c r="BU160" s="8"/>
    </row>
    <row r="161" spans="2:84" ht="11.25" customHeight="1" x14ac:dyDescent="0.2">
      <c r="B161" s="7"/>
      <c r="BU161" s="8"/>
      <c r="BY161" s="26" t="s">
        <v>54</v>
      </c>
      <c r="BZ161" s="27"/>
      <c r="CA161" s="27"/>
      <c r="CB161" s="27"/>
      <c r="CC161" s="27"/>
      <c r="CD161" s="27"/>
      <c r="CE161" s="27"/>
      <c r="CF161" s="28"/>
    </row>
    <row r="162" spans="2:84" x14ac:dyDescent="0.2">
      <c r="B162" s="7"/>
      <c r="BU162" s="8"/>
      <c r="BY162" s="29"/>
      <c r="BZ162" s="30"/>
      <c r="CA162" s="30"/>
      <c r="CB162" s="30"/>
      <c r="CC162" s="30"/>
      <c r="CD162" s="30"/>
      <c r="CE162" s="30"/>
      <c r="CF162" s="31"/>
    </row>
    <row r="163" spans="2:84" x14ac:dyDescent="0.2">
      <c r="B163" s="7"/>
      <c r="BU163" s="8"/>
      <c r="BY163" s="29"/>
      <c r="BZ163" s="30"/>
      <c r="CA163" s="30"/>
      <c r="CB163" s="30"/>
      <c r="CC163" s="30"/>
      <c r="CD163" s="30"/>
      <c r="CE163" s="30"/>
      <c r="CF163" s="31"/>
    </row>
    <row r="164" spans="2:84" x14ac:dyDescent="0.2">
      <c r="B164" s="7"/>
      <c r="BU164" s="8"/>
      <c r="BY164" s="29"/>
      <c r="BZ164" s="30"/>
      <c r="CA164" s="30"/>
      <c r="CB164" s="30"/>
      <c r="CC164" s="30"/>
      <c r="CD164" s="30"/>
      <c r="CE164" s="30"/>
      <c r="CF164" s="31"/>
    </row>
    <row r="165" spans="2:84" x14ac:dyDescent="0.2">
      <c r="B165" s="7"/>
      <c r="BU165" s="8"/>
      <c r="BY165" s="29"/>
      <c r="BZ165" s="30"/>
      <c r="CA165" s="30"/>
      <c r="CB165" s="30"/>
      <c r="CC165" s="30"/>
      <c r="CD165" s="30"/>
      <c r="CE165" s="30"/>
      <c r="CF165" s="31"/>
    </row>
    <row r="166" spans="2:84" x14ac:dyDescent="0.2">
      <c r="B166" s="7"/>
      <c r="BU166" s="8"/>
      <c r="BY166" s="29"/>
      <c r="BZ166" s="30"/>
      <c r="CA166" s="30"/>
      <c r="CB166" s="30"/>
      <c r="CC166" s="30"/>
      <c r="CD166" s="30"/>
      <c r="CE166" s="30"/>
      <c r="CF166" s="31"/>
    </row>
    <row r="167" spans="2:84" x14ac:dyDescent="0.2">
      <c r="B167" s="7"/>
      <c r="BU167" s="8"/>
      <c r="BY167" s="32"/>
      <c r="BZ167" s="33"/>
      <c r="CA167" s="33"/>
      <c r="CB167" s="33"/>
      <c r="CC167" s="33"/>
      <c r="CD167" s="33"/>
      <c r="CE167" s="33"/>
      <c r="CF167" s="34"/>
    </row>
    <row r="168" spans="2:84" x14ac:dyDescent="0.2">
      <c r="B168" s="7"/>
      <c r="BU168" s="8"/>
    </row>
    <row r="169" spans="2:84" x14ac:dyDescent="0.2">
      <c r="B169" s="7"/>
      <c r="BU169" s="8"/>
    </row>
    <row r="170" spans="2:84" x14ac:dyDescent="0.2">
      <c r="B170" s="7"/>
      <c r="BU170" s="8"/>
    </row>
    <row r="171" spans="2:84" x14ac:dyDescent="0.2">
      <c r="B171" s="7"/>
      <c r="BU171" s="8"/>
    </row>
    <row r="172" spans="2:84" x14ac:dyDescent="0.2">
      <c r="B172" s="7"/>
      <c r="BU172" s="8"/>
    </row>
    <row r="173" spans="2:84" x14ac:dyDescent="0.2">
      <c r="B173" s="7"/>
      <c r="BU173" s="8"/>
    </row>
    <row r="174" spans="2:84" x14ac:dyDescent="0.2">
      <c r="B174" s="7"/>
      <c r="BU174" s="8"/>
    </row>
    <row r="175" spans="2:84" x14ac:dyDescent="0.2">
      <c r="B175" s="7"/>
      <c r="BU175" s="8"/>
    </row>
    <row r="176" spans="2:84" x14ac:dyDescent="0.2">
      <c r="B176" s="7"/>
      <c r="BU176" s="8"/>
    </row>
    <row r="177" spans="2:73" x14ac:dyDescent="0.2">
      <c r="B177" s="7"/>
      <c r="BU177" s="8"/>
    </row>
    <row r="178" spans="2:73" x14ac:dyDescent="0.2">
      <c r="B178" s="7"/>
      <c r="BU178" s="8"/>
    </row>
    <row r="179" spans="2:73" x14ac:dyDescent="0.2">
      <c r="B179" s="7"/>
      <c r="BU179" s="8"/>
    </row>
    <row r="180" spans="2:73" x14ac:dyDescent="0.2">
      <c r="B180" s="7"/>
      <c r="BU180" s="8"/>
    </row>
    <row r="181" spans="2:73" x14ac:dyDescent="0.2">
      <c r="B181" s="7"/>
      <c r="BU181" s="8"/>
    </row>
    <row r="182" spans="2:73" x14ac:dyDescent="0.2">
      <c r="B182" s="7"/>
      <c r="BU182" s="8"/>
    </row>
    <row r="183" spans="2:73" x14ac:dyDescent="0.2">
      <c r="B183" s="7"/>
      <c r="BU183" s="8"/>
    </row>
    <row r="184" spans="2:73" x14ac:dyDescent="0.2">
      <c r="B184" s="7"/>
      <c r="BU184" s="8"/>
    </row>
    <row r="185" spans="2:73" x14ac:dyDescent="0.2">
      <c r="B185" s="7"/>
      <c r="BU185" s="8"/>
    </row>
    <row r="186" spans="2:73" x14ac:dyDescent="0.2">
      <c r="B186" s="7"/>
      <c r="BU186" s="8"/>
    </row>
    <row r="187" spans="2:73" x14ac:dyDescent="0.2">
      <c r="B187" s="7"/>
      <c r="BU187" s="8"/>
    </row>
    <row r="188" spans="2:73" x14ac:dyDescent="0.2">
      <c r="B188" s="7"/>
      <c r="BU188" s="8"/>
    </row>
    <row r="189" spans="2:73" x14ac:dyDescent="0.2">
      <c r="B189" s="7"/>
      <c r="BU189" s="8"/>
    </row>
    <row r="190" spans="2:73" x14ac:dyDescent="0.2">
      <c r="B190" s="7"/>
      <c r="BU190" s="8"/>
    </row>
    <row r="191" spans="2:73" x14ac:dyDescent="0.2">
      <c r="B191" s="7"/>
      <c r="BU191" s="8"/>
    </row>
    <row r="192" spans="2:73" x14ac:dyDescent="0.2">
      <c r="B192" s="7"/>
      <c r="BU192" s="8"/>
    </row>
    <row r="193" spans="2:73" x14ac:dyDescent="0.2">
      <c r="B193" s="7"/>
      <c r="BU193" s="8"/>
    </row>
    <row r="194" spans="2:73" x14ac:dyDescent="0.2">
      <c r="B194" s="7"/>
      <c r="BU194" s="8"/>
    </row>
    <row r="195" spans="2:73" x14ac:dyDescent="0.2">
      <c r="B195" s="7"/>
      <c r="BU195" s="8"/>
    </row>
    <row r="196" spans="2:73" x14ac:dyDescent="0.2">
      <c r="B196" s="7"/>
      <c r="BU196" s="8"/>
    </row>
    <row r="197" spans="2:73" x14ac:dyDescent="0.2">
      <c r="B197" s="7"/>
      <c r="BU197" s="8"/>
    </row>
    <row r="198" spans="2:73" x14ac:dyDescent="0.2">
      <c r="B198" s="7"/>
      <c r="BU198" s="8"/>
    </row>
    <row r="199" spans="2:73" x14ac:dyDescent="0.2">
      <c r="B199" s="7"/>
      <c r="S199" s="36">
        <v>6</v>
      </c>
      <c r="T199" s="36"/>
      <c r="U199" s="1" t="s">
        <v>0</v>
      </c>
      <c r="AE199" s="36">
        <v>6</v>
      </c>
      <c r="AF199" s="36"/>
      <c r="AG199" s="1" t="s">
        <v>0</v>
      </c>
      <c r="BU199" s="8"/>
    </row>
    <row r="200" spans="2:73" x14ac:dyDescent="0.2">
      <c r="B200" s="7"/>
      <c r="BU200" s="8"/>
    </row>
    <row r="201" spans="2:73" x14ac:dyDescent="0.2">
      <c r="B201" s="7"/>
      <c r="Y201" s="35">
        <f>+S199+AE199</f>
        <v>12</v>
      </c>
      <c r="Z201" s="35"/>
      <c r="AA201" s="1" t="s">
        <v>0</v>
      </c>
      <c r="BU201" s="8"/>
    </row>
    <row r="202" spans="2:73" x14ac:dyDescent="0.2">
      <c r="B202" s="7"/>
      <c r="BU202" s="8"/>
    </row>
    <row r="203" spans="2:73" x14ac:dyDescent="0.2">
      <c r="B203" s="7"/>
      <c r="R203" s="1" t="s">
        <v>13</v>
      </c>
      <c r="AC203" s="36">
        <v>15</v>
      </c>
      <c r="AD203" s="36"/>
      <c r="AE203" s="36"/>
      <c r="AF203" s="1" t="s">
        <v>1</v>
      </c>
      <c r="BU203" s="8"/>
    </row>
    <row r="204" spans="2:73" x14ac:dyDescent="0.2">
      <c r="B204" s="7"/>
      <c r="BU204" s="8"/>
    </row>
    <row r="205" spans="2:73" x14ac:dyDescent="0.2">
      <c r="B205" s="7"/>
      <c r="BU205" s="8"/>
    </row>
    <row r="206" spans="2:73" x14ac:dyDescent="0.2">
      <c r="B206" s="7"/>
      <c r="C206" s="1" t="s">
        <v>57</v>
      </c>
      <c r="BU206" s="8"/>
    </row>
    <row r="207" spans="2:73" x14ac:dyDescent="0.2">
      <c r="B207" s="7"/>
      <c r="BU207" s="8"/>
    </row>
    <row r="208" spans="2:73" x14ac:dyDescent="0.2">
      <c r="B208" s="7"/>
      <c r="S208" s="35">
        <f>+S199-X208</f>
        <v>6</v>
      </c>
      <c r="T208" s="35"/>
      <c r="U208" s="1" t="s">
        <v>0</v>
      </c>
      <c r="AF208" s="35">
        <f>+AE199-Z208-AI208</f>
        <v>6</v>
      </c>
      <c r="AG208" s="35"/>
      <c r="AH208" s="1" t="s">
        <v>0</v>
      </c>
      <c r="BU208" s="8"/>
    </row>
    <row r="209" spans="2:73" x14ac:dyDescent="0.2">
      <c r="B209" s="7"/>
      <c r="BU209" s="8"/>
    </row>
    <row r="210" spans="2:73" x14ac:dyDescent="0.2">
      <c r="B210" s="7"/>
      <c r="Y210" s="35">
        <f>+Y201</f>
        <v>12</v>
      </c>
      <c r="Z210" s="35"/>
      <c r="AA210" s="1" t="s">
        <v>0</v>
      </c>
      <c r="BU210" s="8"/>
    </row>
    <row r="211" spans="2:73" x14ac:dyDescent="0.2">
      <c r="B211" s="7"/>
      <c r="U211" s="19"/>
      <c r="V211" s="19"/>
      <c r="W211" s="19"/>
      <c r="X211" s="39">
        <f>(3/S199)/((3/S199)+(3/AE199))</f>
        <v>0.5</v>
      </c>
      <c r="Y211" s="39"/>
      <c r="Z211" s="39">
        <f>(3/AE199)/((3/S199)+(3/AE199))</f>
        <v>0.5</v>
      </c>
      <c r="AA211" s="39"/>
      <c r="AB211" s="19"/>
      <c r="AC211" s="19"/>
      <c r="AD211" s="19"/>
      <c r="BU211" s="8"/>
    </row>
    <row r="212" spans="2:73" hidden="1" x14ac:dyDescent="0.2">
      <c r="B212" s="7"/>
      <c r="U212" s="19"/>
      <c r="V212" s="19"/>
      <c r="W212" s="19"/>
      <c r="X212" s="39">
        <f>-AC203*S199^2/8</f>
        <v>-67.5</v>
      </c>
      <c r="Y212" s="39"/>
      <c r="Z212" s="39">
        <f>AC203*AE199^2/8</f>
        <v>67.5</v>
      </c>
      <c r="AA212" s="39"/>
      <c r="AB212" s="19"/>
      <c r="AC212" s="19"/>
      <c r="AD212" s="19"/>
      <c r="BU212" s="8"/>
    </row>
    <row r="213" spans="2:73" hidden="1" x14ac:dyDescent="0.2">
      <c r="B213" s="7"/>
      <c r="U213" s="39">
        <f>(((0-(-X214))/S199+AC203*S199*0.5)^2/(2*AC203))-0</f>
        <v>37.96875</v>
      </c>
      <c r="V213" s="39"/>
      <c r="W213" s="39"/>
      <c r="X213" s="39">
        <f>-(X212+Z212)*X211</f>
        <v>0</v>
      </c>
      <c r="Y213" s="39"/>
      <c r="Z213" s="39">
        <f>-(X212+Z212)*Z211</f>
        <v>0</v>
      </c>
      <c r="AA213" s="39"/>
      <c r="AB213" s="39">
        <f>(((Z214-(0))/AE199+AC203*AE199*0.5)^2/(2*AC203))-Z214</f>
        <v>37.96875</v>
      </c>
      <c r="AC213" s="39"/>
      <c r="AD213" s="39"/>
      <c r="BU213" s="8"/>
    </row>
    <row r="214" spans="2:73" hidden="1" x14ac:dyDescent="0.2">
      <c r="B214" s="7"/>
      <c r="U214" s="39">
        <f>((AC203*S199-((0.5*AC203*S199^2+(-X214)-0)/S199))*S199)/((AC203*S199-((0.5*AC203*S199^2+(-X214)-0)/S199))+((0.5*AC203*S199^2+(-X214)-0)/S199))</f>
        <v>2.25</v>
      </c>
      <c r="V214" s="39"/>
      <c r="W214" s="39"/>
      <c r="X214" s="39">
        <f>X213+X212</f>
        <v>-67.5</v>
      </c>
      <c r="Y214" s="39"/>
      <c r="Z214" s="39">
        <f>Z213+Z212</f>
        <v>67.5</v>
      </c>
      <c r="AA214" s="39"/>
      <c r="AB214" s="40">
        <f>((AC203*AE199-((0.5*AC203*AE199^2+(-Z214)-0)/AE199))*AE199)/((AC203*AE199-((0.5*AC203*AE199^2+(-Z214)-0)/AE199))+((0.5*AC203*AE199^2+(-Z214)-0)/AE199))</f>
        <v>3.75</v>
      </c>
      <c r="AC214" s="40"/>
      <c r="AD214" s="40"/>
      <c r="BU214" s="8"/>
    </row>
    <row r="215" spans="2:73" x14ac:dyDescent="0.2">
      <c r="B215" s="7"/>
      <c r="M215" s="35">
        <f>S199*AC203+X222</f>
        <v>33.75</v>
      </c>
      <c r="N215" s="35"/>
      <c r="O215" s="35"/>
      <c r="Y215" s="35">
        <f>+AE199*AC203+AJ222</f>
        <v>56.25</v>
      </c>
      <c r="Z215" s="35"/>
      <c r="AA215" s="35"/>
      <c r="BU215" s="8"/>
    </row>
    <row r="216" spans="2:73" x14ac:dyDescent="0.2">
      <c r="B216" s="7"/>
      <c r="AM216" s="1" t="s">
        <v>5</v>
      </c>
      <c r="BU216" s="8"/>
    </row>
    <row r="217" spans="2:73" x14ac:dyDescent="0.2">
      <c r="B217" s="7"/>
      <c r="N217" s="10" t="s">
        <v>3</v>
      </c>
      <c r="Z217" s="10" t="s">
        <v>3</v>
      </c>
      <c r="BU217" s="8"/>
    </row>
    <row r="218" spans="2:73" x14ac:dyDescent="0.2">
      <c r="B218" s="7"/>
      <c r="BU218" s="8"/>
    </row>
    <row r="219" spans="2:73" x14ac:dyDescent="0.2">
      <c r="B219" s="7"/>
      <c r="BU219" s="8"/>
    </row>
    <row r="220" spans="2:73" x14ac:dyDescent="0.2">
      <c r="B220" s="7"/>
      <c r="O220" s="35">
        <f>+U214</f>
        <v>2.25</v>
      </c>
      <c r="P220" s="35"/>
      <c r="Q220" s="35"/>
      <c r="R220" s="1" t="s">
        <v>0</v>
      </c>
      <c r="Y220" s="1" t="s">
        <v>4</v>
      </c>
      <c r="AA220" s="35">
        <f>+AB214</f>
        <v>3.75</v>
      </c>
      <c r="AB220" s="35"/>
      <c r="AC220" s="35"/>
      <c r="AD220" s="1" t="s">
        <v>0</v>
      </c>
      <c r="AK220" s="1" t="s">
        <v>4</v>
      </c>
      <c r="BU220" s="8"/>
    </row>
    <row r="221" spans="2:73" x14ac:dyDescent="0.2">
      <c r="B221" s="7"/>
      <c r="C221" s="14" t="s">
        <v>11</v>
      </c>
      <c r="F221" s="38">
        <f>MAX(ABS(M215),ABS(X222),ABS(Y215),ABS(AJ222))</f>
        <v>56.25</v>
      </c>
      <c r="G221" s="38"/>
      <c r="H221" s="38"/>
      <c r="I221" s="14" t="s">
        <v>10</v>
      </c>
      <c r="BU221" s="8"/>
    </row>
    <row r="222" spans="2:73" x14ac:dyDescent="0.2">
      <c r="B222" s="7"/>
      <c r="X222" s="35">
        <f>-(0.5*AC203*S199^2+(-X214)-0)/S199</f>
        <v>-56.25</v>
      </c>
      <c r="Y222" s="35"/>
      <c r="Z222" s="35"/>
      <c r="AJ222" s="35">
        <f>-(0.5*AC203*AE199^2+(-Z214)-0)/AE199</f>
        <v>-33.75</v>
      </c>
      <c r="AK222" s="35"/>
      <c r="AL222" s="35"/>
      <c r="BU222" s="8"/>
    </row>
    <row r="223" spans="2:73" x14ac:dyDescent="0.2">
      <c r="B223" s="7"/>
      <c r="X223" s="10"/>
      <c r="Y223" s="10"/>
      <c r="Z223" s="10"/>
      <c r="AJ223" s="10"/>
      <c r="AK223" s="10"/>
      <c r="AL223" s="10"/>
      <c r="BU223" s="8"/>
    </row>
    <row r="224" spans="2:73" x14ac:dyDescent="0.2">
      <c r="B224" s="7"/>
      <c r="Y224" s="35">
        <f>+X214</f>
        <v>-67.5</v>
      </c>
      <c r="Z224" s="35"/>
      <c r="AA224" s="35"/>
      <c r="BU224" s="8"/>
    </row>
    <row r="225" spans="2:73" x14ac:dyDescent="0.2">
      <c r="B225" s="7"/>
      <c r="AM225" s="1" t="s">
        <v>6</v>
      </c>
      <c r="BU225" s="8"/>
    </row>
    <row r="226" spans="2:73" x14ac:dyDescent="0.2">
      <c r="B226" s="7"/>
      <c r="P226" s="10"/>
      <c r="U226" s="10"/>
      <c r="AJ226" s="10"/>
      <c r="AO226" s="10"/>
      <c r="BU226" s="8"/>
    </row>
    <row r="227" spans="2:73" x14ac:dyDescent="0.2">
      <c r="B227" s="7"/>
      <c r="Y227" s="1" t="s">
        <v>4</v>
      </c>
      <c r="BU227" s="8"/>
    </row>
    <row r="228" spans="2:73" x14ac:dyDescent="0.2">
      <c r="B228" s="7"/>
      <c r="C228" s="14" t="s">
        <v>9</v>
      </c>
      <c r="F228" s="38">
        <f>MAX(ABS(R230),ABS(Y224),ABS(AE230))</f>
        <v>67.5</v>
      </c>
      <c r="G228" s="38"/>
      <c r="H228" s="38"/>
      <c r="I228" s="14" t="s">
        <v>10</v>
      </c>
      <c r="BU228" s="8"/>
    </row>
    <row r="229" spans="2:73" x14ac:dyDescent="0.2">
      <c r="B229" s="7"/>
      <c r="S229" s="1" t="s">
        <v>3</v>
      </c>
      <c r="AF229" s="1" t="s">
        <v>3</v>
      </c>
      <c r="BU229" s="8"/>
    </row>
    <row r="230" spans="2:73" x14ac:dyDescent="0.2">
      <c r="B230" s="7"/>
      <c r="R230" s="35">
        <f>+U213</f>
        <v>37.96875</v>
      </c>
      <c r="S230" s="35"/>
      <c r="T230" s="35"/>
      <c r="AE230" s="35">
        <f>+AB213</f>
        <v>37.96875</v>
      </c>
      <c r="AF230" s="35"/>
      <c r="AG230" s="35"/>
      <c r="BU230" s="8"/>
    </row>
    <row r="231" spans="2:73" ht="12" thickBot="1" x14ac:dyDescent="0.25">
      <c r="B231" s="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3"/>
    </row>
  </sheetData>
  <sheetProtection algorithmName="SHA-512" hashValue="jH6tB7pIzyxmKcrzVJ0qZrwbSVQyeYaNPuPcYXwDpLhlGtaGF0q+bnt7EQzX4q5U10lT5hiR4DXdp3WLbXTQwQ==" saltValue="TgavcoGBAvcafWQjZsry+g==" spinCount="100000" sheet="1" objects="1" scenarios="1"/>
  <mergeCells count="183">
    <mergeCell ref="Y224:AA224"/>
    <mergeCell ref="R230:T230"/>
    <mergeCell ref="AE230:AG230"/>
    <mergeCell ref="X222:Z222"/>
    <mergeCell ref="AJ222:AL222"/>
    <mergeCell ref="Y210:Z210"/>
    <mergeCell ref="B156:BU156"/>
    <mergeCell ref="S199:T199"/>
    <mergeCell ref="AE199:AF199"/>
    <mergeCell ref="Y201:Z201"/>
    <mergeCell ref="AC203:AE203"/>
    <mergeCell ref="S208:T208"/>
    <mergeCell ref="AF208:AG208"/>
    <mergeCell ref="X211:Y211"/>
    <mergeCell ref="Z211:AA211"/>
    <mergeCell ref="X212:Y212"/>
    <mergeCell ref="Z212:AA212"/>
    <mergeCell ref="U213:W213"/>
    <mergeCell ref="X213:Y213"/>
    <mergeCell ref="Z213:AA213"/>
    <mergeCell ref="M215:O215"/>
    <mergeCell ref="Y215:AA215"/>
    <mergeCell ref="O220:Q220"/>
    <mergeCell ref="AA220:AC220"/>
    <mergeCell ref="AB213:AD213"/>
    <mergeCell ref="U214:W214"/>
    <mergeCell ref="X214:Y214"/>
    <mergeCell ref="Z214:AA214"/>
    <mergeCell ref="Y147:AA147"/>
    <mergeCell ref="AU147:AW147"/>
    <mergeCell ref="AM136:AO136"/>
    <mergeCell ref="AF137:AH137"/>
    <mergeCell ref="AI137:AJ137"/>
    <mergeCell ref="AK137:AL137"/>
    <mergeCell ref="AM137:AO137"/>
    <mergeCell ref="AJ138:AL138"/>
    <mergeCell ref="AU138:AW138"/>
    <mergeCell ref="Z136:AA136"/>
    <mergeCell ref="AB136:AD136"/>
    <mergeCell ref="X137:Y137"/>
    <mergeCell ref="Z137:AA137"/>
    <mergeCell ref="AB137:AD137"/>
    <mergeCell ref="AB214:AD214"/>
    <mergeCell ref="R153:T153"/>
    <mergeCell ref="AD153:AF153"/>
    <mergeCell ref="AO153:AQ153"/>
    <mergeCell ref="AZ153:BB153"/>
    <mergeCell ref="X134:Y134"/>
    <mergeCell ref="Z134:AA134"/>
    <mergeCell ref="X135:Y135"/>
    <mergeCell ref="Z135:AA135"/>
    <mergeCell ref="U136:W136"/>
    <mergeCell ref="X136:Y136"/>
    <mergeCell ref="AI134:AJ134"/>
    <mergeCell ref="AK134:AL134"/>
    <mergeCell ref="AI135:AJ135"/>
    <mergeCell ref="AK135:AL135"/>
    <mergeCell ref="AF136:AH136"/>
    <mergeCell ref="AI136:AJ136"/>
    <mergeCell ref="AK136:AL136"/>
    <mergeCell ref="AX136:AZ136"/>
    <mergeCell ref="AQ137:AS137"/>
    <mergeCell ref="AT137:AU137"/>
    <mergeCell ref="AV137:AW137"/>
    <mergeCell ref="AX137:AZ137"/>
    <mergeCell ref="AT134:AU134"/>
    <mergeCell ref="AV134:AW134"/>
    <mergeCell ref="BF145:BH145"/>
    <mergeCell ref="X145:Z145"/>
    <mergeCell ref="AI145:AK145"/>
    <mergeCell ref="AT145:AV145"/>
    <mergeCell ref="Y138:AA138"/>
    <mergeCell ref="M138:O138"/>
    <mergeCell ref="AJ133:AK133"/>
    <mergeCell ref="AJ124:AK124"/>
    <mergeCell ref="AM126:AO126"/>
    <mergeCell ref="S131:T131"/>
    <mergeCell ref="AD131:AE131"/>
    <mergeCell ref="AO131:AP131"/>
    <mergeCell ref="BA131:BB131"/>
    <mergeCell ref="AT135:AU135"/>
    <mergeCell ref="AV135:AW135"/>
    <mergeCell ref="AQ136:AS136"/>
    <mergeCell ref="AT136:AU136"/>
    <mergeCell ref="AV136:AW136"/>
    <mergeCell ref="O143:Q143"/>
    <mergeCell ref="AA143:AC143"/>
    <mergeCell ref="AL143:AN143"/>
    <mergeCell ref="AW143:AY143"/>
    <mergeCell ref="U137:W137"/>
    <mergeCell ref="BG70:BI70"/>
    <mergeCell ref="B79:BU79"/>
    <mergeCell ref="S122:T122"/>
    <mergeCell ref="AE122:AF122"/>
    <mergeCell ref="AP122:AQ122"/>
    <mergeCell ref="BA122:BB122"/>
    <mergeCell ref="BC59:BE59"/>
    <mergeCell ref="BF59:BG59"/>
    <mergeCell ref="BH59:BI59"/>
    <mergeCell ref="BJ59:BL59"/>
    <mergeCell ref="BC60:BE60"/>
    <mergeCell ref="BF60:BG60"/>
    <mergeCell ref="BH60:BI60"/>
    <mergeCell ref="BJ60:BL60"/>
    <mergeCell ref="AK59:AM59"/>
    <mergeCell ref="AN59:AO59"/>
    <mergeCell ref="AP59:AQ59"/>
    <mergeCell ref="AR59:AT59"/>
    <mergeCell ref="AK60:AM60"/>
    <mergeCell ref="AN60:AO60"/>
    <mergeCell ref="AP60:AQ60"/>
    <mergeCell ref="AR60:AT60"/>
    <mergeCell ref="AZ66:BB66"/>
    <mergeCell ref="BI66:BK66"/>
    <mergeCell ref="AA76:AC76"/>
    <mergeCell ref="AJ76:AL76"/>
    <mergeCell ref="W61:Y61"/>
    <mergeCell ref="AF61:AH61"/>
    <mergeCell ref="W70:Y70"/>
    <mergeCell ref="Y66:AA66"/>
    <mergeCell ref="AH66:AJ66"/>
    <mergeCell ref="AQ66:AS66"/>
    <mergeCell ref="V60:W60"/>
    <mergeCell ref="X60:Y60"/>
    <mergeCell ref="AW68:AY68"/>
    <mergeCell ref="BF68:BH68"/>
    <mergeCell ref="BQ68:BS68"/>
    <mergeCell ref="V57:W57"/>
    <mergeCell ref="X57:Y57"/>
    <mergeCell ref="V58:W58"/>
    <mergeCell ref="X58:Y58"/>
    <mergeCell ref="V59:W59"/>
    <mergeCell ref="X59:Y59"/>
    <mergeCell ref="Z59:AB59"/>
    <mergeCell ref="AN57:AO57"/>
    <mergeCell ref="AP57:AQ57"/>
    <mergeCell ref="AN58:AO58"/>
    <mergeCell ref="AP58:AQ58"/>
    <mergeCell ref="BF57:BG57"/>
    <mergeCell ref="BH57:BI57"/>
    <mergeCell ref="BF58:BG58"/>
    <mergeCell ref="BH58:BI58"/>
    <mergeCell ref="AX61:AZ61"/>
    <mergeCell ref="BG61:BI61"/>
    <mergeCell ref="B2:BU2"/>
    <mergeCell ref="Q45:R45"/>
    <mergeCell ref="AA45:AB45"/>
    <mergeCell ref="AJ45:AK45"/>
    <mergeCell ref="AS45:AT45"/>
    <mergeCell ref="BB45:BC45"/>
    <mergeCell ref="BL45:BM45"/>
    <mergeCell ref="BB54:BC54"/>
    <mergeCell ref="BL54:BM54"/>
    <mergeCell ref="AP47:AQ47"/>
    <mergeCell ref="AM49:AO49"/>
    <mergeCell ref="R54:S54"/>
    <mergeCell ref="AA54:AB54"/>
    <mergeCell ref="AJ54:AK54"/>
    <mergeCell ref="AS54:AT54"/>
    <mergeCell ref="F63:H63"/>
    <mergeCell ref="F76:H76"/>
    <mergeCell ref="F139:H139"/>
    <mergeCell ref="F152:H152"/>
    <mergeCell ref="F221:H221"/>
    <mergeCell ref="F228:H228"/>
    <mergeCell ref="BX7:CE13"/>
    <mergeCell ref="BX85:CE91"/>
    <mergeCell ref="BY161:CF167"/>
    <mergeCell ref="AP56:AQ56"/>
    <mergeCell ref="AS76:AU76"/>
    <mergeCell ref="BB76:BD76"/>
    <mergeCell ref="Q76:S76"/>
    <mergeCell ref="O66:Q66"/>
    <mergeCell ref="S59:U59"/>
    <mergeCell ref="S60:U60"/>
    <mergeCell ref="Z60:AB60"/>
    <mergeCell ref="M61:O61"/>
    <mergeCell ref="AO61:AQ61"/>
    <mergeCell ref="AO70:AQ70"/>
    <mergeCell ref="BM76:BO76"/>
    <mergeCell ref="V68:X68"/>
    <mergeCell ref="AE68:AG68"/>
    <mergeCell ref="AN68:AP68"/>
  </mergeCells>
  <pageMargins left="0.7" right="0.7" top="0.75" bottom="0.75" header="0.3" footer="0.3"/>
  <pageSetup paperSize="9"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D3D32-4AC7-4E20-8697-F75376D3B2A1}">
  <sheetPr>
    <tabColor rgb="FFFFC000"/>
  </sheetPr>
  <dimension ref="B1:CE256"/>
  <sheetViews>
    <sheetView showGridLines="0" zoomScaleNormal="100" workbookViewId="0">
      <selection activeCell="CD3" sqref="CD3"/>
    </sheetView>
  </sheetViews>
  <sheetFormatPr defaultRowHeight="11.25" x14ac:dyDescent="0.2"/>
  <cols>
    <col min="1" max="1047" width="2.83203125" style="1" customWidth="1"/>
    <col min="1048" max="16384" width="9.33203125" style="1"/>
  </cols>
  <sheetData>
    <row r="1" spans="2:83" ht="12" thickBot="1" x14ac:dyDescent="0.25"/>
    <row r="2" spans="2:83" ht="52.5" customHeight="1" x14ac:dyDescent="0.2">
      <c r="B2" s="23" t="s">
        <v>49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5"/>
    </row>
    <row r="3" spans="2:83" x14ac:dyDescent="0.2">
      <c r="B3" s="3"/>
      <c r="C3" s="5"/>
      <c r="D3" s="5"/>
      <c r="E3" s="5"/>
      <c r="F3" s="5"/>
      <c r="G3" s="5"/>
      <c r="H3" s="6" t="s">
        <v>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15" t="s">
        <v>12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4"/>
    </row>
    <row r="4" spans="2:83" x14ac:dyDescent="0.2">
      <c r="B4" s="7"/>
      <c r="BU4" s="8"/>
    </row>
    <row r="5" spans="2:83" x14ac:dyDescent="0.2">
      <c r="B5" s="7"/>
      <c r="BU5" s="8"/>
    </row>
    <row r="6" spans="2:83" x14ac:dyDescent="0.2">
      <c r="B6" s="7"/>
      <c r="BU6" s="8"/>
    </row>
    <row r="7" spans="2:83" x14ac:dyDescent="0.2">
      <c r="B7" s="7"/>
      <c r="BU7" s="8"/>
      <c r="BX7" s="26" t="s">
        <v>54</v>
      </c>
      <c r="BY7" s="27"/>
      <c r="BZ7" s="27"/>
      <c r="CA7" s="27"/>
      <c r="CB7" s="27"/>
      <c r="CC7" s="27"/>
      <c r="CD7" s="27"/>
      <c r="CE7" s="28"/>
    </row>
    <row r="8" spans="2:83" x14ac:dyDescent="0.2">
      <c r="B8" s="7"/>
      <c r="BU8" s="8"/>
      <c r="BX8" s="29"/>
      <c r="BY8" s="30"/>
      <c r="BZ8" s="30"/>
      <c r="CA8" s="30"/>
      <c r="CB8" s="30"/>
      <c r="CC8" s="30"/>
      <c r="CD8" s="30"/>
      <c r="CE8" s="31"/>
    </row>
    <row r="9" spans="2:83" x14ac:dyDescent="0.2">
      <c r="B9" s="7"/>
      <c r="BU9" s="8"/>
      <c r="BX9" s="29"/>
      <c r="BY9" s="30"/>
      <c r="BZ9" s="30"/>
      <c r="CA9" s="30"/>
      <c r="CB9" s="30"/>
      <c r="CC9" s="30"/>
      <c r="CD9" s="30"/>
      <c r="CE9" s="31"/>
    </row>
    <row r="10" spans="2:83" x14ac:dyDescent="0.2">
      <c r="B10" s="7"/>
      <c r="BU10" s="8"/>
      <c r="BX10" s="29"/>
      <c r="BY10" s="30"/>
      <c r="BZ10" s="30"/>
      <c r="CA10" s="30"/>
      <c r="CB10" s="30"/>
      <c r="CC10" s="30"/>
      <c r="CD10" s="30"/>
      <c r="CE10" s="31"/>
    </row>
    <row r="11" spans="2:83" x14ac:dyDescent="0.2">
      <c r="B11" s="7"/>
      <c r="BU11" s="8"/>
      <c r="BX11" s="29"/>
      <c r="BY11" s="30"/>
      <c r="BZ11" s="30"/>
      <c r="CA11" s="30"/>
      <c r="CB11" s="30"/>
      <c r="CC11" s="30"/>
      <c r="CD11" s="30"/>
      <c r="CE11" s="31"/>
    </row>
    <row r="12" spans="2:83" x14ac:dyDescent="0.2">
      <c r="B12" s="7"/>
      <c r="BU12" s="8"/>
      <c r="BX12" s="29"/>
      <c r="BY12" s="30"/>
      <c r="BZ12" s="30"/>
      <c r="CA12" s="30"/>
      <c r="CB12" s="30"/>
      <c r="CC12" s="30"/>
      <c r="CD12" s="30"/>
      <c r="CE12" s="31"/>
    </row>
    <row r="13" spans="2:83" x14ac:dyDescent="0.2">
      <c r="B13" s="7"/>
      <c r="BU13" s="8"/>
      <c r="BX13" s="32"/>
      <c r="BY13" s="33"/>
      <c r="BZ13" s="33"/>
      <c r="CA13" s="33"/>
      <c r="CB13" s="33"/>
      <c r="CC13" s="33"/>
      <c r="CD13" s="33"/>
      <c r="CE13" s="34"/>
    </row>
    <row r="14" spans="2:83" x14ac:dyDescent="0.2">
      <c r="B14" s="7"/>
      <c r="BU14" s="8"/>
    </row>
    <row r="15" spans="2:83" x14ac:dyDescent="0.2">
      <c r="B15" s="7"/>
      <c r="BU15" s="8"/>
    </row>
    <row r="16" spans="2:83" x14ac:dyDescent="0.2">
      <c r="B16" s="7"/>
      <c r="BU16" s="8"/>
    </row>
    <row r="17" spans="2:73" x14ac:dyDescent="0.2">
      <c r="B17" s="7"/>
      <c r="BU17" s="8"/>
    </row>
    <row r="18" spans="2:73" x14ac:dyDescent="0.2">
      <c r="B18" s="7"/>
      <c r="BU18" s="8"/>
    </row>
    <row r="19" spans="2:73" x14ac:dyDescent="0.2">
      <c r="B19" s="7"/>
      <c r="BU19" s="8"/>
    </row>
    <row r="20" spans="2:73" x14ac:dyDescent="0.2">
      <c r="B20" s="7"/>
      <c r="BU20" s="8"/>
    </row>
    <row r="21" spans="2:73" x14ac:dyDescent="0.2">
      <c r="B21" s="7"/>
      <c r="BU21" s="8"/>
    </row>
    <row r="22" spans="2:73" x14ac:dyDescent="0.2">
      <c r="B22" s="7"/>
      <c r="BU22" s="8"/>
    </row>
    <row r="23" spans="2:73" x14ac:dyDescent="0.2">
      <c r="B23" s="7"/>
      <c r="BU23" s="8"/>
    </row>
    <row r="24" spans="2:73" x14ac:dyDescent="0.2">
      <c r="B24" s="7"/>
      <c r="BU24" s="8"/>
    </row>
    <row r="25" spans="2:73" x14ac:dyDescent="0.2">
      <c r="B25" s="7"/>
      <c r="BU25" s="8"/>
    </row>
    <row r="26" spans="2:73" x14ac:dyDescent="0.2">
      <c r="B26" s="7"/>
      <c r="BU26" s="8"/>
    </row>
    <row r="27" spans="2:73" x14ac:dyDescent="0.2">
      <c r="B27" s="7"/>
      <c r="BU27" s="8"/>
    </row>
    <row r="28" spans="2:73" x14ac:dyDescent="0.2">
      <c r="B28" s="7"/>
      <c r="BU28" s="8"/>
    </row>
    <row r="29" spans="2:73" x14ac:dyDescent="0.2">
      <c r="B29" s="7"/>
      <c r="BU29" s="8"/>
    </row>
    <row r="30" spans="2:73" x14ac:dyDescent="0.2">
      <c r="B30" s="7"/>
      <c r="BU30" s="8"/>
    </row>
    <row r="31" spans="2:73" x14ac:dyDescent="0.2">
      <c r="B31" s="7"/>
      <c r="BU31" s="8"/>
    </row>
    <row r="32" spans="2:73" x14ac:dyDescent="0.2">
      <c r="B32" s="7"/>
      <c r="BU32" s="8"/>
    </row>
    <row r="33" spans="2:73" x14ac:dyDescent="0.2">
      <c r="B33" s="7"/>
      <c r="BU33" s="8"/>
    </row>
    <row r="34" spans="2:73" x14ac:dyDescent="0.2">
      <c r="B34" s="7"/>
      <c r="BU34" s="8"/>
    </row>
    <row r="35" spans="2:73" x14ac:dyDescent="0.2">
      <c r="B35" s="7"/>
      <c r="BU35" s="8"/>
    </row>
    <row r="36" spans="2:73" x14ac:dyDescent="0.2">
      <c r="B36" s="7"/>
      <c r="BU36" s="8"/>
    </row>
    <row r="37" spans="2:73" x14ac:dyDescent="0.2">
      <c r="B37" s="7"/>
      <c r="BU37" s="8"/>
    </row>
    <row r="38" spans="2:73" x14ac:dyDescent="0.2">
      <c r="B38" s="7"/>
      <c r="BU38" s="8"/>
    </row>
    <row r="39" spans="2:73" x14ac:dyDescent="0.2">
      <c r="B39" s="7"/>
      <c r="BU39" s="8"/>
    </row>
    <row r="40" spans="2:73" x14ac:dyDescent="0.2">
      <c r="B40" s="7"/>
      <c r="BU40" s="8"/>
    </row>
    <row r="41" spans="2:73" x14ac:dyDescent="0.2">
      <c r="B41" s="7"/>
      <c r="BU41" s="8"/>
    </row>
    <row r="42" spans="2:73" x14ac:dyDescent="0.2">
      <c r="B42" s="7"/>
      <c r="BU42" s="8"/>
    </row>
    <row r="43" spans="2:73" x14ac:dyDescent="0.2">
      <c r="B43" s="7"/>
      <c r="BU43" s="8"/>
    </row>
    <row r="44" spans="2:73" x14ac:dyDescent="0.2">
      <c r="B44" s="7"/>
      <c r="BU44" s="8"/>
    </row>
    <row r="45" spans="2:73" x14ac:dyDescent="0.2">
      <c r="B45" s="7"/>
      <c r="Q45" s="36">
        <v>4</v>
      </c>
      <c r="R45" s="36"/>
      <c r="S45" s="1" t="s">
        <v>0</v>
      </c>
      <c r="W45" s="1" t="s">
        <v>14</v>
      </c>
      <c r="X45" s="36">
        <v>4</v>
      </c>
      <c r="Y45" s="36"/>
      <c r="Z45" s="1" t="s">
        <v>0</v>
      </c>
      <c r="AD45" s="36">
        <v>4</v>
      </c>
      <c r="AE45" s="36"/>
      <c r="AF45" s="1" t="s">
        <v>0</v>
      </c>
      <c r="AJ45" s="36">
        <v>4</v>
      </c>
      <c r="AK45" s="36"/>
      <c r="AL45" s="1" t="s">
        <v>0</v>
      </c>
      <c r="AP45" s="36">
        <v>4</v>
      </c>
      <c r="AQ45" s="36"/>
      <c r="AR45" s="1" t="s">
        <v>0</v>
      </c>
      <c r="AV45" s="36">
        <v>4</v>
      </c>
      <c r="AW45" s="36"/>
      <c r="AX45" s="1" t="s">
        <v>0</v>
      </c>
      <c r="BB45" s="36">
        <v>4</v>
      </c>
      <c r="BC45" s="36"/>
      <c r="BD45" s="1" t="s">
        <v>0</v>
      </c>
      <c r="BH45" s="36">
        <v>4</v>
      </c>
      <c r="BI45" s="36"/>
      <c r="BJ45" s="1" t="s">
        <v>0</v>
      </c>
      <c r="BN45" s="36">
        <v>4</v>
      </c>
      <c r="BO45" s="36"/>
      <c r="BP45" s="1" t="s">
        <v>0</v>
      </c>
      <c r="BU45" s="8"/>
    </row>
    <row r="46" spans="2:73" x14ac:dyDescent="0.2">
      <c r="B46" s="7"/>
      <c r="BU46" s="8"/>
    </row>
    <row r="47" spans="2:73" x14ac:dyDescent="0.2">
      <c r="B47" s="7"/>
      <c r="AP47" s="35">
        <f>+Q45+X45+AD45+AJ45+AP45+AV45+BB45+BH45+BN45</f>
        <v>36</v>
      </c>
      <c r="AQ47" s="35"/>
      <c r="AR47" s="1" t="s">
        <v>0</v>
      </c>
      <c r="BU47" s="8"/>
    </row>
    <row r="48" spans="2:73" x14ac:dyDescent="0.2">
      <c r="B48" s="7"/>
      <c r="BU48" s="8"/>
    </row>
    <row r="49" spans="2:73" x14ac:dyDescent="0.2">
      <c r="B49" s="7"/>
      <c r="C49" s="1" t="s">
        <v>58</v>
      </c>
      <c r="AB49" s="1" t="s">
        <v>13</v>
      </c>
      <c r="AM49" s="36">
        <v>15</v>
      </c>
      <c r="AN49" s="36"/>
      <c r="AO49" s="36"/>
      <c r="AP49" s="1" t="s">
        <v>1</v>
      </c>
      <c r="BU49" s="8"/>
    </row>
    <row r="50" spans="2:73" x14ac:dyDescent="0.2">
      <c r="B50" s="7"/>
      <c r="BU50" s="8"/>
    </row>
    <row r="51" spans="2:73" x14ac:dyDescent="0.2">
      <c r="B51" s="7"/>
      <c r="BU51" s="8"/>
    </row>
    <row r="52" spans="2:73" x14ac:dyDescent="0.2">
      <c r="B52" s="7"/>
      <c r="BU52" s="8"/>
    </row>
    <row r="53" spans="2:73" x14ac:dyDescent="0.2">
      <c r="B53" s="7"/>
      <c r="BU53" s="8"/>
    </row>
    <row r="54" spans="2:73" x14ac:dyDescent="0.2">
      <c r="B54" s="7"/>
      <c r="Q54" s="35">
        <f>+Q45</f>
        <v>4</v>
      </c>
      <c r="R54" s="35"/>
      <c r="S54" s="1" t="s">
        <v>0</v>
      </c>
      <c r="X54" s="35">
        <f>+X45</f>
        <v>4</v>
      </c>
      <c r="Y54" s="35"/>
      <c r="Z54" s="1" t="s">
        <v>0</v>
      </c>
      <c r="AD54" s="35">
        <f>+AD45</f>
        <v>4</v>
      </c>
      <c r="AE54" s="35"/>
      <c r="AF54" s="1" t="s">
        <v>0</v>
      </c>
      <c r="AJ54" s="35">
        <f>+AJ45</f>
        <v>4</v>
      </c>
      <c r="AK54" s="35"/>
      <c r="AL54" s="1" t="s">
        <v>0</v>
      </c>
      <c r="AP54" s="35">
        <f>+AP45</f>
        <v>4</v>
      </c>
      <c r="AQ54" s="35"/>
      <c r="AR54" s="1" t="s">
        <v>0</v>
      </c>
      <c r="AV54" s="35">
        <f>+AV45-AU54</f>
        <v>4</v>
      </c>
      <c r="AW54" s="35"/>
      <c r="AX54" s="1" t="s">
        <v>0</v>
      </c>
      <c r="BB54" s="35">
        <f>+BB45</f>
        <v>4</v>
      </c>
      <c r="BC54" s="35"/>
      <c r="BD54" s="1" t="s">
        <v>0</v>
      </c>
      <c r="BH54" s="35">
        <f>+BH45</f>
        <v>4</v>
      </c>
      <c r="BI54" s="35"/>
      <c r="BJ54" s="1" t="s">
        <v>0</v>
      </c>
      <c r="BO54" s="35">
        <f>+BN45</f>
        <v>4</v>
      </c>
      <c r="BP54" s="35"/>
      <c r="BQ54" s="1" t="s">
        <v>0</v>
      </c>
      <c r="BU54" s="8"/>
    </row>
    <row r="55" spans="2:73" x14ac:dyDescent="0.2">
      <c r="B55" s="7"/>
      <c r="BU55" s="8"/>
    </row>
    <row r="56" spans="2:73" x14ac:dyDescent="0.2">
      <c r="B56" s="7"/>
      <c r="AP56" s="35">
        <f>+AP47</f>
        <v>36</v>
      </c>
      <c r="AQ56" s="35"/>
      <c r="AR56" s="1" t="s">
        <v>0</v>
      </c>
      <c r="BU56" s="8"/>
    </row>
    <row r="57" spans="2:73" x14ac:dyDescent="0.2">
      <c r="B57" s="7"/>
      <c r="R57" s="19"/>
      <c r="S57" s="19"/>
      <c r="T57" s="39">
        <f>(3/Q45)/(3/Q45+4/X45)</f>
        <v>0.42857142857142855</v>
      </c>
      <c r="U57" s="39"/>
      <c r="V57" s="39">
        <f>(4/X45)/(3/Q45+4/X45)</f>
        <v>0.5714285714285714</v>
      </c>
      <c r="W57" s="39"/>
      <c r="X57" s="19"/>
      <c r="Y57" s="19"/>
      <c r="Z57" s="39">
        <f>(4/X45)/(4/X45+3/AD45)</f>
        <v>0.5714285714285714</v>
      </c>
      <c r="AA57" s="39"/>
      <c r="AB57" s="39">
        <f>(3/AD45)/(4/X45+3/AD45)</f>
        <v>0.42857142857142855</v>
      </c>
      <c r="AC57" s="39"/>
      <c r="AD57" s="19"/>
      <c r="AE57" s="19"/>
      <c r="AF57" s="19"/>
      <c r="AG57" s="19"/>
      <c r="AH57" s="19"/>
      <c r="AI57" s="19"/>
      <c r="AJ57" s="19"/>
      <c r="AK57" s="19"/>
      <c r="AL57" s="39">
        <f>(3/AJ45)/(3/AJ45+4/AP45)</f>
        <v>0.42857142857142855</v>
      </c>
      <c r="AM57" s="39"/>
      <c r="AN57" s="39">
        <f>(4/AP45)/(3/AJ45+4/AP45)</f>
        <v>0.5714285714285714</v>
      </c>
      <c r="AO57" s="39"/>
      <c r="AP57" s="19"/>
      <c r="AQ57" s="19"/>
      <c r="AR57" s="39">
        <f>(4/AP45)/(4/AP45+3/AV45)</f>
        <v>0.5714285714285714</v>
      </c>
      <c r="AS57" s="39"/>
      <c r="AT57" s="39">
        <f>(3/AV45)/(4/AP45+3/AV45)</f>
        <v>0.42857142857142855</v>
      </c>
      <c r="AU57" s="39"/>
      <c r="AV57" s="19"/>
      <c r="AW57" s="19"/>
      <c r="AX57" s="19"/>
      <c r="AY57" s="19"/>
      <c r="AZ57" s="19"/>
      <c r="BA57" s="19"/>
      <c r="BB57" s="19"/>
      <c r="BC57" s="19"/>
      <c r="BD57" s="39">
        <f>(3/BB45)/(3/BB45+4/BH45)</f>
        <v>0.42857142857142855</v>
      </c>
      <c r="BE57" s="39"/>
      <c r="BF57" s="39">
        <f>(4/BH45)/(3/BB45+4/BH45)</f>
        <v>0.5714285714285714</v>
      </c>
      <c r="BG57" s="39"/>
      <c r="BH57" s="19"/>
      <c r="BI57" s="19"/>
      <c r="BJ57" s="39">
        <f>(4/BH45)/(4/BH45+3/BN45)</f>
        <v>0.5714285714285714</v>
      </c>
      <c r="BK57" s="39"/>
      <c r="BL57" s="39">
        <f>(3/BN45)/(4/BH45+3/BN45)</f>
        <v>0.42857142857142855</v>
      </c>
      <c r="BM57" s="39"/>
      <c r="BN57" s="19"/>
      <c r="BO57" s="19"/>
      <c r="BU57" s="8"/>
    </row>
    <row r="58" spans="2:73" hidden="1" x14ac:dyDescent="0.2">
      <c r="B58" s="7"/>
      <c r="R58" s="19"/>
      <c r="S58" s="19"/>
      <c r="T58" s="39">
        <f>-AM49*Q45^2/8</f>
        <v>-30</v>
      </c>
      <c r="U58" s="39"/>
      <c r="V58" s="39">
        <f>AM49*X45^2/12</f>
        <v>20</v>
      </c>
      <c r="W58" s="39"/>
      <c r="X58" s="19"/>
      <c r="Y58" s="19"/>
      <c r="Z58" s="39">
        <f>-AM49*X45^2/12</f>
        <v>-20</v>
      </c>
      <c r="AA58" s="39"/>
      <c r="AB58" s="39">
        <f>AM49*AD45^2/8</f>
        <v>30</v>
      </c>
      <c r="AC58" s="39"/>
      <c r="AD58" s="19"/>
      <c r="AE58" s="19"/>
      <c r="AF58" s="19"/>
      <c r="AG58" s="19"/>
      <c r="AH58" s="19"/>
      <c r="AI58" s="19"/>
      <c r="AJ58" s="19"/>
      <c r="AK58" s="19"/>
      <c r="AL58" s="39">
        <f>-AM49*AJ45^2/8</f>
        <v>-30</v>
      </c>
      <c r="AM58" s="39"/>
      <c r="AN58" s="39">
        <f>AM49*AP45^2/12</f>
        <v>20</v>
      </c>
      <c r="AO58" s="39"/>
      <c r="AP58" s="19"/>
      <c r="AQ58" s="19"/>
      <c r="AR58" s="39">
        <f>-AM49*AP45^2/12</f>
        <v>-20</v>
      </c>
      <c r="AS58" s="39"/>
      <c r="AT58" s="39">
        <f>AM49*AV45^2/8</f>
        <v>30</v>
      </c>
      <c r="AU58" s="39"/>
      <c r="AV58" s="19"/>
      <c r="AW58" s="19"/>
      <c r="AX58" s="19"/>
      <c r="AY58" s="19"/>
      <c r="AZ58" s="19"/>
      <c r="BA58" s="19"/>
      <c r="BB58" s="19"/>
      <c r="BC58" s="19"/>
      <c r="BD58" s="39">
        <f>-AM49*BB45^2/8</f>
        <v>-30</v>
      </c>
      <c r="BE58" s="39"/>
      <c r="BF58" s="39">
        <f>AM49*BH45^2/12</f>
        <v>20</v>
      </c>
      <c r="BG58" s="39"/>
      <c r="BH58" s="19"/>
      <c r="BI58" s="19"/>
      <c r="BJ58" s="39">
        <f>-AM49*BH45^2/12</f>
        <v>-20</v>
      </c>
      <c r="BK58" s="39"/>
      <c r="BL58" s="39">
        <f>AM49*BN45^2/8</f>
        <v>30</v>
      </c>
      <c r="BM58" s="39"/>
      <c r="BN58" s="19"/>
      <c r="BO58" s="19"/>
      <c r="BU58" s="8"/>
    </row>
    <row r="59" spans="2:73" hidden="1" x14ac:dyDescent="0.2">
      <c r="B59" s="7"/>
      <c r="R59" s="19"/>
      <c r="S59" s="19"/>
      <c r="T59" s="39">
        <f>-(T58+V58)*T57</f>
        <v>4.2857142857142856</v>
      </c>
      <c r="U59" s="39"/>
      <c r="V59" s="39">
        <f>-(T58+V58)*V57</f>
        <v>5.7142857142857135</v>
      </c>
      <c r="W59" s="39"/>
      <c r="X59" s="19"/>
      <c r="Y59" s="19"/>
      <c r="Z59" s="39">
        <f>+V59/2</f>
        <v>2.8571428571428568</v>
      </c>
      <c r="AA59" s="39"/>
      <c r="AB59" s="39"/>
      <c r="AC59" s="39"/>
      <c r="AD59" s="19"/>
      <c r="AE59" s="19"/>
      <c r="AF59" s="19"/>
      <c r="AG59" s="19"/>
      <c r="AH59" s="19"/>
      <c r="AI59" s="19"/>
      <c r="AJ59" s="19"/>
      <c r="AK59" s="19"/>
      <c r="AL59" s="39">
        <f>-(AL58+AN58)*AL57</f>
        <v>4.2857142857142856</v>
      </c>
      <c r="AM59" s="39"/>
      <c r="AN59" s="39">
        <f>-(AL58+AN58)*AN57</f>
        <v>5.7142857142857135</v>
      </c>
      <c r="AO59" s="39"/>
      <c r="AP59" s="19"/>
      <c r="AQ59" s="19"/>
      <c r="AR59" s="39">
        <f>+AN59/2</f>
        <v>2.8571428571428568</v>
      </c>
      <c r="AS59" s="39"/>
      <c r="AT59" s="39"/>
      <c r="AU59" s="39"/>
      <c r="AV59" s="19"/>
      <c r="AW59" s="19"/>
      <c r="AX59" s="19"/>
      <c r="AY59" s="19"/>
      <c r="AZ59" s="19"/>
      <c r="BA59" s="19"/>
      <c r="BB59" s="19"/>
      <c r="BC59" s="19"/>
      <c r="BD59" s="39">
        <f>-(BD58+BF58)*BD57</f>
        <v>4.2857142857142856</v>
      </c>
      <c r="BE59" s="39"/>
      <c r="BF59" s="39">
        <f>-(BD58+BF58)*BF57</f>
        <v>5.7142857142857135</v>
      </c>
      <c r="BG59" s="39"/>
      <c r="BH59" s="19"/>
      <c r="BI59" s="19"/>
      <c r="BJ59" s="39">
        <f>+BF59/2</f>
        <v>2.8571428571428568</v>
      </c>
      <c r="BK59" s="39"/>
      <c r="BL59" s="39"/>
      <c r="BM59" s="39"/>
      <c r="BN59" s="19"/>
      <c r="BO59" s="19"/>
      <c r="BU59" s="8"/>
    </row>
    <row r="60" spans="2:73" hidden="1" x14ac:dyDescent="0.2">
      <c r="B60" s="7"/>
      <c r="R60" s="19"/>
      <c r="S60" s="19"/>
      <c r="T60" s="39"/>
      <c r="U60" s="39"/>
      <c r="V60" s="39">
        <f>+Z60/2</f>
        <v>-3.6734693877551021</v>
      </c>
      <c r="W60" s="39"/>
      <c r="X60" s="19"/>
      <c r="Y60" s="19"/>
      <c r="Z60" s="39">
        <f>-(Z59+Z58+AB58)*Z57</f>
        <v>-7.3469387755102042</v>
      </c>
      <c r="AA60" s="39"/>
      <c r="AB60" s="39">
        <f>-(Z59+Z58+AB58)*AB57</f>
        <v>-5.5102040816326534</v>
      </c>
      <c r="AC60" s="39"/>
      <c r="AD60" s="19"/>
      <c r="AE60" s="19"/>
      <c r="AF60" s="19"/>
      <c r="AG60" s="19"/>
      <c r="AH60" s="19"/>
      <c r="AI60" s="19"/>
      <c r="AJ60" s="19"/>
      <c r="AK60" s="19"/>
      <c r="AL60" s="39"/>
      <c r="AM60" s="39"/>
      <c r="AN60" s="39">
        <f>+AR60/2</f>
        <v>-3.6734693877551021</v>
      </c>
      <c r="AO60" s="39"/>
      <c r="AP60" s="19"/>
      <c r="AQ60" s="19"/>
      <c r="AR60" s="39">
        <f>-(AR59+AR58+AT58)*AR57</f>
        <v>-7.3469387755102042</v>
      </c>
      <c r="AS60" s="39"/>
      <c r="AT60" s="39">
        <f>-(AR59+AR58+AT58)*AT57</f>
        <v>-5.5102040816326534</v>
      </c>
      <c r="AU60" s="39"/>
      <c r="AV60" s="19"/>
      <c r="AW60" s="19"/>
      <c r="AX60" s="19"/>
      <c r="AY60" s="19"/>
      <c r="AZ60" s="19"/>
      <c r="BA60" s="19"/>
      <c r="BB60" s="19"/>
      <c r="BC60" s="19"/>
      <c r="BD60" s="39"/>
      <c r="BE60" s="39"/>
      <c r="BF60" s="39">
        <f>+BJ60/2</f>
        <v>-3.6734693877551021</v>
      </c>
      <c r="BG60" s="39"/>
      <c r="BH60" s="19"/>
      <c r="BI60" s="19"/>
      <c r="BJ60" s="39">
        <f>-(BJ59+BJ58+BL58)*BJ57</f>
        <v>-7.3469387755102042</v>
      </c>
      <c r="BK60" s="39"/>
      <c r="BL60" s="39">
        <f>-(BJ59+BJ58+BL58)*BL57</f>
        <v>-5.5102040816326534</v>
      </c>
      <c r="BM60" s="39"/>
      <c r="BN60" s="19"/>
      <c r="BO60" s="19"/>
      <c r="BU60" s="8"/>
    </row>
    <row r="61" spans="2:73" hidden="1" x14ac:dyDescent="0.2">
      <c r="B61" s="7"/>
      <c r="R61" s="19"/>
      <c r="S61" s="19"/>
      <c r="T61" s="39">
        <f>-V60*T57</f>
        <v>1.574344023323615</v>
      </c>
      <c r="U61" s="39"/>
      <c r="V61" s="39">
        <f>-V60*V57</f>
        <v>2.0991253644314867</v>
      </c>
      <c r="W61" s="39"/>
      <c r="X61" s="19"/>
      <c r="Y61" s="19"/>
      <c r="Z61" s="39">
        <f>+V61/2</f>
        <v>1.0495626822157433</v>
      </c>
      <c r="AA61" s="39"/>
      <c r="AB61" s="39"/>
      <c r="AC61" s="39"/>
      <c r="AD61" s="19"/>
      <c r="AE61" s="19"/>
      <c r="AF61" s="19"/>
      <c r="AG61" s="19"/>
      <c r="AH61" s="19"/>
      <c r="AI61" s="19"/>
      <c r="AJ61" s="19"/>
      <c r="AK61" s="19"/>
      <c r="AL61" s="39">
        <f>-AN60*AL57</f>
        <v>1.574344023323615</v>
      </c>
      <c r="AM61" s="39"/>
      <c r="AN61" s="39">
        <f>-AN60*AN57</f>
        <v>2.0991253644314867</v>
      </c>
      <c r="AO61" s="39"/>
      <c r="AP61" s="19"/>
      <c r="AQ61" s="19"/>
      <c r="AR61" s="39">
        <f>+AN61/2</f>
        <v>1.0495626822157433</v>
      </c>
      <c r="AS61" s="39"/>
      <c r="AT61" s="39"/>
      <c r="AU61" s="39"/>
      <c r="AV61" s="19"/>
      <c r="AW61" s="19"/>
      <c r="AX61" s="19"/>
      <c r="AY61" s="19"/>
      <c r="AZ61" s="19"/>
      <c r="BA61" s="19"/>
      <c r="BB61" s="19"/>
      <c r="BC61" s="19"/>
      <c r="BD61" s="39">
        <f>-BF60*BD57</f>
        <v>1.574344023323615</v>
      </c>
      <c r="BE61" s="39"/>
      <c r="BF61" s="39">
        <f>-BF60*BF57</f>
        <v>2.0991253644314867</v>
      </c>
      <c r="BG61" s="39"/>
      <c r="BH61" s="19"/>
      <c r="BI61" s="19"/>
      <c r="BJ61" s="39">
        <f>+BF61/2</f>
        <v>1.0495626822157433</v>
      </c>
      <c r="BK61" s="39"/>
      <c r="BL61" s="39"/>
      <c r="BM61" s="39"/>
      <c r="BN61" s="19"/>
      <c r="BO61" s="19"/>
      <c r="BU61" s="8"/>
    </row>
    <row r="62" spans="2:73" hidden="1" x14ac:dyDescent="0.2">
      <c r="B62" s="7"/>
      <c r="R62" s="19"/>
      <c r="S62" s="19"/>
      <c r="T62" s="39"/>
      <c r="U62" s="39"/>
      <c r="V62" s="39">
        <f>+Z62/2</f>
        <v>-0.29987505206164095</v>
      </c>
      <c r="W62" s="39"/>
      <c r="X62" s="19"/>
      <c r="Y62" s="19"/>
      <c r="Z62" s="39">
        <f>-Z61*Z57</f>
        <v>-0.59975010412328189</v>
      </c>
      <c r="AA62" s="39"/>
      <c r="AB62" s="39">
        <f>-Z61*AB57</f>
        <v>-0.44981257809246139</v>
      </c>
      <c r="AC62" s="39"/>
      <c r="AD62" s="19"/>
      <c r="AE62" s="19"/>
      <c r="AF62" s="19"/>
      <c r="AG62" s="19"/>
      <c r="AH62" s="19"/>
      <c r="AI62" s="19"/>
      <c r="AJ62" s="19"/>
      <c r="AK62" s="19"/>
      <c r="AL62" s="39"/>
      <c r="AM62" s="39"/>
      <c r="AN62" s="39">
        <f>+AR62/2</f>
        <v>-0.29987505206164095</v>
      </c>
      <c r="AO62" s="39"/>
      <c r="AP62" s="19"/>
      <c r="AQ62" s="19"/>
      <c r="AR62" s="39">
        <f>-AR61*AR57</f>
        <v>-0.59975010412328189</v>
      </c>
      <c r="AS62" s="39"/>
      <c r="AT62" s="39">
        <f>-AR61*AT57</f>
        <v>-0.44981257809246139</v>
      </c>
      <c r="AU62" s="39"/>
      <c r="AV62" s="19"/>
      <c r="AW62" s="19"/>
      <c r="AX62" s="19"/>
      <c r="AY62" s="19"/>
      <c r="AZ62" s="19"/>
      <c r="BA62" s="19"/>
      <c r="BB62" s="19"/>
      <c r="BC62" s="19"/>
      <c r="BD62" s="39"/>
      <c r="BE62" s="39"/>
      <c r="BF62" s="39">
        <f>+BJ62/2</f>
        <v>-0.29987505206164095</v>
      </c>
      <c r="BG62" s="39"/>
      <c r="BH62" s="19"/>
      <c r="BI62" s="19"/>
      <c r="BJ62" s="39">
        <f>-BJ61*BJ57</f>
        <v>-0.59975010412328189</v>
      </c>
      <c r="BK62" s="39"/>
      <c r="BL62" s="39">
        <f>-BJ61*BL57</f>
        <v>-0.44981257809246139</v>
      </c>
      <c r="BM62" s="39"/>
      <c r="BN62" s="19"/>
      <c r="BO62" s="19"/>
      <c r="BU62" s="8"/>
    </row>
    <row r="63" spans="2:73" hidden="1" x14ac:dyDescent="0.2">
      <c r="B63" s="7"/>
      <c r="R63" s="19"/>
      <c r="S63" s="19"/>
      <c r="T63" s="39">
        <f>-V62*T57</f>
        <v>0.12851787945498896</v>
      </c>
      <c r="U63" s="39"/>
      <c r="V63" s="39">
        <f>-V62*V57</f>
        <v>0.17135717260665195</v>
      </c>
      <c r="W63" s="39"/>
      <c r="X63" s="19"/>
      <c r="Y63" s="19"/>
      <c r="Z63" s="39">
        <f>+V63/2</f>
        <v>8.5678586303325976E-2</v>
      </c>
      <c r="AA63" s="39"/>
      <c r="AB63" s="39"/>
      <c r="AC63" s="39"/>
      <c r="AD63" s="19"/>
      <c r="AE63" s="19"/>
      <c r="AF63" s="19"/>
      <c r="AG63" s="19"/>
      <c r="AH63" s="19"/>
      <c r="AI63" s="19"/>
      <c r="AJ63" s="19"/>
      <c r="AK63" s="19"/>
      <c r="AL63" s="39">
        <f>-AN62*AL57</f>
        <v>0.12851787945498896</v>
      </c>
      <c r="AM63" s="39"/>
      <c r="AN63" s="39">
        <f>-AN62*AN57</f>
        <v>0.17135717260665195</v>
      </c>
      <c r="AO63" s="39"/>
      <c r="AP63" s="19"/>
      <c r="AQ63" s="19"/>
      <c r="AR63" s="39">
        <f>+AN63/2</f>
        <v>8.5678586303325976E-2</v>
      </c>
      <c r="AS63" s="39"/>
      <c r="AT63" s="39"/>
      <c r="AU63" s="39"/>
      <c r="AV63" s="19"/>
      <c r="AW63" s="19"/>
      <c r="AX63" s="19"/>
      <c r="AY63" s="19"/>
      <c r="AZ63" s="19"/>
      <c r="BA63" s="19"/>
      <c r="BB63" s="19"/>
      <c r="BC63" s="19"/>
      <c r="BD63" s="39">
        <f>-BF62*BD57</f>
        <v>0.12851787945498896</v>
      </c>
      <c r="BE63" s="39"/>
      <c r="BF63" s="39">
        <f>-BF62*BF57</f>
        <v>0.17135717260665195</v>
      </c>
      <c r="BG63" s="39"/>
      <c r="BH63" s="19"/>
      <c r="BI63" s="19"/>
      <c r="BJ63" s="39">
        <f>+BF63/2</f>
        <v>8.5678586303325976E-2</v>
      </c>
      <c r="BK63" s="39"/>
      <c r="BL63" s="39"/>
      <c r="BM63" s="39"/>
      <c r="BN63" s="19"/>
      <c r="BO63" s="19"/>
      <c r="BU63" s="8"/>
    </row>
    <row r="64" spans="2:73" hidden="1" x14ac:dyDescent="0.2">
      <c r="B64" s="7"/>
      <c r="R64" s="19"/>
      <c r="S64" s="19"/>
      <c r="T64" s="39"/>
      <c r="U64" s="39"/>
      <c r="V64" s="39">
        <f>+Z64/2</f>
        <v>-2.4479596086664564E-2</v>
      </c>
      <c r="W64" s="39"/>
      <c r="X64" s="19"/>
      <c r="Y64" s="19"/>
      <c r="Z64" s="39">
        <f>-Z63*Z57</f>
        <v>-4.8959192173329127E-2</v>
      </c>
      <c r="AA64" s="39"/>
      <c r="AB64" s="39">
        <f>-Z63*AB57</f>
        <v>-3.6719394129996842E-2</v>
      </c>
      <c r="AC64" s="39"/>
      <c r="AD64" s="19"/>
      <c r="AE64" s="19"/>
      <c r="AF64" s="19"/>
      <c r="AG64" s="19"/>
      <c r="AH64" s="19"/>
      <c r="AI64" s="19"/>
      <c r="AJ64" s="19"/>
      <c r="AK64" s="19"/>
      <c r="AL64" s="39"/>
      <c r="AM64" s="39"/>
      <c r="AN64" s="39">
        <f>+AR64/2</f>
        <v>-2.4479596086664564E-2</v>
      </c>
      <c r="AO64" s="39"/>
      <c r="AP64" s="19"/>
      <c r="AQ64" s="19"/>
      <c r="AR64" s="39">
        <f>-AR63*AR57</f>
        <v>-4.8959192173329127E-2</v>
      </c>
      <c r="AS64" s="39"/>
      <c r="AT64" s="39">
        <f>-AR63*AT57</f>
        <v>-3.6719394129996842E-2</v>
      </c>
      <c r="AU64" s="39"/>
      <c r="AV64" s="19"/>
      <c r="AW64" s="19"/>
      <c r="AX64" s="19"/>
      <c r="AY64" s="19"/>
      <c r="AZ64" s="19"/>
      <c r="BA64" s="19"/>
      <c r="BB64" s="19"/>
      <c r="BC64" s="19"/>
      <c r="BD64" s="39"/>
      <c r="BE64" s="39"/>
      <c r="BF64" s="39">
        <f>+BJ64/2</f>
        <v>-2.4479596086664564E-2</v>
      </c>
      <c r="BG64" s="39"/>
      <c r="BH64" s="19"/>
      <c r="BI64" s="19"/>
      <c r="BJ64" s="39">
        <f>-BJ63*BJ57</f>
        <v>-4.8959192173329127E-2</v>
      </c>
      <c r="BK64" s="39"/>
      <c r="BL64" s="39">
        <f>-BJ63*BL57</f>
        <v>-3.6719394129996842E-2</v>
      </c>
      <c r="BM64" s="39"/>
      <c r="BN64" s="19"/>
      <c r="BO64" s="19"/>
      <c r="BU64" s="8"/>
    </row>
    <row r="65" spans="2:73" hidden="1" x14ac:dyDescent="0.2">
      <c r="B65" s="7"/>
      <c r="R65" s="19"/>
      <c r="S65" s="19"/>
      <c r="T65" s="39">
        <f>-V64*T57</f>
        <v>1.0491255465713384E-2</v>
      </c>
      <c r="U65" s="39"/>
      <c r="V65" s="39">
        <f>-V64*V57</f>
        <v>1.3988340620951178E-2</v>
      </c>
      <c r="W65" s="39"/>
      <c r="X65" s="19"/>
      <c r="Y65" s="19"/>
      <c r="Z65" s="39">
        <f>+V65/2</f>
        <v>6.9941703104755889E-3</v>
      </c>
      <c r="AA65" s="39"/>
      <c r="AB65" s="39"/>
      <c r="AC65" s="39"/>
      <c r="AD65" s="19"/>
      <c r="AE65" s="19"/>
      <c r="AF65" s="19"/>
      <c r="AG65" s="19"/>
      <c r="AH65" s="19"/>
      <c r="AI65" s="19"/>
      <c r="AJ65" s="19"/>
      <c r="AK65" s="19"/>
      <c r="AL65" s="39">
        <f>-AN64*AL57</f>
        <v>1.0491255465713384E-2</v>
      </c>
      <c r="AM65" s="39"/>
      <c r="AN65" s="39">
        <f>-AN64*AN57</f>
        <v>1.3988340620951178E-2</v>
      </c>
      <c r="AO65" s="39"/>
      <c r="AP65" s="19"/>
      <c r="AQ65" s="19"/>
      <c r="AR65" s="39">
        <f>+AN65/2</f>
        <v>6.9941703104755889E-3</v>
      </c>
      <c r="AS65" s="39"/>
      <c r="AT65" s="39"/>
      <c r="AU65" s="39"/>
      <c r="AV65" s="19"/>
      <c r="AW65" s="19"/>
      <c r="AX65" s="19"/>
      <c r="AY65" s="19"/>
      <c r="AZ65" s="19"/>
      <c r="BA65" s="19"/>
      <c r="BB65" s="19"/>
      <c r="BC65" s="19"/>
      <c r="BD65" s="39">
        <f>-BF64*BD57</f>
        <v>1.0491255465713384E-2</v>
      </c>
      <c r="BE65" s="39"/>
      <c r="BF65" s="39">
        <f>-BF64*BF57</f>
        <v>1.3988340620951178E-2</v>
      </c>
      <c r="BG65" s="39"/>
      <c r="BH65" s="19"/>
      <c r="BI65" s="19"/>
      <c r="BJ65" s="39">
        <f>+BF65/2</f>
        <v>6.9941703104755889E-3</v>
      </c>
      <c r="BK65" s="39"/>
      <c r="BL65" s="39"/>
      <c r="BM65" s="39"/>
      <c r="BN65" s="19"/>
      <c r="BO65" s="19"/>
      <c r="BU65" s="8"/>
    </row>
    <row r="66" spans="2:73" hidden="1" x14ac:dyDescent="0.2">
      <c r="B66" s="7"/>
      <c r="R66" s="39">
        <f>(((0-(-T67))/Q45+AM49*Q45*0.5)^2/(2*AM49))-0</f>
        <v>19.199626979395237</v>
      </c>
      <c r="S66" s="39"/>
      <c r="T66" s="19"/>
      <c r="U66" s="19"/>
      <c r="V66" s="39"/>
      <c r="W66" s="39"/>
      <c r="X66" s="39">
        <f>(((V67-(-Z67))/X45+AM49*X45*0.5)^2/(2*AM49))-V67</f>
        <v>5.9994005006120581</v>
      </c>
      <c r="Y66" s="39"/>
      <c r="Z66" s="39">
        <f>-Z65*Z57</f>
        <v>-3.9966687488431933E-3</v>
      </c>
      <c r="AA66" s="39"/>
      <c r="AB66" s="39">
        <f>-Z65*AB57</f>
        <v>-2.9975015616323952E-3</v>
      </c>
      <c r="AC66" s="39"/>
      <c r="AD66" s="39">
        <f>(((AB67-(0))/AD45+AM49*AD45*0.5)^2/(2*AM49))-AB67</f>
        <v>19.199893422314595</v>
      </c>
      <c r="AE66" s="39"/>
      <c r="AF66" s="19"/>
      <c r="AG66" s="19"/>
      <c r="AH66" s="19"/>
      <c r="AI66" s="19"/>
      <c r="AJ66" s="39">
        <f>(((0-(-AL67))/AJ45+AM49*AJ45*0.5)^2/(2*AM49))-0</f>
        <v>19.199626979395237</v>
      </c>
      <c r="AK66" s="39"/>
      <c r="AL66" s="19"/>
      <c r="AM66" s="19"/>
      <c r="AN66" s="39"/>
      <c r="AO66" s="39"/>
      <c r="AP66" s="39">
        <f>(((AN67-(-AR67))/AP45+AM49*AP45*0.5)^2/(2*AM49))-AN67</f>
        <v>5.9994005006120581</v>
      </c>
      <c r="AQ66" s="39"/>
      <c r="AR66" s="39">
        <f>-AR65*AR57</f>
        <v>-3.9966687488431933E-3</v>
      </c>
      <c r="AS66" s="39"/>
      <c r="AT66" s="39">
        <f>-AR65*AT57</f>
        <v>-2.9975015616323952E-3</v>
      </c>
      <c r="AU66" s="39"/>
      <c r="AV66" s="39">
        <f>(((AT67-(0))/AV45+AM49*AV45*0.5)^2/(2*AM49))-AT67</f>
        <v>19.199893422314595</v>
      </c>
      <c r="AW66" s="39"/>
      <c r="AX66" s="19"/>
      <c r="AY66" s="19"/>
      <c r="AZ66" s="19"/>
      <c r="BA66" s="19"/>
      <c r="BB66" s="39">
        <f>(((0-(-BD67))/BB45+AM49*BB45*0.5)^2/(2*AM49))-0</f>
        <v>19.199626979395237</v>
      </c>
      <c r="BC66" s="39"/>
      <c r="BD66" s="19"/>
      <c r="BE66" s="19"/>
      <c r="BF66" s="39"/>
      <c r="BG66" s="39"/>
      <c r="BH66" s="39">
        <f>(((BF67-(-BJ67))/BH45+AM49*BH45*0.5)^2/(2*AM49))-BF67</f>
        <v>5.9994005006120581</v>
      </c>
      <c r="BI66" s="39"/>
      <c r="BJ66" s="39">
        <f>-BJ65*BJ57</f>
        <v>-3.9966687488431933E-3</v>
      </c>
      <c r="BK66" s="39"/>
      <c r="BL66" s="39">
        <f>-BJ65*BL57</f>
        <v>-2.9975015616323952E-3</v>
      </c>
      <c r="BM66" s="39"/>
      <c r="BN66" s="39">
        <f>(((BL67-(0))/BN45+AM49*BN45*0.5)^2/(2*AM49))-BL67</f>
        <v>19.199893422314595</v>
      </c>
      <c r="BO66" s="39"/>
      <c r="BU66" s="8"/>
    </row>
    <row r="67" spans="2:73" hidden="1" x14ac:dyDescent="0.2">
      <c r="B67" s="7"/>
      <c r="R67" s="39">
        <f>((AM49*Q45-((0.5*AM49*Q45^2+(-T67)-0)/Q45))*Q45)/((AM49*Q45-((0.5*AM49*Q45^2+(-T67)-0)/Q45))+((0.5*AM49*Q45^2+(-T67)-0)/Q45))</f>
        <v>1.5999844573993101</v>
      </c>
      <c r="S67" s="39"/>
      <c r="T67" s="39">
        <f>SUM(T58:U66)</f>
        <v>-24.000932556041398</v>
      </c>
      <c r="U67" s="39"/>
      <c r="V67" s="39">
        <f>SUM(V58:W66)</f>
        <v>24.000932556041398</v>
      </c>
      <c r="W67" s="39"/>
      <c r="X67" s="39">
        <f>((AM49*X45-((0.5*AM49*X45^2+(-Z67)-V67)/X45))*X45)/((AM49*X45-((0.5*AM49*X45^2+(-Z67)-V67)/X45))+((0.5*AM49*X45^2+(-Z67)-V67)/X45))</f>
        <v>2.0000111018576359</v>
      </c>
      <c r="Y67" s="39"/>
      <c r="Z67" s="39">
        <f>SUM(Z58:AA66)</f>
        <v>-24.000266444583254</v>
      </c>
      <c r="AA67" s="39"/>
      <c r="AB67" s="39">
        <f>SUM(AB58:AC66)</f>
        <v>24.000266444583254</v>
      </c>
      <c r="AC67" s="39"/>
      <c r="AD67" s="39">
        <f>((AM49*AD45-((0.5*AM49*AD45^2+(-AB67)-0)/AD45))*AD45)/((AM49*AD45-((0.5*AM49*AD45^2+(-AB67)-0)/AD45))+((0.5*AM49*AD45^2+(-AB67)-0)/AD45))</f>
        <v>2.4000044407430541</v>
      </c>
      <c r="AE67" s="39"/>
      <c r="AF67" s="19"/>
      <c r="AG67" s="19"/>
      <c r="AH67" s="19"/>
      <c r="AI67" s="19"/>
      <c r="AJ67" s="39">
        <f>((AM49*AJ45-((0.5*AM49*AJ45^2+(-AL67)-0)/AJ45))*AJ45)/((AM49*AJ45-((0.5*AM49*AJ45^2+(-AL67)-0)/AJ45))+((0.5*AM49*AJ45^2+(-AL67)-0)/AJ45))</f>
        <v>1.5999844573993101</v>
      </c>
      <c r="AK67" s="39"/>
      <c r="AL67" s="39">
        <f>SUM(AL58:AM66)</f>
        <v>-24.000932556041398</v>
      </c>
      <c r="AM67" s="39"/>
      <c r="AN67" s="39">
        <f>SUM(AN58:AO66)</f>
        <v>24.000932556041398</v>
      </c>
      <c r="AO67" s="39"/>
      <c r="AP67" s="39">
        <f>((AM49*AP45-((0.5*AM49*AP45^2+(-AR67)-AN67)/AP45))*AP45)/((AM49*AP45-((0.5*AM49*AP45^2+(-AR67)-AN67)/AP45))+((0.5*AM49*AP45^2+(-AR67)-AN67)/AP45))</f>
        <v>2.0000111018576359</v>
      </c>
      <c r="AQ67" s="39"/>
      <c r="AR67" s="39">
        <f>SUM(AR58:AS66)</f>
        <v>-24.000266444583254</v>
      </c>
      <c r="AS67" s="39"/>
      <c r="AT67" s="39">
        <f>SUM(AT58:AU66)</f>
        <v>24.000266444583254</v>
      </c>
      <c r="AU67" s="39"/>
      <c r="AV67" s="39">
        <f>((AM49*AV45-((0.5*AM49*AV45^2+(-AT67)-0)/AV45))*AV45)/((AM49*AV45-((0.5*AM49*AV45^2+(-AT67)-0)/AV45))+((0.5*AM49*AV45^2+(-AT67)-0)/AV45))</f>
        <v>2.4000044407430541</v>
      </c>
      <c r="AW67" s="39"/>
      <c r="AX67" s="19"/>
      <c r="AY67" s="19"/>
      <c r="AZ67" s="19"/>
      <c r="BA67" s="19"/>
      <c r="BB67" s="39">
        <f>((AM49*BB45-((0.5*AM49*BB45^2+(-BD67)-0)/BB45))*BB45)/((AM49*BB45-((0.5*AM49*BB45^2+(-BD67)-0)/BB45))+((0.5*AM49*BB45^2+(-BD67)-0)/BB45))</f>
        <v>1.5999844573993101</v>
      </c>
      <c r="BC67" s="39"/>
      <c r="BD67" s="39">
        <f>SUM(BD58:BE66)</f>
        <v>-24.000932556041398</v>
      </c>
      <c r="BE67" s="39"/>
      <c r="BF67" s="39">
        <f>SUM(BF58:BG66)</f>
        <v>24.000932556041398</v>
      </c>
      <c r="BG67" s="39"/>
      <c r="BH67" s="39">
        <f>((AM49*BH45-((0.5*AM49*BH45^2+(-BJ67)-BF67)/BH45))*BH45)/((AM49*BH45-((0.5*AM49*BH45^2+(-BJ67)-BF67)/BH45))+((0.5*AM49*BH45^2+(-BJ67)-BF67)/BH45))</f>
        <v>2.0000111018576359</v>
      </c>
      <c r="BI67" s="39"/>
      <c r="BJ67" s="39">
        <f>SUM(BJ58:BK66)</f>
        <v>-24.000266444583254</v>
      </c>
      <c r="BK67" s="39"/>
      <c r="BL67" s="39">
        <f>SUM(BL58:BM66)</f>
        <v>24.000266444583254</v>
      </c>
      <c r="BM67" s="39"/>
      <c r="BN67" s="39">
        <f>((AM49*BN45-((0.5*AM49*BN45^2+(-BL67)-0)/BN45))*BN45)/((AM49*BN45-((0.5*AM49*BN45^2+(-BL67)-0)/BN45))+((0.5*AM49*BN45^2+(-BL67)-0)/BN45))</f>
        <v>2.4000044407430541</v>
      </c>
      <c r="BO67" s="39"/>
      <c r="BU67" s="8"/>
    </row>
    <row r="68" spans="2:73" x14ac:dyDescent="0.2">
      <c r="B68" s="7"/>
      <c r="Q68" s="1" t="s">
        <v>5</v>
      </c>
      <c r="BU68" s="8"/>
    </row>
    <row r="69" spans="2:73" x14ac:dyDescent="0.2">
      <c r="B69" s="7"/>
      <c r="M69" s="35">
        <f>+Q45*AM49+T76</f>
        <v>23.999766860989652</v>
      </c>
      <c r="N69" s="35"/>
      <c r="O69" s="35"/>
      <c r="U69" s="35">
        <f>+X45*AM49+Z76</f>
        <v>30.000166527864536</v>
      </c>
      <c r="V69" s="35"/>
      <c r="W69" s="35"/>
      <c r="AA69" s="35">
        <f>+AD45*AM49+AF76</f>
        <v>36.000066611145812</v>
      </c>
      <c r="AB69" s="35"/>
      <c r="AC69" s="35"/>
      <c r="AG69" s="35">
        <f>+AJ45*AM49+AL76</f>
        <v>23.999766860989652</v>
      </c>
      <c r="AH69" s="35"/>
      <c r="AI69" s="35"/>
      <c r="AM69" s="35">
        <f>+AP45*AM49+AR76</f>
        <v>30.000166527864536</v>
      </c>
      <c r="AN69" s="35"/>
      <c r="AO69" s="35"/>
      <c r="AS69" s="35">
        <f>+AV45*AM49+AX76</f>
        <v>36.000066611145812</v>
      </c>
      <c r="AT69" s="35"/>
      <c r="AU69" s="35"/>
      <c r="AY69" s="35">
        <f>+BB45*AM49+BD76</f>
        <v>23.999766860989652</v>
      </c>
      <c r="AZ69" s="35"/>
      <c r="BA69" s="35"/>
      <c r="BE69" s="35">
        <f>+BH45*AM49+BJ76</f>
        <v>30.000166527864536</v>
      </c>
      <c r="BF69" s="35"/>
      <c r="BG69" s="35"/>
      <c r="BK69" s="35">
        <f>+BN45*AM49+BR76</f>
        <v>36.000066611145812</v>
      </c>
      <c r="BL69" s="35"/>
      <c r="BM69" s="35"/>
      <c r="BU69" s="8"/>
    </row>
    <row r="70" spans="2:73" x14ac:dyDescent="0.2">
      <c r="B70" s="7"/>
      <c r="BU70" s="8"/>
    </row>
    <row r="71" spans="2:73" x14ac:dyDescent="0.2">
      <c r="B71" s="7"/>
      <c r="N71" s="10" t="s">
        <v>3</v>
      </c>
      <c r="V71" s="10" t="s">
        <v>3</v>
      </c>
      <c r="AB71" s="10" t="s">
        <v>3</v>
      </c>
      <c r="AH71" s="10" t="s">
        <v>3</v>
      </c>
      <c r="AN71" s="10" t="s">
        <v>3</v>
      </c>
      <c r="AT71" s="10" t="s">
        <v>3</v>
      </c>
      <c r="AZ71" s="10" t="s">
        <v>3</v>
      </c>
      <c r="BF71" s="10" t="s">
        <v>3</v>
      </c>
      <c r="BL71" s="10" t="s">
        <v>3</v>
      </c>
      <c r="BU71" s="8"/>
    </row>
    <row r="72" spans="2:73" x14ac:dyDescent="0.2">
      <c r="B72" s="7"/>
      <c r="C72" s="14" t="s">
        <v>11</v>
      </c>
      <c r="F72" s="38">
        <f>MAX(ABS(M69),ABS(T76),ABS(U69),ABS(Z76),ABS(AA69),ABS(AF76),ABS(AG69),ABS(AL76),ABS(AM69),ABS(AR76),ABS(AS69),ABS(AX76),ABS(AY69),ABS(BE69),ABS(BK69),ABS(BD76),ABS(BJ76),ABS(BR76))</f>
        <v>36.000233139010348</v>
      </c>
      <c r="G72" s="38"/>
      <c r="H72" s="38"/>
      <c r="I72" s="14" t="s">
        <v>10</v>
      </c>
      <c r="BU72" s="8"/>
    </row>
    <row r="73" spans="2:73" x14ac:dyDescent="0.2">
      <c r="B73" s="7"/>
      <c r="BU73" s="8"/>
    </row>
    <row r="74" spans="2:73" x14ac:dyDescent="0.2">
      <c r="B74" s="7"/>
      <c r="N74" s="35">
        <f>+R67</f>
        <v>1.5999844573993101</v>
      </c>
      <c r="O74" s="35"/>
      <c r="P74" s="35"/>
      <c r="Q74" s="1" t="s">
        <v>0</v>
      </c>
      <c r="U74" s="1" t="s">
        <v>4</v>
      </c>
      <c r="V74" s="35">
        <f>+X67</f>
        <v>2.0000111018576359</v>
      </c>
      <c r="W74" s="35"/>
      <c r="X74" s="35"/>
      <c r="Y74" s="1" t="s">
        <v>0</v>
      </c>
      <c r="AA74" s="1" t="s">
        <v>4</v>
      </c>
      <c r="AB74" s="35">
        <f>+AD67</f>
        <v>2.4000044407430541</v>
      </c>
      <c r="AC74" s="35"/>
      <c r="AD74" s="35"/>
      <c r="AE74" s="1" t="s">
        <v>0</v>
      </c>
      <c r="AG74" s="1" t="s">
        <v>4</v>
      </c>
      <c r="AH74" s="35">
        <f>+AJ67</f>
        <v>1.5999844573993101</v>
      </c>
      <c r="AI74" s="35"/>
      <c r="AJ74" s="35"/>
      <c r="AK74" s="1" t="s">
        <v>0</v>
      </c>
      <c r="AM74" s="1" t="s">
        <v>4</v>
      </c>
      <c r="AN74" s="35">
        <f>+AP67</f>
        <v>2.0000111018576359</v>
      </c>
      <c r="AO74" s="35"/>
      <c r="AP74" s="35"/>
      <c r="AQ74" s="1" t="s">
        <v>0</v>
      </c>
      <c r="AS74" s="1" t="s">
        <v>4</v>
      </c>
      <c r="AT74" s="35">
        <f>+AV67</f>
        <v>2.4000044407430541</v>
      </c>
      <c r="AU74" s="35"/>
      <c r="AV74" s="35"/>
      <c r="AW74" s="1" t="s">
        <v>0</v>
      </c>
      <c r="AY74" s="1" t="s">
        <v>4</v>
      </c>
      <c r="AZ74" s="35">
        <f>+BB67</f>
        <v>1.5999844573993101</v>
      </c>
      <c r="BA74" s="35"/>
      <c r="BB74" s="35"/>
      <c r="BC74" s="1" t="s">
        <v>0</v>
      </c>
      <c r="BE74" s="1" t="s">
        <v>4</v>
      </c>
      <c r="BF74" s="35">
        <f>+BH67</f>
        <v>2.0000111018576359</v>
      </c>
      <c r="BG74" s="35"/>
      <c r="BH74" s="35"/>
      <c r="BI74" s="1" t="s">
        <v>0</v>
      </c>
      <c r="BK74" s="1" t="s">
        <v>4</v>
      </c>
      <c r="BL74" s="35">
        <f>+BN67</f>
        <v>2.4000044407430541</v>
      </c>
      <c r="BM74" s="35"/>
      <c r="BN74" s="35"/>
      <c r="BO74" s="1" t="s">
        <v>0</v>
      </c>
      <c r="BS74" s="1" t="s">
        <v>4</v>
      </c>
      <c r="BU74" s="8"/>
    </row>
    <row r="75" spans="2:73" x14ac:dyDescent="0.2">
      <c r="B75" s="7"/>
      <c r="BU75" s="8"/>
    </row>
    <row r="76" spans="2:73" x14ac:dyDescent="0.2">
      <c r="B76" s="7"/>
      <c r="T76" s="35">
        <f>-(0.5*AM49*Q45^2+(-T67)-0)/Q45</f>
        <v>-36.000233139010348</v>
      </c>
      <c r="U76" s="35"/>
      <c r="V76" s="35"/>
      <c r="Z76" s="35">
        <f>-(0.5*AM49*X45^2+(-Z67)-V67)/X45</f>
        <v>-29.999833472135464</v>
      </c>
      <c r="AA76" s="35"/>
      <c r="AB76" s="35"/>
      <c r="AF76" s="35">
        <f>-(0.5*AM49*AD45^2+(-AB67)-0)/AD45</f>
        <v>-23.999933388854188</v>
      </c>
      <c r="AG76" s="35"/>
      <c r="AH76" s="35"/>
      <c r="AL76" s="35">
        <f>-(0.5*AM49*AJ45^2+(-AL67)-0)/AJ45</f>
        <v>-36.000233139010348</v>
      </c>
      <c r="AM76" s="35"/>
      <c r="AN76" s="35"/>
      <c r="AR76" s="35">
        <f>-(0.5*AM49*AP45^2+(-AR67)-AN67)/AP45</f>
        <v>-29.999833472135464</v>
      </c>
      <c r="AS76" s="35"/>
      <c r="AT76" s="35"/>
      <c r="AX76" s="35">
        <f>-(0.5*AM49*AV45^2+(-AT67)-0)/AV45</f>
        <v>-23.999933388854188</v>
      </c>
      <c r="AY76" s="35"/>
      <c r="AZ76" s="35"/>
      <c r="BD76" s="35">
        <f>-(0.5*AM49*BB45^2+(-BD67)-0)/BB45</f>
        <v>-36.000233139010348</v>
      </c>
      <c r="BE76" s="35"/>
      <c r="BF76" s="35"/>
      <c r="BJ76" s="35">
        <f>-(0.5*AM49*BH45^2+(-BJ67)-BF67)/BH45</f>
        <v>-29.999833472135464</v>
      </c>
      <c r="BK76" s="35"/>
      <c r="BL76" s="35"/>
      <c r="BR76" s="35">
        <f>-(0.5*AM49*BN45^2+(-BL67)-0)/BN45</f>
        <v>-23.999933388854188</v>
      </c>
      <c r="BS76" s="35"/>
      <c r="BT76" s="35"/>
      <c r="BU76" s="8"/>
    </row>
    <row r="77" spans="2:73" x14ac:dyDescent="0.2">
      <c r="B77" s="7"/>
      <c r="BU77" s="8"/>
    </row>
    <row r="78" spans="2:73" x14ac:dyDescent="0.2">
      <c r="B78" s="7"/>
      <c r="O78" s="1" t="s">
        <v>6</v>
      </c>
      <c r="BU78" s="8"/>
    </row>
    <row r="79" spans="2:73" x14ac:dyDescent="0.2">
      <c r="B79" s="7"/>
      <c r="C79" s="1" t="s">
        <v>57</v>
      </c>
      <c r="U79" s="35">
        <f>+T67</f>
        <v>-24.000932556041398</v>
      </c>
      <c r="V79" s="35"/>
      <c r="W79" s="35"/>
      <c r="AA79" s="35">
        <f>+Z67</f>
        <v>-24.000266444583254</v>
      </c>
      <c r="AB79" s="35"/>
      <c r="AC79" s="35"/>
      <c r="AM79" s="35">
        <f>+AL67</f>
        <v>-24.000932556041398</v>
      </c>
      <c r="AN79" s="35"/>
      <c r="AO79" s="35"/>
      <c r="AS79" s="35">
        <f>+AR67</f>
        <v>-24.000266444583254</v>
      </c>
      <c r="AT79" s="35"/>
      <c r="AU79" s="35"/>
      <c r="BE79" s="35">
        <f>+BD67</f>
        <v>-24.000932556041398</v>
      </c>
      <c r="BF79" s="35"/>
      <c r="BG79" s="35"/>
      <c r="BK79" s="35">
        <f>+BJ67</f>
        <v>-24.000266444583254</v>
      </c>
      <c r="BL79" s="35"/>
      <c r="BM79" s="35"/>
      <c r="BU79" s="8"/>
    </row>
    <row r="80" spans="2:73" x14ac:dyDescent="0.2">
      <c r="B80" s="7"/>
      <c r="BU80" s="8"/>
    </row>
    <row r="81" spans="2:83" x14ac:dyDescent="0.2">
      <c r="B81" s="7"/>
      <c r="BU81" s="8"/>
    </row>
    <row r="82" spans="2:83" x14ac:dyDescent="0.2">
      <c r="B82" s="7"/>
      <c r="C82" s="14" t="s">
        <v>9</v>
      </c>
      <c r="F82" s="38">
        <f>MAX(ABS(P85),ABS(W85),ABS(AC85),ABS(AI85),ABS(AO85),ABS(AU85),ABS(U79),ABS(AA79),ABS(AM79),ABS(AS79),ABS(BA85),ABS(BE79),ABS(BK79),ABS(BG85),ABS(BO85))</f>
        <v>24.000932556041398</v>
      </c>
      <c r="G82" s="38"/>
      <c r="H82" s="38"/>
      <c r="I82" s="14" t="s">
        <v>10</v>
      </c>
      <c r="V82" s="1" t="s">
        <v>4</v>
      </c>
      <c r="AB82" s="1" t="s">
        <v>4</v>
      </c>
      <c r="AN82" s="1" t="s">
        <v>4</v>
      </c>
      <c r="AT82" s="1" t="s">
        <v>4</v>
      </c>
      <c r="BF82" s="1" t="s">
        <v>4</v>
      </c>
      <c r="BL82" s="1" t="s">
        <v>4</v>
      </c>
      <c r="BU82" s="8"/>
    </row>
    <row r="83" spans="2:83" x14ac:dyDescent="0.2">
      <c r="B83" s="7"/>
      <c r="BU83" s="8"/>
    </row>
    <row r="84" spans="2:83" x14ac:dyDescent="0.2">
      <c r="B84" s="7"/>
      <c r="Q84" s="1" t="s">
        <v>3</v>
      </c>
      <c r="X84" s="35" t="s">
        <v>3</v>
      </c>
      <c r="Y84" s="35"/>
      <c r="AE84" s="1" t="s">
        <v>3</v>
      </c>
      <c r="AJ84" s="1" t="s">
        <v>3</v>
      </c>
      <c r="AP84" s="35" t="s">
        <v>3</v>
      </c>
      <c r="AQ84" s="35"/>
      <c r="AW84" s="1" t="s">
        <v>3</v>
      </c>
      <c r="BB84" s="1" t="s">
        <v>3</v>
      </c>
      <c r="BH84" s="35" t="s">
        <v>3</v>
      </c>
      <c r="BI84" s="35"/>
      <c r="BP84" s="1" t="s">
        <v>3</v>
      </c>
      <c r="BU84" s="8"/>
    </row>
    <row r="85" spans="2:83" ht="12" thickBot="1" x14ac:dyDescent="0.25">
      <c r="B85" s="7"/>
      <c r="P85" s="41">
        <f>+R66</f>
        <v>19.199626979395237</v>
      </c>
      <c r="Q85" s="41"/>
      <c r="R85" s="41"/>
      <c r="W85" s="41">
        <f>+X66</f>
        <v>5.9994005006120581</v>
      </c>
      <c r="X85" s="41"/>
      <c r="Y85" s="41"/>
      <c r="Z85" s="41"/>
      <c r="AC85" s="41">
        <f>+AD66</f>
        <v>19.199893422314595</v>
      </c>
      <c r="AD85" s="41"/>
      <c r="AE85" s="41"/>
      <c r="AF85" s="41"/>
      <c r="AI85" s="41">
        <f>+AJ66</f>
        <v>19.199626979395237</v>
      </c>
      <c r="AJ85" s="41"/>
      <c r="AK85" s="41"/>
      <c r="AL85" s="41"/>
      <c r="AO85" s="41">
        <f>+AP66</f>
        <v>5.9994005006120581</v>
      </c>
      <c r="AP85" s="41"/>
      <c r="AQ85" s="41"/>
      <c r="AR85" s="41"/>
      <c r="AU85" s="41">
        <f>+AV66</f>
        <v>19.199893422314595</v>
      </c>
      <c r="AV85" s="41"/>
      <c r="AW85" s="41"/>
      <c r="AX85" s="41"/>
      <c r="BA85" s="41">
        <f>+BB66</f>
        <v>19.199626979395237</v>
      </c>
      <c r="BB85" s="41"/>
      <c r="BC85" s="41"/>
      <c r="BD85" s="41"/>
      <c r="BG85" s="41">
        <f>+BH66</f>
        <v>5.9994005006120581</v>
      </c>
      <c r="BH85" s="41"/>
      <c r="BI85" s="41"/>
      <c r="BJ85" s="41"/>
      <c r="BO85" s="41">
        <f>+BN66</f>
        <v>19.199893422314595</v>
      </c>
      <c r="BP85" s="41"/>
      <c r="BQ85" s="41"/>
      <c r="BU85" s="8"/>
    </row>
    <row r="86" spans="2:83" ht="12" thickBo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</row>
    <row r="87" spans="2:83" ht="62.25" customHeight="1" x14ac:dyDescent="0.2">
      <c r="B87" s="23" t="s">
        <v>52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5"/>
    </row>
    <row r="88" spans="2:83" x14ac:dyDescent="0.2">
      <c r="B88" s="3"/>
      <c r="C88" s="5"/>
      <c r="D88" s="5"/>
      <c r="E88" s="5"/>
      <c r="F88" s="5"/>
      <c r="G88" s="5"/>
      <c r="H88" s="6" t="s">
        <v>7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15" t="s">
        <v>12</v>
      </c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4"/>
    </row>
    <row r="89" spans="2:83" x14ac:dyDescent="0.2">
      <c r="B89" s="7"/>
      <c r="BU89" s="8"/>
    </row>
    <row r="90" spans="2:83" x14ac:dyDescent="0.2">
      <c r="B90" s="7"/>
      <c r="BU90" s="8"/>
    </row>
    <row r="91" spans="2:83" x14ac:dyDescent="0.2">
      <c r="B91" s="7"/>
      <c r="BU91" s="8"/>
    </row>
    <row r="92" spans="2:83" x14ac:dyDescent="0.2">
      <c r="B92" s="7"/>
      <c r="BU92" s="8"/>
    </row>
    <row r="93" spans="2:83" x14ac:dyDescent="0.2">
      <c r="B93" s="7"/>
      <c r="BU93" s="8"/>
      <c r="BX93" s="26" t="s">
        <v>54</v>
      </c>
      <c r="BY93" s="27"/>
      <c r="BZ93" s="27"/>
      <c r="CA93" s="27"/>
      <c r="CB93" s="27"/>
      <c r="CC93" s="27"/>
      <c r="CD93" s="27"/>
      <c r="CE93" s="28"/>
    </row>
    <row r="94" spans="2:83" x14ac:dyDescent="0.2">
      <c r="B94" s="7"/>
      <c r="BU94" s="8"/>
      <c r="BX94" s="29"/>
      <c r="BY94" s="30"/>
      <c r="BZ94" s="30"/>
      <c r="CA94" s="30"/>
      <c r="CB94" s="30"/>
      <c r="CC94" s="30"/>
      <c r="CD94" s="30"/>
      <c r="CE94" s="31"/>
    </row>
    <row r="95" spans="2:83" x14ac:dyDescent="0.2">
      <c r="B95" s="7"/>
      <c r="BU95" s="8"/>
      <c r="BX95" s="29"/>
      <c r="BY95" s="30"/>
      <c r="BZ95" s="30"/>
      <c r="CA95" s="30"/>
      <c r="CB95" s="30"/>
      <c r="CC95" s="30"/>
      <c r="CD95" s="30"/>
      <c r="CE95" s="31"/>
    </row>
    <row r="96" spans="2:83" x14ac:dyDescent="0.2">
      <c r="B96" s="7"/>
      <c r="BU96" s="8"/>
      <c r="BX96" s="29"/>
      <c r="BY96" s="30"/>
      <c r="BZ96" s="30"/>
      <c r="CA96" s="30"/>
      <c r="CB96" s="30"/>
      <c r="CC96" s="30"/>
      <c r="CD96" s="30"/>
      <c r="CE96" s="31"/>
    </row>
    <row r="97" spans="2:83" x14ac:dyDescent="0.2">
      <c r="B97" s="7"/>
      <c r="BU97" s="8"/>
      <c r="BX97" s="29"/>
      <c r="BY97" s="30"/>
      <c r="BZ97" s="30"/>
      <c r="CA97" s="30"/>
      <c r="CB97" s="30"/>
      <c r="CC97" s="30"/>
      <c r="CD97" s="30"/>
      <c r="CE97" s="31"/>
    </row>
    <row r="98" spans="2:83" x14ac:dyDescent="0.2">
      <c r="B98" s="7"/>
      <c r="BU98" s="8"/>
      <c r="BX98" s="29"/>
      <c r="BY98" s="30"/>
      <c r="BZ98" s="30"/>
      <c r="CA98" s="30"/>
      <c r="CB98" s="30"/>
      <c r="CC98" s="30"/>
      <c r="CD98" s="30"/>
      <c r="CE98" s="31"/>
    </row>
    <row r="99" spans="2:83" x14ac:dyDescent="0.2">
      <c r="B99" s="7"/>
      <c r="BU99" s="8"/>
      <c r="BX99" s="32"/>
      <c r="BY99" s="33"/>
      <c r="BZ99" s="33"/>
      <c r="CA99" s="33"/>
      <c r="CB99" s="33"/>
      <c r="CC99" s="33"/>
      <c r="CD99" s="33"/>
      <c r="CE99" s="34"/>
    </row>
    <row r="100" spans="2:83" x14ac:dyDescent="0.2">
      <c r="B100" s="7"/>
      <c r="BU100" s="8"/>
    </row>
    <row r="101" spans="2:83" x14ac:dyDescent="0.2">
      <c r="B101" s="7"/>
      <c r="BU101" s="8"/>
    </row>
    <row r="102" spans="2:83" x14ac:dyDescent="0.2">
      <c r="B102" s="7"/>
      <c r="BU102" s="8"/>
    </row>
    <row r="103" spans="2:83" x14ac:dyDescent="0.2">
      <c r="B103" s="7"/>
      <c r="BU103" s="8"/>
    </row>
    <row r="104" spans="2:83" x14ac:dyDescent="0.2">
      <c r="B104" s="7"/>
      <c r="BU104" s="8"/>
    </row>
    <row r="105" spans="2:83" x14ac:dyDescent="0.2">
      <c r="B105" s="7"/>
      <c r="BU105" s="8"/>
    </row>
    <row r="106" spans="2:83" x14ac:dyDescent="0.2">
      <c r="B106" s="7"/>
      <c r="BU106" s="8"/>
    </row>
    <row r="107" spans="2:83" x14ac:dyDescent="0.2">
      <c r="B107" s="7"/>
      <c r="BU107" s="8"/>
    </row>
    <row r="108" spans="2:83" x14ac:dyDescent="0.2">
      <c r="B108" s="7"/>
      <c r="BU108" s="8"/>
    </row>
    <row r="109" spans="2:83" x14ac:dyDescent="0.2">
      <c r="B109" s="7"/>
      <c r="BU109" s="8"/>
    </row>
    <row r="110" spans="2:83" x14ac:dyDescent="0.2">
      <c r="B110" s="7"/>
      <c r="BU110" s="8"/>
    </row>
    <row r="111" spans="2:83" x14ac:dyDescent="0.2">
      <c r="B111" s="7"/>
      <c r="BU111" s="8"/>
    </row>
    <row r="112" spans="2:83" x14ac:dyDescent="0.2">
      <c r="B112" s="7"/>
      <c r="BU112" s="8"/>
    </row>
    <row r="113" spans="2:73" x14ac:dyDescent="0.2">
      <c r="B113" s="7"/>
      <c r="BU113" s="8"/>
    </row>
    <row r="114" spans="2:73" x14ac:dyDescent="0.2">
      <c r="B114" s="7"/>
      <c r="BU114" s="8"/>
    </row>
    <row r="115" spans="2:73" x14ac:dyDescent="0.2">
      <c r="B115" s="7"/>
      <c r="BU115" s="8"/>
    </row>
    <row r="116" spans="2:73" x14ac:dyDescent="0.2">
      <c r="B116" s="7"/>
      <c r="BU116" s="8"/>
    </row>
    <row r="117" spans="2:73" x14ac:dyDescent="0.2">
      <c r="B117" s="7"/>
      <c r="BU117" s="8"/>
    </row>
    <row r="118" spans="2:73" x14ac:dyDescent="0.2">
      <c r="B118" s="7"/>
      <c r="BU118" s="8"/>
    </row>
    <row r="119" spans="2:73" x14ac:dyDescent="0.2">
      <c r="B119" s="7"/>
      <c r="BU119" s="8"/>
    </row>
    <row r="120" spans="2:73" x14ac:dyDescent="0.2">
      <c r="B120" s="7"/>
      <c r="BU120" s="8"/>
    </row>
    <row r="121" spans="2:73" x14ac:dyDescent="0.2">
      <c r="B121" s="7"/>
      <c r="BU121" s="8"/>
    </row>
    <row r="122" spans="2:73" x14ac:dyDescent="0.2">
      <c r="B122" s="7"/>
      <c r="BU122" s="8"/>
    </row>
    <row r="123" spans="2:73" x14ac:dyDescent="0.2">
      <c r="B123" s="7"/>
      <c r="BU123" s="8"/>
    </row>
    <row r="124" spans="2:73" x14ac:dyDescent="0.2">
      <c r="B124" s="7"/>
      <c r="BU124" s="8"/>
    </row>
    <row r="125" spans="2:73" x14ac:dyDescent="0.2">
      <c r="B125" s="7"/>
      <c r="BU125" s="8"/>
    </row>
    <row r="126" spans="2:73" x14ac:dyDescent="0.2">
      <c r="B126" s="7"/>
      <c r="BU126" s="8"/>
    </row>
    <row r="127" spans="2:73" x14ac:dyDescent="0.2">
      <c r="B127" s="7"/>
      <c r="BU127" s="8"/>
    </row>
    <row r="128" spans="2:73" x14ac:dyDescent="0.2">
      <c r="B128" s="7"/>
      <c r="BU128" s="8"/>
    </row>
    <row r="129" spans="2:73" x14ac:dyDescent="0.2">
      <c r="B129" s="7"/>
      <c r="BU129" s="8"/>
    </row>
    <row r="130" spans="2:73" x14ac:dyDescent="0.2">
      <c r="B130" s="7"/>
      <c r="Q130" s="36">
        <v>4</v>
      </c>
      <c r="R130" s="36"/>
      <c r="S130" s="1" t="s">
        <v>0</v>
      </c>
      <c r="Z130" s="1" t="s">
        <v>14</v>
      </c>
      <c r="AA130" s="36">
        <v>4</v>
      </c>
      <c r="AB130" s="36"/>
      <c r="AC130" s="1" t="s">
        <v>0</v>
      </c>
      <c r="AJ130" s="36">
        <v>4</v>
      </c>
      <c r="AK130" s="36"/>
      <c r="AL130" s="1" t="s">
        <v>0</v>
      </c>
      <c r="AS130" s="36">
        <v>4</v>
      </c>
      <c r="AT130" s="36"/>
      <c r="AU130" s="1" t="s">
        <v>0</v>
      </c>
      <c r="BB130" s="36">
        <v>4</v>
      </c>
      <c r="BC130" s="36"/>
      <c r="BD130" s="1" t="s">
        <v>0</v>
      </c>
      <c r="BL130" s="36">
        <v>4</v>
      </c>
      <c r="BM130" s="36"/>
      <c r="BN130" s="1" t="s">
        <v>0</v>
      </c>
      <c r="BU130" s="8"/>
    </row>
    <row r="131" spans="2:73" x14ac:dyDescent="0.2">
      <c r="B131" s="7"/>
      <c r="BU131" s="8"/>
    </row>
    <row r="132" spans="2:73" x14ac:dyDescent="0.2">
      <c r="B132" s="7"/>
      <c r="AP132" s="35">
        <f>+Q130+AA130+AJ130+AS130+BB130+BL130</f>
        <v>24</v>
      </c>
      <c r="AQ132" s="35"/>
      <c r="AR132" s="1" t="s">
        <v>0</v>
      </c>
      <c r="BU132" s="8"/>
    </row>
    <row r="133" spans="2:73" x14ac:dyDescent="0.2">
      <c r="B133" s="7"/>
      <c r="C133" s="1" t="s">
        <v>58</v>
      </c>
      <c r="BU133" s="8"/>
    </row>
    <row r="134" spans="2:73" x14ac:dyDescent="0.2">
      <c r="B134" s="7"/>
      <c r="AB134" s="1" t="s">
        <v>13</v>
      </c>
      <c r="AM134" s="36">
        <v>15</v>
      </c>
      <c r="AN134" s="36"/>
      <c r="AO134" s="36"/>
      <c r="AP134" s="1" t="s">
        <v>1</v>
      </c>
      <c r="BU134" s="8"/>
    </row>
    <row r="135" spans="2:73" x14ac:dyDescent="0.2">
      <c r="B135" s="7"/>
      <c r="BU135" s="8"/>
    </row>
    <row r="136" spans="2:73" x14ac:dyDescent="0.2">
      <c r="B136" s="7"/>
      <c r="BU136" s="8"/>
    </row>
    <row r="137" spans="2:73" x14ac:dyDescent="0.2">
      <c r="B137" s="7"/>
      <c r="BU137" s="8"/>
    </row>
    <row r="138" spans="2:73" x14ac:dyDescent="0.2">
      <c r="B138" s="7"/>
      <c r="BU138" s="8"/>
    </row>
    <row r="139" spans="2:73" x14ac:dyDescent="0.2">
      <c r="B139" s="7"/>
      <c r="R139" s="35">
        <f>+Q130</f>
        <v>4</v>
      </c>
      <c r="S139" s="35"/>
      <c r="T139" s="1" t="s">
        <v>0</v>
      </c>
      <c r="AA139" s="35">
        <f>+AA130</f>
        <v>4</v>
      </c>
      <c r="AB139" s="35"/>
      <c r="AC139" s="1" t="s">
        <v>0</v>
      </c>
      <c r="AJ139" s="35">
        <f>+AJ130</f>
        <v>4</v>
      </c>
      <c r="AK139" s="35"/>
      <c r="AL139" s="1" t="s">
        <v>0</v>
      </c>
      <c r="AS139" s="35">
        <f>+AS130</f>
        <v>4</v>
      </c>
      <c r="AT139" s="35"/>
      <c r="AU139" s="1" t="s">
        <v>0</v>
      </c>
      <c r="BB139" s="35">
        <f>+BB130</f>
        <v>4</v>
      </c>
      <c r="BC139" s="35"/>
      <c r="BD139" s="1" t="s">
        <v>0</v>
      </c>
      <c r="BL139" s="35">
        <f>+BL130</f>
        <v>4</v>
      </c>
      <c r="BM139" s="35"/>
      <c r="BN139" s="1" t="s">
        <v>0</v>
      </c>
      <c r="BU139" s="8"/>
    </row>
    <row r="140" spans="2:73" x14ac:dyDescent="0.2">
      <c r="B140" s="7"/>
      <c r="BU140" s="8"/>
    </row>
    <row r="141" spans="2:73" x14ac:dyDescent="0.2">
      <c r="B141" s="7"/>
      <c r="AP141" s="35">
        <f>+AP132</f>
        <v>24</v>
      </c>
      <c r="AQ141" s="35"/>
      <c r="AR141" s="1" t="s">
        <v>0</v>
      </c>
      <c r="BU141" s="8"/>
    </row>
    <row r="142" spans="2:73" x14ac:dyDescent="0.2">
      <c r="B142" s="7"/>
      <c r="S142" s="21"/>
      <c r="T142" s="19"/>
      <c r="U142" s="19"/>
      <c r="V142" s="39">
        <f>(3/Q130)/(3/Q130+4/AA130)</f>
        <v>0.42857142857142855</v>
      </c>
      <c r="W142" s="39"/>
      <c r="X142" s="39">
        <f>(4/AA130)/(3/Q130+4/AA130)</f>
        <v>0.5714285714285714</v>
      </c>
      <c r="Y142" s="39"/>
      <c r="Z142" s="19"/>
      <c r="AA142" s="19"/>
      <c r="AB142" s="19"/>
      <c r="AC142" s="19"/>
      <c r="AD142" s="19"/>
      <c r="AE142" s="39">
        <f>(4/AA130)/(4/AA130+3/AJ130)</f>
        <v>0.5714285714285714</v>
      </c>
      <c r="AF142" s="39"/>
      <c r="AG142" s="39">
        <f>(3/AJ130)/(4/AA130+3/AJ130)</f>
        <v>0.42857142857142855</v>
      </c>
      <c r="AH142" s="39"/>
      <c r="AI142" s="19"/>
      <c r="AJ142" s="19"/>
      <c r="AK142" s="19"/>
      <c r="AL142" s="19"/>
      <c r="AM142" s="19"/>
      <c r="AN142" s="19">
        <f>(3/AJ130)/((3/AJ130)+(3/AS130))</f>
        <v>0.5</v>
      </c>
      <c r="AO142" s="19"/>
      <c r="AP142" s="19">
        <f>(3/AS130)/((3/AJ130)+(3/AS130))</f>
        <v>0.5</v>
      </c>
      <c r="AQ142" s="19"/>
      <c r="AR142" s="19"/>
      <c r="AS142" s="19"/>
      <c r="AT142" s="19"/>
      <c r="AU142" s="19"/>
      <c r="AV142" s="19"/>
      <c r="AW142" s="39">
        <f>(3/AS130)/(3/AS130+4/BB130)</f>
        <v>0.42857142857142855</v>
      </c>
      <c r="AX142" s="39"/>
      <c r="AY142" s="39">
        <f>(4/BB130)/(3/AS130+4/BB130)</f>
        <v>0.5714285714285714</v>
      </c>
      <c r="AZ142" s="39"/>
      <c r="BA142" s="19"/>
      <c r="BB142" s="19"/>
      <c r="BC142" s="19"/>
      <c r="BD142" s="19"/>
      <c r="BE142" s="19"/>
      <c r="BF142" s="39">
        <f>(4/BB130)/(4/BB130+3/BL130)</f>
        <v>0.5714285714285714</v>
      </c>
      <c r="BG142" s="39"/>
      <c r="BH142" s="39">
        <f>(3/BL130)/(4/BB130+3/BL130)</f>
        <v>0.42857142857142855</v>
      </c>
      <c r="BI142" s="39"/>
      <c r="BJ142" s="19"/>
      <c r="BK142" s="19"/>
      <c r="BL142" s="19"/>
      <c r="BU142" s="8"/>
    </row>
    <row r="143" spans="2:73" hidden="1" x14ac:dyDescent="0.2">
      <c r="B143" s="7"/>
      <c r="T143" s="19"/>
      <c r="U143" s="19"/>
      <c r="V143" s="39">
        <f>-AM134*Q130^2/8</f>
        <v>-30</v>
      </c>
      <c r="W143" s="39"/>
      <c r="X143" s="39">
        <f>AM134*AA130^2/12</f>
        <v>20</v>
      </c>
      <c r="Y143" s="39"/>
      <c r="Z143" s="19"/>
      <c r="AA143" s="19"/>
      <c r="AB143" s="19"/>
      <c r="AC143" s="19"/>
      <c r="AD143" s="19"/>
      <c r="AE143" s="39">
        <f>-AM134*AA130^2/12</f>
        <v>-20</v>
      </c>
      <c r="AF143" s="39"/>
      <c r="AG143" s="39">
        <f>AM134*AJ130^2/8</f>
        <v>30</v>
      </c>
      <c r="AH143" s="3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39">
        <f>-AM134*AS130^2/8</f>
        <v>-30</v>
      </c>
      <c r="AX143" s="39"/>
      <c r="AY143" s="39">
        <f>AM134*BB130^2/12</f>
        <v>20</v>
      </c>
      <c r="AZ143" s="39"/>
      <c r="BA143" s="19"/>
      <c r="BB143" s="19"/>
      <c r="BC143" s="19"/>
      <c r="BD143" s="19"/>
      <c r="BE143" s="19"/>
      <c r="BF143" s="39">
        <f>-AM134*BB130^2/12</f>
        <v>-20</v>
      </c>
      <c r="BG143" s="39"/>
      <c r="BH143" s="39">
        <f>AM134*BL130^2/8</f>
        <v>30</v>
      </c>
      <c r="BI143" s="39"/>
      <c r="BJ143" s="19"/>
      <c r="BK143" s="19"/>
      <c r="BU143" s="8"/>
    </row>
    <row r="144" spans="2:73" hidden="1" x14ac:dyDescent="0.2">
      <c r="B144" s="7"/>
      <c r="T144" s="19"/>
      <c r="U144" s="19"/>
      <c r="V144" s="39">
        <f>-(V143+X143)*V142</f>
        <v>4.2857142857142856</v>
      </c>
      <c r="W144" s="39"/>
      <c r="X144" s="39">
        <f>-(V143+X143)*X142</f>
        <v>5.7142857142857135</v>
      </c>
      <c r="Y144" s="39"/>
      <c r="Z144" s="19"/>
      <c r="AA144" s="19"/>
      <c r="AB144" s="19"/>
      <c r="AC144" s="19"/>
      <c r="AD144" s="19"/>
      <c r="AE144" s="39">
        <f>+X144/2</f>
        <v>2.8571428571428568</v>
      </c>
      <c r="AF144" s="39"/>
      <c r="AG144" s="39"/>
      <c r="AH144" s="3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39">
        <f>-(AW143+AY143)*AW142</f>
        <v>4.2857142857142856</v>
      </c>
      <c r="AX144" s="39"/>
      <c r="AY144" s="39">
        <f>-(AW143+AY143)*AY142</f>
        <v>5.7142857142857135</v>
      </c>
      <c r="AZ144" s="39"/>
      <c r="BA144" s="19"/>
      <c r="BB144" s="19"/>
      <c r="BC144" s="19"/>
      <c r="BD144" s="19"/>
      <c r="BE144" s="19"/>
      <c r="BF144" s="39">
        <f>+AY144/2</f>
        <v>2.8571428571428568</v>
      </c>
      <c r="BG144" s="39"/>
      <c r="BH144" s="39"/>
      <c r="BI144" s="39"/>
      <c r="BJ144" s="19"/>
      <c r="BK144" s="19"/>
      <c r="BU144" s="8"/>
    </row>
    <row r="145" spans="2:73" hidden="1" x14ac:dyDescent="0.2">
      <c r="B145" s="7"/>
      <c r="T145" s="19"/>
      <c r="U145" s="19"/>
      <c r="V145" s="39"/>
      <c r="W145" s="39"/>
      <c r="X145" s="39">
        <f>+AE145/2</f>
        <v>-3.6734693877551021</v>
      </c>
      <c r="Y145" s="39"/>
      <c r="Z145" s="19"/>
      <c r="AA145" s="19"/>
      <c r="AB145" s="19"/>
      <c r="AC145" s="19"/>
      <c r="AD145" s="19"/>
      <c r="AE145" s="39">
        <f>-(AE144+AE143+AG143)*AE142</f>
        <v>-7.3469387755102042</v>
      </c>
      <c r="AF145" s="39"/>
      <c r="AG145" s="39">
        <f>-(AE144+AE143+AG143)*AG142</f>
        <v>-5.5102040816326534</v>
      </c>
      <c r="AH145" s="3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39"/>
      <c r="AX145" s="39"/>
      <c r="AY145" s="39">
        <f>+BF145/2</f>
        <v>-3.6734693877551021</v>
      </c>
      <c r="AZ145" s="39"/>
      <c r="BA145" s="19"/>
      <c r="BB145" s="19"/>
      <c r="BC145" s="19"/>
      <c r="BD145" s="19"/>
      <c r="BE145" s="19"/>
      <c r="BF145" s="39">
        <f>-(BF144+BF143+BH143)*BF142</f>
        <v>-7.3469387755102042</v>
      </c>
      <c r="BG145" s="39"/>
      <c r="BH145" s="39">
        <f>-(BF144+BF143+BH143)*BH142</f>
        <v>-5.5102040816326534</v>
      </c>
      <c r="BI145" s="39"/>
      <c r="BJ145" s="19"/>
      <c r="BK145" s="19"/>
      <c r="BU145" s="8"/>
    </row>
    <row r="146" spans="2:73" hidden="1" x14ac:dyDescent="0.2">
      <c r="B146" s="7"/>
      <c r="T146" s="19"/>
      <c r="U146" s="19"/>
      <c r="V146" s="39">
        <f>-X145*V142</f>
        <v>1.574344023323615</v>
      </c>
      <c r="W146" s="39"/>
      <c r="X146" s="39">
        <f>-X145*X142</f>
        <v>2.0991253644314867</v>
      </c>
      <c r="Y146" s="39"/>
      <c r="Z146" s="19"/>
      <c r="AA146" s="19"/>
      <c r="AB146" s="19"/>
      <c r="AC146" s="19"/>
      <c r="AD146" s="19"/>
      <c r="AE146" s="39">
        <f>+X146/2</f>
        <v>1.0495626822157433</v>
      </c>
      <c r="AF146" s="39"/>
      <c r="AG146" s="39"/>
      <c r="AH146" s="3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39">
        <f>-AY145*AW142</f>
        <v>1.574344023323615</v>
      </c>
      <c r="AX146" s="39"/>
      <c r="AY146" s="39">
        <f>-AY145*AY142</f>
        <v>2.0991253644314867</v>
      </c>
      <c r="AZ146" s="39"/>
      <c r="BA146" s="19"/>
      <c r="BB146" s="19"/>
      <c r="BC146" s="19"/>
      <c r="BD146" s="19"/>
      <c r="BE146" s="19"/>
      <c r="BF146" s="39">
        <f>+AY146/2</f>
        <v>1.0495626822157433</v>
      </c>
      <c r="BG146" s="39"/>
      <c r="BH146" s="39"/>
      <c r="BI146" s="39"/>
      <c r="BJ146" s="19"/>
      <c r="BK146" s="19"/>
      <c r="BU146" s="8"/>
    </row>
    <row r="147" spans="2:73" hidden="1" x14ac:dyDescent="0.2">
      <c r="B147" s="7"/>
      <c r="T147" s="19"/>
      <c r="U147" s="19"/>
      <c r="V147" s="39"/>
      <c r="W147" s="39"/>
      <c r="X147" s="39">
        <f>+AE147/2</f>
        <v>-0.29987505206164095</v>
      </c>
      <c r="Y147" s="39"/>
      <c r="Z147" s="19"/>
      <c r="AA147" s="19"/>
      <c r="AB147" s="19"/>
      <c r="AC147" s="19"/>
      <c r="AD147" s="19"/>
      <c r="AE147" s="39">
        <f>-AE146*AE142</f>
        <v>-0.59975010412328189</v>
      </c>
      <c r="AF147" s="39"/>
      <c r="AG147" s="39">
        <f>-AE146*AG142</f>
        <v>-0.44981257809246139</v>
      </c>
      <c r="AH147" s="3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39"/>
      <c r="AX147" s="39"/>
      <c r="AY147" s="39">
        <f>+BF147/2</f>
        <v>-0.29987505206164095</v>
      </c>
      <c r="AZ147" s="39"/>
      <c r="BA147" s="19"/>
      <c r="BB147" s="19"/>
      <c r="BC147" s="19"/>
      <c r="BD147" s="19"/>
      <c r="BE147" s="19"/>
      <c r="BF147" s="39">
        <f>-BF146*BF142</f>
        <v>-0.59975010412328189</v>
      </c>
      <c r="BG147" s="39"/>
      <c r="BH147" s="39">
        <f>-BF146*BH142</f>
        <v>-0.44981257809246139</v>
      </c>
      <c r="BI147" s="39"/>
      <c r="BJ147" s="19"/>
      <c r="BK147" s="19"/>
      <c r="BU147" s="8"/>
    </row>
    <row r="148" spans="2:73" hidden="1" x14ac:dyDescent="0.2">
      <c r="B148" s="7"/>
      <c r="T148" s="19"/>
      <c r="U148" s="19"/>
      <c r="V148" s="39">
        <f>-X147*V142</f>
        <v>0.12851787945498896</v>
      </c>
      <c r="W148" s="39"/>
      <c r="X148" s="39">
        <f>-X147*X142</f>
        <v>0.17135717260665195</v>
      </c>
      <c r="Y148" s="39"/>
      <c r="Z148" s="19"/>
      <c r="AA148" s="19"/>
      <c r="AB148" s="19"/>
      <c r="AC148" s="19"/>
      <c r="AD148" s="19"/>
      <c r="AE148" s="39">
        <f>+X148/2</f>
        <v>8.5678586303325976E-2</v>
      </c>
      <c r="AF148" s="39"/>
      <c r="AG148" s="39"/>
      <c r="AH148" s="3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39">
        <f>-AY147*AW142</f>
        <v>0.12851787945498896</v>
      </c>
      <c r="AX148" s="39"/>
      <c r="AY148" s="39">
        <f>-AY147*AY142</f>
        <v>0.17135717260665195</v>
      </c>
      <c r="AZ148" s="39"/>
      <c r="BA148" s="19"/>
      <c r="BB148" s="19"/>
      <c r="BC148" s="19"/>
      <c r="BD148" s="19"/>
      <c r="BE148" s="19"/>
      <c r="BF148" s="39">
        <f>+AY148/2</f>
        <v>8.5678586303325976E-2</v>
      </c>
      <c r="BG148" s="39"/>
      <c r="BH148" s="39"/>
      <c r="BI148" s="39"/>
      <c r="BJ148" s="19"/>
      <c r="BK148" s="19"/>
      <c r="BU148" s="8"/>
    </row>
    <row r="149" spans="2:73" hidden="1" x14ac:dyDescent="0.2">
      <c r="B149" s="7"/>
      <c r="T149" s="19"/>
      <c r="U149" s="19"/>
      <c r="V149" s="39"/>
      <c r="W149" s="39"/>
      <c r="X149" s="39">
        <f>+AE149/2</f>
        <v>-2.4479596086664564E-2</v>
      </c>
      <c r="Y149" s="39"/>
      <c r="Z149" s="19"/>
      <c r="AA149" s="19"/>
      <c r="AB149" s="19"/>
      <c r="AC149" s="19"/>
      <c r="AD149" s="19"/>
      <c r="AE149" s="39">
        <f>-AE148*AE142</f>
        <v>-4.8959192173329127E-2</v>
      </c>
      <c r="AF149" s="39"/>
      <c r="AG149" s="39">
        <f>-AE148*AG142</f>
        <v>-3.6719394129996842E-2</v>
      </c>
      <c r="AH149" s="3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39"/>
      <c r="AX149" s="39"/>
      <c r="AY149" s="39">
        <f>+BF149/2</f>
        <v>-2.4479596086664564E-2</v>
      </c>
      <c r="AZ149" s="39"/>
      <c r="BA149" s="19"/>
      <c r="BB149" s="19"/>
      <c r="BC149" s="19"/>
      <c r="BD149" s="19"/>
      <c r="BE149" s="19"/>
      <c r="BF149" s="39">
        <f>-BF148*BF142</f>
        <v>-4.8959192173329127E-2</v>
      </c>
      <c r="BG149" s="39"/>
      <c r="BH149" s="39">
        <f>-BF148*BH142</f>
        <v>-3.6719394129996842E-2</v>
      </c>
      <c r="BI149" s="39"/>
      <c r="BJ149" s="19"/>
      <c r="BK149" s="19"/>
      <c r="BU149" s="8"/>
    </row>
    <row r="150" spans="2:73" hidden="1" x14ac:dyDescent="0.2">
      <c r="B150" s="7"/>
      <c r="T150" s="19"/>
      <c r="U150" s="19"/>
      <c r="V150" s="39">
        <f>-X149*V142</f>
        <v>1.0491255465713384E-2</v>
      </c>
      <c r="W150" s="39"/>
      <c r="X150" s="39">
        <f>-X149*X142</f>
        <v>1.3988340620951178E-2</v>
      </c>
      <c r="Y150" s="39"/>
      <c r="Z150" s="19"/>
      <c r="AA150" s="19"/>
      <c r="AB150" s="19"/>
      <c r="AC150" s="19"/>
      <c r="AD150" s="19"/>
      <c r="AE150" s="39">
        <f>+X150/2</f>
        <v>6.9941703104755889E-3</v>
      </c>
      <c r="AF150" s="39"/>
      <c r="AG150" s="39"/>
      <c r="AH150" s="3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39">
        <f>-AY149*AW142</f>
        <v>1.0491255465713384E-2</v>
      </c>
      <c r="AX150" s="39"/>
      <c r="AY150" s="39">
        <f>-AY149*AY142</f>
        <v>1.3988340620951178E-2</v>
      </c>
      <c r="AZ150" s="39"/>
      <c r="BA150" s="19"/>
      <c r="BB150" s="19"/>
      <c r="BC150" s="19"/>
      <c r="BD150" s="19"/>
      <c r="BE150" s="19"/>
      <c r="BF150" s="39">
        <f>+AY150/2</f>
        <v>6.9941703104755889E-3</v>
      </c>
      <c r="BG150" s="39"/>
      <c r="BH150" s="39"/>
      <c r="BI150" s="39"/>
      <c r="BJ150" s="19"/>
      <c r="BK150" s="19"/>
      <c r="BU150" s="8"/>
    </row>
    <row r="151" spans="2:73" hidden="1" x14ac:dyDescent="0.2">
      <c r="B151" s="7"/>
      <c r="T151" s="39">
        <f>(((0-(-V152))/Q130+AM134*Q130*0.5)^2/(2*AM134))-0</f>
        <v>19.199626979395237</v>
      </c>
      <c r="U151" s="39"/>
      <c r="V151" s="19"/>
      <c r="W151" s="19"/>
      <c r="X151" s="39"/>
      <c r="Y151" s="39"/>
      <c r="Z151" s="19"/>
      <c r="AA151" s="39">
        <f>(((X152-(-AE152))/AA130+AM134*AA130*0.5)^2/(2*AM134))-X152</f>
        <v>5.9994005006120581</v>
      </c>
      <c r="AB151" s="39"/>
      <c r="AC151" s="19"/>
      <c r="AD151" s="19"/>
      <c r="AE151" s="39">
        <f>-AE150*AE142</f>
        <v>-3.9966687488431933E-3</v>
      </c>
      <c r="AF151" s="39"/>
      <c r="AG151" s="39">
        <f>-AE150*AG142</f>
        <v>-2.9975015616323952E-3</v>
      </c>
      <c r="AH151" s="39"/>
      <c r="AI151" s="39">
        <f>(((AG152-(0))/AJ130+AM134*AJ130*0.5)^2/(2*AM134))-AG152</f>
        <v>19.199893422314595</v>
      </c>
      <c r="AJ151" s="3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39">
        <f>(((0-(-AW152))/AS130+AM134*AS130*0.5)^2/(2*AM134))-0</f>
        <v>19.199626979395237</v>
      </c>
      <c r="AV151" s="39"/>
      <c r="AW151" s="19"/>
      <c r="AX151" s="19"/>
      <c r="AY151" s="39"/>
      <c r="AZ151" s="39"/>
      <c r="BA151" s="19"/>
      <c r="BB151" s="39">
        <f>(((AY152-(-BF152))/BB130+AM134*BB130*0.5)^2/(2*AM134))-AY152</f>
        <v>5.9994005006120581</v>
      </c>
      <c r="BC151" s="39"/>
      <c r="BD151" s="19"/>
      <c r="BE151" s="19"/>
      <c r="BF151" s="39">
        <f>-BF150*BF142</f>
        <v>-3.9966687488431933E-3</v>
      </c>
      <c r="BG151" s="39"/>
      <c r="BH151" s="39">
        <f>-BF150*BH142</f>
        <v>-2.9975015616323952E-3</v>
      </c>
      <c r="BI151" s="39"/>
      <c r="BJ151" s="39">
        <f>(((BH152-(0))/BL130+AM134*BL130*0.5)^2/(2*AM134))-BH152</f>
        <v>19.199893422314595</v>
      </c>
      <c r="BK151" s="39"/>
      <c r="BU151" s="8"/>
    </row>
    <row r="152" spans="2:73" hidden="1" x14ac:dyDescent="0.2">
      <c r="B152" s="7"/>
      <c r="T152" s="39">
        <f>((AM134*Q130-((0.5*AM134*Q130^2+(-V152)-0)/Q130))*Q130)/((AM134*Q130-((0.5*AM134*Q130^2+(-V152)-0)/Q130))+((0.5*AM134*Q130^2+(-V152)-0)/Q130))</f>
        <v>1.5999844573993101</v>
      </c>
      <c r="U152" s="39"/>
      <c r="V152" s="39">
        <f>SUM(V143:W151)</f>
        <v>-24.000932556041398</v>
      </c>
      <c r="W152" s="39"/>
      <c r="X152" s="39">
        <f>SUM(X143:Y151)</f>
        <v>24.000932556041398</v>
      </c>
      <c r="Y152" s="39"/>
      <c r="Z152" s="19"/>
      <c r="AA152" s="39">
        <f>((AM134*AA130-((0.5*AM134*AA130^2+(-AE152)-X152)/AA130))*AA130)/((AM134*AA130-((0.5*AM134*AA130^2+(-AE152)-X152)/AA130))+((0.5*AM134*AA130^2+(-AE152)-X152)/AA130))</f>
        <v>2.0000111018576359</v>
      </c>
      <c r="AB152" s="39"/>
      <c r="AC152" s="19"/>
      <c r="AD152" s="19"/>
      <c r="AE152" s="39">
        <f>SUM(AE143:AF151)</f>
        <v>-24.000266444583254</v>
      </c>
      <c r="AF152" s="39"/>
      <c r="AG152" s="39">
        <f>SUM(AG143:AH151)</f>
        <v>24.000266444583254</v>
      </c>
      <c r="AH152" s="39"/>
      <c r="AI152" s="39">
        <f>((AM134*AJ130-((0.5*AM134*AJ130^2+(-AG152)-0)/AJ130))*AJ130)/((AM134*AJ130-((0.5*AM134*AJ130^2+(-AG152)-0)/AJ130))+((0.5*AM134*AJ130^2+(-AG152)-0)/AJ130))</f>
        <v>2.4000044407430541</v>
      </c>
      <c r="AJ152" s="3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39">
        <f>((AM134*AS130-((0.5*AM134*AS130^2+(-AW152)-0)/AS130))*AS130)/((AM134*AS130-((0.5*AM134*AS130^2+(-AW152)-0)/AS130))+((0.5*AM134*AS130^2+(-AW152)-0)/AS130))</f>
        <v>1.5999844573993101</v>
      </c>
      <c r="AV152" s="39"/>
      <c r="AW152" s="39">
        <f>SUM(AW143:AX151)</f>
        <v>-24.000932556041398</v>
      </c>
      <c r="AX152" s="39"/>
      <c r="AY152" s="39">
        <f>SUM(AY143:AZ151)</f>
        <v>24.000932556041398</v>
      </c>
      <c r="AZ152" s="39"/>
      <c r="BA152" s="19"/>
      <c r="BB152" s="39">
        <f>((AM134*BB130-((0.5*AM134*BB130^2+(-BF152)-AY152)/BB130))*BB130)/((AM134*BB130-((0.5*AM134*BB130^2+(-BF152)-AY152)/BB130))+((0.5*AM134*BB130^2+(-BF152)-AY152)/BB130))</f>
        <v>2.0000111018576359</v>
      </c>
      <c r="BC152" s="39"/>
      <c r="BD152" s="19"/>
      <c r="BE152" s="19"/>
      <c r="BF152" s="39">
        <f>SUM(BF143:BG151)</f>
        <v>-24.000266444583254</v>
      </c>
      <c r="BG152" s="39"/>
      <c r="BH152" s="39">
        <f>SUM(BH143:BI151)</f>
        <v>24.000266444583254</v>
      </c>
      <c r="BI152" s="39"/>
      <c r="BJ152" s="39">
        <f>((AM134*BL130-((0.5*AM134*BL130^2+(-BH152)-0)/BL130))*BL130)/((AM134*BL130-((0.5*AM134*BL130^2+(-BH152)-0)/BL130))+((0.5*AM134*BL130^2+(-BH152)-0)/BL130))</f>
        <v>2.4000044407430541</v>
      </c>
      <c r="BK152" s="39"/>
      <c r="BU152" s="8"/>
    </row>
    <row r="153" spans="2:73" x14ac:dyDescent="0.2">
      <c r="B153" s="7"/>
      <c r="O153" s="1" t="s">
        <v>5</v>
      </c>
      <c r="BU153" s="8"/>
    </row>
    <row r="154" spans="2:73" x14ac:dyDescent="0.2">
      <c r="B154" s="7"/>
      <c r="M154" s="35">
        <f>+Q130*AM134+V161</f>
        <v>23.999766860989652</v>
      </c>
      <c r="N154" s="35"/>
      <c r="O154" s="35"/>
      <c r="W154" s="35">
        <f>+AA130*AM134+AE161</f>
        <v>30.000166527864536</v>
      </c>
      <c r="X154" s="35"/>
      <c r="Y154" s="35"/>
      <c r="AF154" s="35">
        <f>+AJ130*AM134+AN161</f>
        <v>36.000066611145812</v>
      </c>
      <c r="AG154" s="35"/>
      <c r="AH154" s="35"/>
      <c r="AO154" s="35">
        <f>+AS130*AM134+AW161</f>
        <v>23.999766860989652</v>
      </c>
      <c r="AP154" s="35"/>
      <c r="AQ154" s="35"/>
      <c r="AX154" s="35">
        <f>+BB130*AM134+BF161</f>
        <v>30.000166527864536</v>
      </c>
      <c r="AY154" s="35"/>
      <c r="AZ154" s="35"/>
      <c r="BG154" s="35">
        <f>+BL130*AM134+BQ161</f>
        <v>36.000066611145812</v>
      </c>
      <c r="BH154" s="35"/>
      <c r="BI154" s="35"/>
      <c r="BU154" s="8"/>
    </row>
    <row r="155" spans="2:73" x14ac:dyDescent="0.2">
      <c r="B155" s="7"/>
      <c r="C155" s="14" t="s">
        <v>11</v>
      </c>
      <c r="F155" s="38">
        <f>MAX(ABS(M154),ABS(V161),ABS(W154),ABS(AE161),ABS(AF154),ABS(AN161),ABS(AO154),ABS(AW161),ABS(AX154),ABS(BG154),ABS(BF161),ABS(BQ161))</f>
        <v>36.000233139010348</v>
      </c>
      <c r="G155" s="38"/>
      <c r="H155" s="38"/>
      <c r="I155" s="14" t="s">
        <v>10</v>
      </c>
      <c r="BU155" s="8"/>
    </row>
    <row r="156" spans="2:73" x14ac:dyDescent="0.2">
      <c r="B156" s="7"/>
      <c r="N156" s="10" t="s">
        <v>3</v>
      </c>
      <c r="X156" s="10" t="s">
        <v>3</v>
      </c>
      <c r="AG156" s="10" t="s">
        <v>3</v>
      </c>
      <c r="AP156" s="10" t="s">
        <v>3</v>
      </c>
      <c r="AY156" s="10" t="s">
        <v>3</v>
      </c>
      <c r="BH156" s="10" t="s">
        <v>3</v>
      </c>
      <c r="BU156" s="8"/>
    </row>
    <row r="157" spans="2:73" x14ac:dyDescent="0.2">
      <c r="B157" s="7"/>
      <c r="C157" s="1" t="s">
        <v>57</v>
      </c>
      <c r="BU157" s="8"/>
    </row>
    <row r="158" spans="2:73" x14ac:dyDescent="0.2">
      <c r="B158" s="7"/>
      <c r="BU158" s="8"/>
    </row>
    <row r="159" spans="2:73" x14ac:dyDescent="0.2">
      <c r="B159" s="7"/>
      <c r="O159" s="35">
        <f>+T152</f>
        <v>1.5999844573993101</v>
      </c>
      <c r="P159" s="35"/>
      <c r="Q159" s="35"/>
      <c r="R159" s="1" t="s">
        <v>0</v>
      </c>
      <c r="W159" s="1" t="s">
        <v>4</v>
      </c>
      <c r="Y159" s="35">
        <f>+AA152</f>
        <v>2.0000111018576359</v>
      </c>
      <c r="Z159" s="35"/>
      <c r="AA159" s="35"/>
      <c r="AB159" s="1" t="s">
        <v>0</v>
      </c>
      <c r="AF159" s="1" t="s">
        <v>4</v>
      </c>
      <c r="AH159" s="35">
        <f>+AI152</f>
        <v>2.4000044407430541</v>
      </c>
      <c r="AI159" s="35"/>
      <c r="AJ159" s="35"/>
      <c r="AK159" s="1" t="s">
        <v>0</v>
      </c>
      <c r="AO159" s="1" t="s">
        <v>4</v>
      </c>
      <c r="AQ159" s="35">
        <f>+AU152</f>
        <v>1.5999844573993101</v>
      </c>
      <c r="AR159" s="35"/>
      <c r="AS159" s="35"/>
      <c r="AT159" s="1" t="s">
        <v>0</v>
      </c>
      <c r="AX159" s="1" t="s">
        <v>4</v>
      </c>
      <c r="AZ159" s="35">
        <f>+BB152</f>
        <v>2.0000111018576359</v>
      </c>
      <c r="BA159" s="35"/>
      <c r="BB159" s="35"/>
      <c r="BC159" s="1" t="s">
        <v>0</v>
      </c>
      <c r="BG159" s="1" t="s">
        <v>4</v>
      </c>
      <c r="BI159" s="35">
        <f>+BJ152</f>
        <v>2.4000044407430541</v>
      </c>
      <c r="BJ159" s="35"/>
      <c r="BK159" s="35"/>
      <c r="BL159" s="1" t="s">
        <v>0</v>
      </c>
      <c r="BR159" s="1" t="s">
        <v>4</v>
      </c>
      <c r="BU159" s="8"/>
    </row>
    <row r="160" spans="2:73" x14ac:dyDescent="0.2">
      <c r="B160" s="7"/>
      <c r="BU160" s="8"/>
    </row>
    <row r="161" spans="2:73" x14ac:dyDescent="0.2">
      <c r="B161" s="7"/>
      <c r="V161" s="35">
        <f>-(0.5*AM134*Q130^2+(-V152)-0)/Q130</f>
        <v>-36.000233139010348</v>
      </c>
      <c r="W161" s="35"/>
      <c r="X161" s="35"/>
      <c r="AE161" s="35">
        <f>-(0.5*AM134*AA130^2+(-AE152)-X152)/AA130</f>
        <v>-29.999833472135464</v>
      </c>
      <c r="AF161" s="35"/>
      <c r="AG161" s="35"/>
      <c r="AN161" s="35">
        <f>-(0.5*AM134*AJ130^2+(-AG152)-0)/AJ130</f>
        <v>-23.999933388854188</v>
      </c>
      <c r="AO161" s="35"/>
      <c r="AP161" s="35"/>
      <c r="AW161" s="35">
        <f>-(0.5*AM134*AS130^2+(-AW152)-0)/AS130</f>
        <v>-36.000233139010348</v>
      </c>
      <c r="AX161" s="35"/>
      <c r="AY161" s="35"/>
      <c r="BF161" s="35">
        <f>-(0.5*AM134*BB130^2+(-BF152)-AY152)/BB130</f>
        <v>-29.999833472135464</v>
      </c>
      <c r="BG161" s="35"/>
      <c r="BH161" s="35"/>
      <c r="BQ161" s="35">
        <f>-(0.5*AM134*BL130^2+(-BH152)-0)/BL130</f>
        <v>-23.999933388854188</v>
      </c>
      <c r="BR161" s="35"/>
      <c r="BS161" s="35"/>
      <c r="BU161" s="8"/>
    </row>
    <row r="162" spans="2:73" x14ac:dyDescent="0.2">
      <c r="B162" s="7"/>
      <c r="O162" s="1" t="s">
        <v>6</v>
      </c>
      <c r="BU162" s="8"/>
    </row>
    <row r="163" spans="2:73" x14ac:dyDescent="0.2">
      <c r="B163" s="7"/>
      <c r="W163" s="35">
        <f>+V152</f>
        <v>-24.000932556041398</v>
      </c>
      <c r="X163" s="35"/>
      <c r="Y163" s="35"/>
      <c r="AF163" s="35">
        <f>+AE152</f>
        <v>-24.000266444583254</v>
      </c>
      <c r="AG163" s="35"/>
      <c r="AH163" s="35"/>
      <c r="AX163" s="35">
        <f>+AW152</f>
        <v>-24.000932556041398</v>
      </c>
      <c r="AY163" s="35"/>
      <c r="AZ163" s="35"/>
      <c r="BG163" s="35">
        <f>+BF152</f>
        <v>-24.000266444583254</v>
      </c>
      <c r="BH163" s="35"/>
      <c r="BI163" s="35"/>
      <c r="BU163" s="8"/>
    </row>
    <row r="164" spans="2:73" x14ac:dyDescent="0.2">
      <c r="B164" s="7"/>
      <c r="BU164" s="8"/>
    </row>
    <row r="165" spans="2:73" x14ac:dyDescent="0.2">
      <c r="B165" s="7"/>
      <c r="BU165" s="8"/>
    </row>
    <row r="166" spans="2:73" x14ac:dyDescent="0.2">
      <c r="B166" s="7"/>
      <c r="BU166" s="8"/>
    </row>
    <row r="167" spans="2:73" x14ac:dyDescent="0.2">
      <c r="B167" s="7"/>
      <c r="BU167" s="8"/>
    </row>
    <row r="168" spans="2:73" x14ac:dyDescent="0.2">
      <c r="B168" s="7"/>
      <c r="C168" s="14" t="s">
        <v>9</v>
      </c>
      <c r="F168" s="38">
        <f>MAX(ABS(Q169),ABS(BM169),ABS(AA169),ABS(AK169),ABS(BB169),ABS(AR169),ABS(W163),ABS(AF163),ABS(AX163),ABS(BG163))</f>
        <v>24.000932556041398</v>
      </c>
      <c r="G168" s="38"/>
      <c r="H168" s="38"/>
      <c r="I168" s="14" t="s">
        <v>10</v>
      </c>
      <c r="R168" s="1" t="s">
        <v>3</v>
      </c>
      <c r="AB168" s="1" t="s">
        <v>3</v>
      </c>
      <c r="AL168" s="1" t="s">
        <v>3</v>
      </c>
      <c r="AS168" s="9" t="s">
        <v>3</v>
      </c>
      <c r="BC168" s="10" t="s">
        <v>3</v>
      </c>
      <c r="BN168" s="1" t="s">
        <v>3</v>
      </c>
      <c r="BU168" s="8"/>
    </row>
    <row r="169" spans="2:73" x14ac:dyDescent="0.2">
      <c r="B169" s="7"/>
      <c r="Q169" s="35">
        <f>+T151</f>
        <v>19.199626979395237</v>
      </c>
      <c r="R169" s="35"/>
      <c r="S169" s="35"/>
      <c r="AA169" s="35">
        <f>+AA151</f>
        <v>5.9994005006120581</v>
      </c>
      <c r="AB169" s="35"/>
      <c r="AC169" s="35"/>
      <c r="AK169" s="35">
        <f>+AI151</f>
        <v>19.199893422314595</v>
      </c>
      <c r="AL169" s="35"/>
      <c r="AM169" s="35"/>
      <c r="AR169" s="35">
        <f>+AU151</f>
        <v>19.199626979395237</v>
      </c>
      <c r="AS169" s="35"/>
      <c r="AT169" s="35"/>
      <c r="BB169" s="35">
        <f>+BB151</f>
        <v>5.9994005006120581</v>
      </c>
      <c r="BC169" s="35"/>
      <c r="BD169" s="35"/>
      <c r="BM169" s="35">
        <f>+BJ151</f>
        <v>19.199893422314595</v>
      </c>
      <c r="BN169" s="35"/>
      <c r="BO169" s="35"/>
      <c r="BU169" s="8"/>
    </row>
    <row r="170" spans="2:73" ht="12" thickBot="1" x14ac:dyDescent="0.25">
      <c r="B170" s="7"/>
      <c r="BU170" s="8"/>
    </row>
    <row r="171" spans="2:73" ht="12" thickBot="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</row>
    <row r="172" spans="2:73" ht="60" customHeight="1" x14ac:dyDescent="0.2">
      <c r="B172" s="23" t="s">
        <v>53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5"/>
    </row>
    <row r="173" spans="2:73" x14ac:dyDescent="0.2">
      <c r="B173" s="3"/>
      <c r="C173" s="5"/>
      <c r="D173" s="5"/>
      <c r="E173" s="5"/>
      <c r="F173" s="5"/>
      <c r="G173" s="5"/>
      <c r="H173" s="6" t="s">
        <v>7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15" t="s">
        <v>12</v>
      </c>
      <c r="AE173" s="5"/>
      <c r="AF173" s="5"/>
      <c r="AG173" s="5"/>
      <c r="AH173" s="5"/>
      <c r="AI173" s="5"/>
      <c r="AJ173" s="5"/>
      <c r="AK173" s="5"/>
      <c r="AL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4"/>
    </row>
    <row r="174" spans="2:73" x14ac:dyDescent="0.2">
      <c r="B174" s="7"/>
      <c r="BU174" s="8"/>
    </row>
    <row r="175" spans="2:73" x14ac:dyDescent="0.2">
      <c r="B175" s="7"/>
      <c r="BU175" s="8"/>
    </row>
    <row r="176" spans="2:73" x14ac:dyDescent="0.2">
      <c r="B176" s="7"/>
      <c r="BU176" s="8"/>
    </row>
    <row r="177" spans="2:83" x14ac:dyDescent="0.2">
      <c r="B177" s="7"/>
      <c r="BU177" s="8"/>
    </row>
    <row r="178" spans="2:83" x14ac:dyDescent="0.2">
      <c r="B178" s="7"/>
      <c r="BU178" s="8"/>
      <c r="BX178" s="26" t="s">
        <v>54</v>
      </c>
      <c r="BY178" s="27"/>
      <c r="BZ178" s="27"/>
      <c r="CA178" s="27"/>
      <c r="CB178" s="27"/>
      <c r="CC178" s="27"/>
      <c r="CD178" s="27"/>
      <c r="CE178" s="28"/>
    </row>
    <row r="179" spans="2:83" x14ac:dyDescent="0.2">
      <c r="B179" s="7"/>
      <c r="BU179" s="8"/>
      <c r="BX179" s="29"/>
      <c r="BY179" s="30"/>
      <c r="BZ179" s="30"/>
      <c r="CA179" s="30"/>
      <c r="CB179" s="30"/>
      <c r="CC179" s="30"/>
      <c r="CD179" s="30"/>
      <c r="CE179" s="31"/>
    </row>
    <row r="180" spans="2:83" x14ac:dyDescent="0.2">
      <c r="B180" s="7"/>
      <c r="BU180" s="8"/>
      <c r="BX180" s="29"/>
      <c r="BY180" s="30"/>
      <c r="BZ180" s="30"/>
      <c r="CA180" s="30"/>
      <c r="CB180" s="30"/>
      <c r="CC180" s="30"/>
      <c r="CD180" s="30"/>
      <c r="CE180" s="31"/>
    </row>
    <row r="181" spans="2:83" x14ac:dyDescent="0.2">
      <c r="B181" s="7"/>
      <c r="BU181" s="8"/>
      <c r="BX181" s="29"/>
      <c r="BY181" s="30"/>
      <c r="BZ181" s="30"/>
      <c r="CA181" s="30"/>
      <c r="CB181" s="30"/>
      <c r="CC181" s="30"/>
      <c r="CD181" s="30"/>
      <c r="CE181" s="31"/>
    </row>
    <row r="182" spans="2:83" x14ac:dyDescent="0.2">
      <c r="B182" s="7"/>
      <c r="BU182" s="8"/>
      <c r="BX182" s="29"/>
      <c r="BY182" s="30"/>
      <c r="BZ182" s="30"/>
      <c r="CA182" s="30"/>
      <c r="CB182" s="30"/>
      <c r="CC182" s="30"/>
      <c r="CD182" s="30"/>
      <c r="CE182" s="31"/>
    </row>
    <row r="183" spans="2:83" x14ac:dyDescent="0.2">
      <c r="B183" s="7"/>
      <c r="BU183" s="8"/>
      <c r="BX183" s="29"/>
      <c r="BY183" s="30"/>
      <c r="BZ183" s="30"/>
      <c r="CA183" s="30"/>
      <c r="CB183" s="30"/>
      <c r="CC183" s="30"/>
      <c r="CD183" s="30"/>
      <c r="CE183" s="31"/>
    </row>
    <row r="184" spans="2:83" x14ac:dyDescent="0.2">
      <c r="B184" s="7"/>
      <c r="BU184" s="8"/>
      <c r="BX184" s="32"/>
      <c r="BY184" s="33"/>
      <c r="BZ184" s="33"/>
      <c r="CA184" s="33"/>
      <c r="CB184" s="33"/>
      <c r="CC184" s="33"/>
      <c r="CD184" s="33"/>
      <c r="CE184" s="34"/>
    </row>
    <row r="185" spans="2:83" x14ac:dyDescent="0.2">
      <c r="B185" s="7"/>
      <c r="BU185" s="8"/>
    </row>
    <row r="186" spans="2:83" x14ac:dyDescent="0.2">
      <c r="B186" s="7"/>
      <c r="BU186" s="8"/>
    </row>
    <row r="187" spans="2:83" x14ac:dyDescent="0.2">
      <c r="B187" s="7"/>
      <c r="BU187" s="8"/>
    </row>
    <row r="188" spans="2:83" x14ac:dyDescent="0.2">
      <c r="B188" s="7"/>
      <c r="BU188" s="8"/>
    </row>
    <row r="189" spans="2:83" x14ac:dyDescent="0.2">
      <c r="B189" s="7"/>
      <c r="BU189" s="8"/>
    </row>
    <row r="190" spans="2:83" x14ac:dyDescent="0.2">
      <c r="B190" s="7"/>
      <c r="BU190" s="8"/>
    </row>
    <row r="191" spans="2:83" x14ac:dyDescent="0.2">
      <c r="B191" s="7"/>
      <c r="BU191" s="8"/>
    </row>
    <row r="192" spans="2:83" x14ac:dyDescent="0.2">
      <c r="B192" s="7"/>
      <c r="BU192" s="8"/>
    </row>
    <row r="193" spans="2:73" x14ac:dyDescent="0.2">
      <c r="B193" s="7"/>
      <c r="BU193" s="8"/>
    </row>
    <row r="194" spans="2:73" x14ac:dyDescent="0.2">
      <c r="B194" s="7"/>
      <c r="BU194" s="8"/>
    </row>
    <row r="195" spans="2:73" x14ac:dyDescent="0.2">
      <c r="B195" s="7"/>
      <c r="BU195" s="8"/>
    </row>
    <row r="196" spans="2:73" x14ac:dyDescent="0.2">
      <c r="B196" s="7"/>
      <c r="BU196" s="8"/>
    </row>
    <row r="197" spans="2:73" x14ac:dyDescent="0.2">
      <c r="B197" s="7"/>
      <c r="BU197" s="8"/>
    </row>
    <row r="198" spans="2:73" x14ac:dyDescent="0.2">
      <c r="B198" s="7"/>
      <c r="BU198" s="8"/>
    </row>
    <row r="199" spans="2:73" x14ac:dyDescent="0.2">
      <c r="B199" s="7"/>
      <c r="BU199" s="8"/>
    </row>
    <row r="200" spans="2:73" x14ac:dyDescent="0.2">
      <c r="B200" s="7"/>
      <c r="BU200" s="8"/>
    </row>
    <row r="201" spans="2:73" x14ac:dyDescent="0.2">
      <c r="B201" s="7"/>
      <c r="BU201" s="8"/>
    </row>
    <row r="202" spans="2:73" x14ac:dyDescent="0.2">
      <c r="B202" s="7"/>
      <c r="BU202" s="8"/>
    </row>
    <row r="203" spans="2:73" x14ac:dyDescent="0.2">
      <c r="B203" s="7"/>
      <c r="BU203" s="8"/>
    </row>
    <row r="204" spans="2:73" x14ac:dyDescent="0.2">
      <c r="B204" s="7"/>
      <c r="BU204" s="8"/>
    </row>
    <row r="205" spans="2:73" x14ac:dyDescent="0.2">
      <c r="B205" s="7"/>
      <c r="BU205" s="8"/>
    </row>
    <row r="206" spans="2:73" x14ac:dyDescent="0.2">
      <c r="B206" s="7"/>
      <c r="BU206" s="8"/>
    </row>
    <row r="207" spans="2:73" x14ac:dyDescent="0.2">
      <c r="B207" s="7"/>
      <c r="BU207" s="8"/>
    </row>
    <row r="208" spans="2:73" x14ac:dyDescent="0.2">
      <c r="B208" s="7"/>
      <c r="BU208" s="8"/>
    </row>
    <row r="209" spans="2:73" x14ac:dyDescent="0.2">
      <c r="B209" s="7"/>
      <c r="BU209" s="8"/>
    </row>
    <row r="210" spans="2:73" x14ac:dyDescent="0.2">
      <c r="B210" s="7"/>
      <c r="BU210" s="8"/>
    </row>
    <row r="211" spans="2:73" x14ac:dyDescent="0.2">
      <c r="B211" s="7"/>
      <c r="BU211" s="8"/>
    </row>
    <row r="212" spans="2:73" x14ac:dyDescent="0.2">
      <c r="B212" s="7"/>
      <c r="BU212" s="8"/>
    </row>
    <row r="213" spans="2:73" x14ac:dyDescent="0.2">
      <c r="B213" s="7"/>
      <c r="BU213" s="8"/>
    </row>
    <row r="214" spans="2:73" x14ac:dyDescent="0.2">
      <c r="B214" s="7"/>
      <c r="BU214" s="8"/>
    </row>
    <row r="215" spans="2:73" x14ac:dyDescent="0.2">
      <c r="B215" s="7"/>
      <c r="S215" s="36">
        <v>4</v>
      </c>
      <c r="T215" s="36"/>
      <c r="U215" s="1" t="s">
        <v>0</v>
      </c>
      <c r="AD215" s="1" t="s">
        <v>14</v>
      </c>
      <c r="AE215" s="36">
        <v>4</v>
      </c>
      <c r="AF215" s="36"/>
      <c r="AG215" s="1" t="s">
        <v>0</v>
      </c>
      <c r="AP215" s="36">
        <v>4</v>
      </c>
      <c r="AQ215" s="36"/>
      <c r="AR215" s="1" t="s">
        <v>0</v>
      </c>
      <c r="BU215" s="8"/>
    </row>
    <row r="216" spans="2:73" x14ac:dyDescent="0.2">
      <c r="B216" s="7"/>
      <c r="BU216" s="8"/>
    </row>
    <row r="217" spans="2:73" x14ac:dyDescent="0.2">
      <c r="B217" s="7"/>
      <c r="AE217" s="35">
        <f>+S215+AE215+AP215</f>
        <v>12</v>
      </c>
      <c r="AF217" s="35"/>
      <c r="AG217" s="1" t="s">
        <v>0</v>
      </c>
      <c r="BU217" s="8"/>
    </row>
    <row r="218" spans="2:73" x14ac:dyDescent="0.2">
      <c r="B218" s="7"/>
      <c r="BU218" s="8"/>
    </row>
    <row r="219" spans="2:73" x14ac:dyDescent="0.2">
      <c r="B219" s="7"/>
      <c r="R219" s="1" t="s">
        <v>13</v>
      </c>
      <c r="AC219" s="36">
        <v>15</v>
      </c>
      <c r="AD219" s="36"/>
      <c r="AE219" s="36"/>
      <c r="AF219" s="1" t="s">
        <v>1</v>
      </c>
      <c r="BU219" s="8"/>
    </row>
    <row r="220" spans="2:73" x14ac:dyDescent="0.2">
      <c r="B220" s="7"/>
      <c r="BU220" s="8"/>
    </row>
    <row r="221" spans="2:73" x14ac:dyDescent="0.2">
      <c r="B221" s="7"/>
      <c r="BU221" s="8"/>
    </row>
    <row r="222" spans="2:73" x14ac:dyDescent="0.2">
      <c r="B222" s="7"/>
      <c r="BU222" s="8"/>
    </row>
    <row r="223" spans="2:73" x14ac:dyDescent="0.2">
      <c r="B223" s="7"/>
      <c r="BU223" s="8"/>
    </row>
    <row r="224" spans="2:73" x14ac:dyDescent="0.2">
      <c r="B224" s="7"/>
      <c r="S224" s="35">
        <f>+S215-X224</f>
        <v>4</v>
      </c>
      <c r="T224" s="35"/>
      <c r="U224" s="1" t="s">
        <v>0</v>
      </c>
      <c r="AD224" s="35">
        <f>+AE215-Z224-AI224</f>
        <v>4</v>
      </c>
      <c r="AE224" s="35"/>
      <c r="AF224" s="1" t="s">
        <v>0</v>
      </c>
      <c r="AO224" s="35">
        <f>+AP215</f>
        <v>4</v>
      </c>
      <c r="AP224" s="35"/>
      <c r="AQ224" s="1" t="s">
        <v>0</v>
      </c>
      <c r="BU224" s="8"/>
    </row>
    <row r="225" spans="2:73" x14ac:dyDescent="0.2">
      <c r="B225" s="7"/>
      <c r="BU225" s="8"/>
    </row>
    <row r="226" spans="2:73" x14ac:dyDescent="0.2">
      <c r="B226" s="7"/>
      <c r="AD226" s="35">
        <f>+AE217</f>
        <v>12</v>
      </c>
      <c r="AE226" s="35"/>
      <c r="AF226" s="1" t="s">
        <v>0</v>
      </c>
      <c r="BU226" s="8"/>
    </row>
    <row r="227" spans="2:73" x14ac:dyDescent="0.2">
      <c r="B227" s="7"/>
      <c r="V227" s="19"/>
      <c r="W227" s="19"/>
      <c r="X227" s="39">
        <f>(3/S215)/(3/S215+4/AE215)</f>
        <v>0.42857142857142855</v>
      </c>
      <c r="Y227" s="39"/>
      <c r="Z227" s="39">
        <f>(4/AE215)/(3/S215+4/AE215)</f>
        <v>0.5714285714285714</v>
      </c>
      <c r="AA227" s="39"/>
      <c r="AB227" s="19"/>
      <c r="AC227" s="19"/>
      <c r="AD227" s="19"/>
      <c r="AE227" s="19"/>
      <c r="AF227" s="19"/>
      <c r="AG227" s="39">
        <f>(4/AE215)/(4/AE215+3/AP215)</f>
        <v>0.5714285714285714</v>
      </c>
      <c r="AH227" s="39"/>
      <c r="AI227" s="39">
        <f>(3/AP215)/(4/AE215+3/AP215)</f>
        <v>0.42857142857142855</v>
      </c>
      <c r="AJ227" s="39"/>
      <c r="AK227" s="19"/>
      <c r="AL227" s="19"/>
      <c r="BU227" s="8"/>
    </row>
    <row r="228" spans="2:73" hidden="1" x14ac:dyDescent="0.2">
      <c r="B228" s="7"/>
      <c r="V228" s="19"/>
      <c r="W228" s="19"/>
      <c r="X228" s="39">
        <f>-AC219*S215^2/8</f>
        <v>-30</v>
      </c>
      <c r="Y228" s="39"/>
      <c r="Z228" s="39">
        <f>AC219*AE215^2/12</f>
        <v>20</v>
      </c>
      <c r="AA228" s="39"/>
      <c r="AB228" s="19"/>
      <c r="AC228" s="19"/>
      <c r="AD228" s="19"/>
      <c r="AE228" s="19"/>
      <c r="AF228" s="19"/>
      <c r="AG228" s="39">
        <f>-AC219*AE215^2/12</f>
        <v>-20</v>
      </c>
      <c r="AH228" s="39"/>
      <c r="AI228" s="39">
        <f>AC219*AP215^2/8</f>
        <v>30</v>
      </c>
      <c r="AJ228" s="39"/>
      <c r="AK228" s="19"/>
      <c r="AL228" s="19"/>
      <c r="BU228" s="8"/>
    </row>
    <row r="229" spans="2:73" hidden="1" x14ac:dyDescent="0.2">
      <c r="B229" s="7"/>
      <c r="V229" s="19"/>
      <c r="W229" s="19"/>
      <c r="X229" s="39">
        <f>-(X228+Z228)*X227</f>
        <v>4.2857142857142856</v>
      </c>
      <c r="Y229" s="39"/>
      <c r="Z229" s="39">
        <f>-(X228+Z228)*Z227</f>
        <v>5.7142857142857135</v>
      </c>
      <c r="AA229" s="39"/>
      <c r="AB229" s="19"/>
      <c r="AC229" s="19"/>
      <c r="AD229" s="19"/>
      <c r="AE229" s="19"/>
      <c r="AF229" s="19"/>
      <c r="AG229" s="39">
        <f>+Z229/2</f>
        <v>2.8571428571428568</v>
      </c>
      <c r="AH229" s="39"/>
      <c r="AI229" s="39"/>
      <c r="AJ229" s="39"/>
      <c r="AK229" s="19"/>
      <c r="AL229" s="19"/>
      <c r="BU229" s="8"/>
    </row>
    <row r="230" spans="2:73" hidden="1" x14ac:dyDescent="0.2">
      <c r="B230" s="7"/>
      <c r="V230" s="19"/>
      <c r="W230" s="19"/>
      <c r="X230" s="39"/>
      <c r="Y230" s="39"/>
      <c r="Z230" s="39">
        <f>+AG230/2</f>
        <v>-3.6734693877551021</v>
      </c>
      <c r="AA230" s="39"/>
      <c r="AB230" s="19"/>
      <c r="AC230" s="19"/>
      <c r="AD230" s="19"/>
      <c r="AE230" s="19"/>
      <c r="AF230" s="19"/>
      <c r="AG230" s="39">
        <f>-(AG229+AG228+AI228)*AG227</f>
        <v>-7.3469387755102042</v>
      </c>
      <c r="AH230" s="39"/>
      <c r="AI230" s="39">
        <f>-(AG229+AG228+AI228)*AI227</f>
        <v>-5.5102040816326534</v>
      </c>
      <c r="AJ230" s="39"/>
      <c r="AK230" s="19"/>
      <c r="AL230" s="19"/>
      <c r="BU230" s="8"/>
    </row>
    <row r="231" spans="2:73" hidden="1" x14ac:dyDescent="0.2">
      <c r="B231" s="7"/>
      <c r="V231" s="19"/>
      <c r="W231" s="19"/>
      <c r="X231" s="39">
        <f>-Z230*X227</f>
        <v>1.574344023323615</v>
      </c>
      <c r="Y231" s="39"/>
      <c r="Z231" s="39">
        <f>-Z230*Z227</f>
        <v>2.0991253644314867</v>
      </c>
      <c r="AA231" s="39"/>
      <c r="AB231" s="19"/>
      <c r="AC231" s="19"/>
      <c r="AD231" s="19"/>
      <c r="AE231" s="19"/>
      <c r="AF231" s="19"/>
      <c r="AG231" s="39">
        <f>+Z231/2</f>
        <v>1.0495626822157433</v>
      </c>
      <c r="AH231" s="39"/>
      <c r="AI231" s="39"/>
      <c r="AJ231" s="39"/>
      <c r="AK231" s="19"/>
      <c r="AL231" s="19"/>
      <c r="BU231" s="8"/>
    </row>
    <row r="232" spans="2:73" hidden="1" x14ac:dyDescent="0.2">
      <c r="B232" s="7"/>
      <c r="V232" s="19"/>
      <c r="W232" s="19"/>
      <c r="X232" s="39"/>
      <c r="Y232" s="39"/>
      <c r="Z232" s="39">
        <f>+AG232/2</f>
        <v>-0.29987505206164095</v>
      </c>
      <c r="AA232" s="39"/>
      <c r="AB232" s="19"/>
      <c r="AC232" s="19"/>
      <c r="AD232" s="19"/>
      <c r="AE232" s="19"/>
      <c r="AF232" s="19"/>
      <c r="AG232" s="39">
        <f>-AG231*AG227</f>
        <v>-0.59975010412328189</v>
      </c>
      <c r="AH232" s="39"/>
      <c r="AI232" s="39">
        <f>-AG231*AI227</f>
        <v>-0.44981257809246139</v>
      </c>
      <c r="AJ232" s="39"/>
      <c r="AK232" s="19"/>
      <c r="AL232" s="19"/>
      <c r="BU232" s="8"/>
    </row>
    <row r="233" spans="2:73" hidden="1" x14ac:dyDescent="0.2">
      <c r="B233" s="7"/>
      <c r="V233" s="19"/>
      <c r="W233" s="19"/>
      <c r="X233" s="39">
        <f>-Z232*X227</f>
        <v>0.12851787945498896</v>
      </c>
      <c r="Y233" s="39"/>
      <c r="Z233" s="39">
        <f>-Z232*Z227</f>
        <v>0.17135717260665195</v>
      </c>
      <c r="AA233" s="39"/>
      <c r="AB233" s="19"/>
      <c r="AC233" s="19"/>
      <c r="AD233" s="19"/>
      <c r="AE233" s="19"/>
      <c r="AF233" s="19"/>
      <c r="AG233" s="39">
        <f>+Z233/2</f>
        <v>8.5678586303325976E-2</v>
      </c>
      <c r="AH233" s="39"/>
      <c r="AI233" s="39"/>
      <c r="AJ233" s="39"/>
      <c r="AK233" s="19"/>
      <c r="AL233" s="19"/>
      <c r="BU233" s="8"/>
    </row>
    <row r="234" spans="2:73" hidden="1" x14ac:dyDescent="0.2">
      <c r="B234" s="7"/>
      <c r="V234" s="19"/>
      <c r="W234" s="19"/>
      <c r="X234" s="39"/>
      <c r="Y234" s="39"/>
      <c r="Z234" s="39">
        <f>+AG234/2</f>
        <v>-2.4479596086664564E-2</v>
      </c>
      <c r="AA234" s="39"/>
      <c r="AB234" s="19"/>
      <c r="AC234" s="19"/>
      <c r="AD234" s="19"/>
      <c r="AE234" s="19"/>
      <c r="AF234" s="19"/>
      <c r="AG234" s="39">
        <f>-AG233*AG227</f>
        <v>-4.8959192173329127E-2</v>
      </c>
      <c r="AH234" s="39"/>
      <c r="AI234" s="39">
        <f>-AG233*AI227</f>
        <v>-3.6719394129996842E-2</v>
      </c>
      <c r="AJ234" s="39"/>
      <c r="AK234" s="19"/>
      <c r="AL234" s="19"/>
      <c r="BU234" s="8"/>
    </row>
    <row r="235" spans="2:73" hidden="1" x14ac:dyDescent="0.2">
      <c r="B235" s="7"/>
      <c r="V235" s="19"/>
      <c r="W235" s="19"/>
      <c r="X235" s="39">
        <f>-Z234*X227</f>
        <v>1.0491255465713384E-2</v>
      </c>
      <c r="Y235" s="39"/>
      <c r="Z235" s="39">
        <f>-Z234*Z227</f>
        <v>1.3988340620951178E-2</v>
      </c>
      <c r="AA235" s="39"/>
      <c r="AB235" s="19"/>
      <c r="AC235" s="19"/>
      <c r="AD235" s="19"/>
      <c r="AE235" s="19"/>
      <c r="AF235" s="19"/>
      <c r="AG235" s="39">
        <f>+Z235/2</f>
        <v>6.9941703104755889E-3</v>
      </c>
      <c r="AH235" s="39"/>
      <c r="AI235" s="39"/>
      <c r="AJ235" s="39"/>
      <c r="AK235" s="19"/>
      <c r="AL235" s="19"/>
      <c r="BU235" s="8"/>
    </row>
    <row r="236" spans="2:73" hidden="1" x14ac:dyDescent="0.2">
      <c r="B236" s="7"/>
      <c r="V236" s="39">
        <f>(((0-(-X237))/S215+AC219*S215*0.5)^2/(2*AC219))-0</f>
        <v>19.199626979395237</v>
      </c>
      <c r="W236" s="39"/>
      <c r="X236" s="19"/>
      <c r="Y236" s="19"/>
      <c r="Z236" s="39"/>
      <c r="AA236" s="39"/>
      <c r="AB236" s="19"/>
      <c r="AC236" s="39">
        <f>(((Z237-(-AG237))/AE215+AC219*AE215*0.5)^2/(2*AC219))-Z237</f>
        <v>5.9994005006120581</v>
      </c>
      <c r="AD236" s="39"/>
      <c r="AE236" s="19"/>
      <c r="AF236" s="19"/>
      <c r="AG236" s="39">
        <f>-AG235*AG227</f>
        <v>-3.9966687488431933E-3</v>
      </c>
      <c r="AH236" s="39"/>
      <c r="AI236" s="39">
        <f>-AG235*AI227</f>
        <v>-2.9975015616323952E-3</v>
      </c>
      <c r="AJ236" s="39"/>
      <c r="AK236" s="39">
        <f>(((AI237-(0))/AP215+AC219*AP215*0.5)^2/(2*AC219))-AI237</f>
        <v>19.199893422314595</v>
      </c>
      <c r="AL236" s="39"/>
      <c r="BU236" s="8"/>
    </row>
    <row r="237" spans="2:73" hidden="1" x14ac:dyDescent="0.2">
      <c r="B237" s="7"/>
      <c r="V237" s="39">
        <f>((AC219*S215-((0.5*AC219*S215^2+(-X237)-0)/S215))*S215)/((AC219*S215-((0.5*AC219*S215^2+(-X237)-0)/S215))+((0.5*AC219*S215^2+(-X237)-0)/S215))</f>
        <v>1.5999844573993101</v>
      </c>
      <c r="W237" s="39"/>
      <c r="X237" s="39">
        <f>SUM(X228:Y236)</f>
        <v>-24.000932556041398</v>
      </c>
      <c r="Y237" s="39"/>
      <c r="Z237" s="39">
        <f>SUM(Z228:AA236)</f>
        <v>24.000932556041398</v>
      </c>
      <c r="AA237" s="39"/>
      <c r="AB237" s="19"/>
      <c r="AC237" s="39">
        <f>((AC219*AE215-((0.5*AC219*AE215^2+(-AG237)-Z237)/AE215))*AE215)/((AC219*AE215-((0.5*AC219*AE215^2+(-AG237)-Z237)/AE215))+((0.5*AC219*AE215^2+(-AG237)-Z237)/AE215))</f>
        <v>2.0000111018576359</v>
      </c>
      <c r="AD237" s="39"/>
      <c r="AE237" s="19"/>
      <c r="AF237" s="19"/>
      <c r="AG237" s="39">
        <f>SUM(AG228:AH236)</f>
        <v>-24.000266444583254</v>
      </c>
      <c r="AH237" s="39"/>
      <c r="AI237" s="39">
        <f>SUM(AI228:AJ236)</f>
        <v>24.000266444583254</v>
      </c>
      <c r="AJ237" s="39"/>
      <c r="AK237" s="39">
        <f>((AC219*AP215-((0.5*AC219*AP215^2+(-AI237)-0)/AP215))*AP215)/((AC219*AP215-((0.5*AC219*AP215^2+(-AI237)-0)/AP215))+((0.5*AC219*AP215^2+(-AI237)-0)/AP215))</f>
        <v>2.4000044407430541</v>
      </c>
      <c r="AL237" s="39"/>
      <c r="BU237" s="8"/>
    </row>
    <row r="238" spans="2:73" x14ac:dyDescent="0.2">
      <c r="B238" s="7"/>
      <c r="O238" s="1" t="s">
        <v>5</v>
      </c>
      <c r="BU238" s="8"/>
    </row>
    <row r="239" spans="2:73" x14ac:dyDescent="0.2">
      <c r="B239" s="7"/>
      <c r="M239" s="35">
        <f>+S215*AC219+X246</f>
        <v>23.999766860989652</v>
      </c>
      <c r="N239" s="35"/>
      <c r="O239" s="35"/>
      <c r="Y239" s="35">
        <f>+AE215*AC219+AI246</f>
        <v>30.000166527864536</v>
      </c>
      <c r="Z239" s="35"/>
      <c r="AA239" s="35"/>
      <c r="AJ239" s="35">
        <f>+AP215*AC219+AU246</f>
        <v>36.000066611145812</v>
      </c>
      <c r="AK239" s="35"/>
      <c r="AL239" s="35"/>
      <c r="BU239" s="8"/>
    </row>
    <row r="240" spans="2:73" x14ac:dyDescent="0.2">
      <c r="B240" s="7"/>
      <c r="C240" s="14" t="s">
        <v>11</v>
      </c>
      <c r="F240" s="38">
        <f>MAX(ABS(M239),ABS(X246),ABS(Y239),ABS(AI246),ABS(AJ239),ABS(AU246))</f>
        <v>36.000233139010348</v>
      </c>
      <c r="G240" s="38"/>
      <c r="H240" s="38"/>
      <c r="I240" s="14" t="s">
        <v>10</v>
      </c>
      <c r="BU240" s="8"/>
    </row>
    <row r="241" spans="2:73" x14ac:dyDescent="0.2">
      <c r="B241" s="7"/>
      <c r="N241" s="10" t="s">
        <v>3</v>
      </c>
      <c r="Z241" s="10" t="s">
        <v>3</v>
      </c>
      <c r="AK241" s="10" t="s">
        <v>3</v>
      </c>
      <c r="BU241" s="8"/>
    </row>
    <row r="242" spans="2:73" x14ac:dyDescent="0.2">
      <c r="B242" s="7"/>
      <c r="C242" s="1" t="s">
        <v>57</v>
      </c>
      <c r="BU242" s="8"/>
    </row>
    <row r="243" spans="2:73" x14ac:dyDescent="0.2">
      <c r="B243" s="7"/>
      <c r="BU243" s="8"/>
    </row>
    <row r="244" spans="2:73" x14ac:dyDescent="0.2">
      <c r="B244" s="7"/>
      <c r="O244" s="35">
        <f>+V237</f>
        <v>1.5999844573993101</v>
      </c>
      <c r="P244" s="35"/>
      <c r="Q244" s="35"/>
      <c r="R244" s="1" t="s">
        <v>0</v>
      </c>
      <c r="Y244" s="1" t="s">
        <v>4</v>
      </c>
      <c r="AA244" s="35">
        <f>+AC237</f>
        <v>2.0000111018576359</v>
      </c>
      <c r="AB244" s="35"/>
      <c r="AC244" s="35"/>
      <c r="AD244" s="1" t="s">
        <v>0</v>
      </c>
      <c r="AJ244" s="1" t="s">
        <v>4</v>
      </c>
      <c r="AL244" s="35">
        <f>+AK237</f>
        <v>2.4000044407430541</v>
      </c>
      <c r="AM244" s="35"/>
      <c r="AN244" s="35"/>
      <c r="AO244" s="1" t="s">
        <v>0</v>
      </c>
      <c r="AV244" s="1" t="s">
        <v>4</v>
      </c>
      <c r="BU244" s="8"/>
    </row>
    <row r="245" spans="2:73" x14ac:dyDescent="0.2">
      <c r="B245" s="7"/>
      <c r="BU245" s="8"/>
    </row>
    <row r="246" spans="2:73" x14ac:dyDescent="0.2">
      <c r="B246" s="7"/>
      <c r="X246" s="35">
        <f>-(0.5*AC219*S215^2+(-X237)-0)/S215</f>
        <v>-36.000233139010348</v>
      </c>
      <c r="Y246" s="35"/>
      <c r="Z246" s="35"/>
      <c r="AI246" s="35">
        <f>-(0.5*AC219*AE215^2+(-AG237)-Z237)/AE215</f>
        <v>-29.999833472135464</v>
      </c>
      <c r="AJ246" s="35"/>
      <c r="AK246" s="35"/>
      <c r="AU246" s="35">
        <f>-(0.5*AC219*AP215^2+(-AI237)-0)/AP215</f>
        <v>-23.999933388854188</v>
      </c>
      <c r="AV246" s="35"/>
      <c r="AW246" s="35"/>
      <c r="BU246" s="8"/>
    </row>
    <row r="247" spans="2:73" x14ac:dyDescent="0.2">
      <c r="B247" s="7"/>
      <c r="BU247" s="8"/>
    </row>
    <row r="248" spans="2:73" x14ac:dyDescent="0.2">
      <c r="B248" s="7"/>
      <c r="O248" s="1" t="s">
        <v>6</v>
      </c>
      <c r="BU248" s="8"/>
    </row>
    <row r="249" spans="2:73" x14ac:dyDescent="0.2">
      <c r="B249" s="7"/>
      <c r="Y249" s="35">
        <f>+X237</f>
        <v>-24.000932556041398</v>
      </c>
      <c r="Z249" s="35"/>
      <c r="AA249" s="35"/>
      <c r="AJ249" s="35">
        <f>+AG237</f>
        <v>-24.000266444583254</v>
      </c>
      <c r="AK249" s="35"/>
      <c r="AL249" s="35"/>
      <c r="BU249" s="8"/>
    </row>
    <row r="250" spans="2:73" x14ac:dyDescent="0.2">
      <c r="B250" s="7"/>
      <c r="BU250" s="8"/>
    </row>
    <row r="251" spans="2:73" x14ac:dyDescent="0.2">
      <c r="B251" s="7"/>
      <c r="BU251" s="8"/>
    </row>
    <row r="252" spans="2:73" x14ac:dyDescent="0.2">
      <c r="B252" s="7"/>
      <c r="C252" s="14" t="s">
        <v>9</v>
      </c>
      <c r="F252" s="38">
        <f>MAX(ABS(R255),ABS(AJ249),ABS(AD255),ABS(AP255),ABS(Y249))</f>
        <v>24.000932556041398</v>
      </c>
      <c r="G252" s="38"/>
      <c r="H252" s="38"/>
      <c r="I252" s="14" t="s">
        <v>10</v>
      </c>
      <c r="Z252" s="1" t="s">
        <v>4</v>
      </c>
      <c r="AK252" s="1" t="s">
        <v>4</v>
      </c>
      <c r="BU252" s="8"/>
    </row>
    <row r="253" spans="2:73" x14ac:dyDescent="0.2">
      <c r="B253" s="7"/>
      <c r="BU253" s="8"/>
    </row>
    <row r="254" spans="2:73" x14ac:dyDescent="0.2">
      <c r="B254" s="7"/>
      <c r="S254" s="1" t="s">
        <v>3</v>
      </c>
      <c r="AE254" s="1" t="s">
        <v>3</v>
      </c>
      <c r="AR254" s="1" t="s">
        <v>3</v>
      </c>
      <c r="BU254" s="8"/>
    </row>
    <row r="255" spans="2:73" x14ac:dyDescent="0.2">
      <c r="B255" s="7"/>
      <c r="R255" s="35">
        <f>+V236</f>
        <v>19.199626979395237</v>
      </c>
      <c r="S255" s="35"/>
      <c r="T255" s="35"/>
      <c r="AD255" s="35">
        <f>+AC236</f>
        <v>5.9994005006120581</v>
      </c>
      <c r="AE255" s="35"/>
      <c r="AF255" s="35"/>
      <c r="AP255" s="35">
        <f>+AK236</f>
        <v>19.199893422314595</v>
      </c>
      <c r="AQ255" s="35"/>
      <c r="AR255" s="35"/>
      <c r="BU255" s="8"/>
    </row>
    <row r="256" spans="2:73" ht="12" thickBot="1" x14ac:dyDescent="0.25">
      <c r="B256" s="11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3"/>
    </row>
  </sheetData>
  <sheetProtection algorithmName="SHA-512" hashValue="AkkQmWBg9dcNOKGTqPmebTovtayk7ckvEh9kURdW9d9xdMnw72gZVCp6Edkn3hYX2fCoRgHXWbjj1bI98r+IxA==" saltValue="BOlpNfZM5fXky/jkkaIKDQ==" spinCount="100000" sheet="1" objects="1" scenarios="1"/>
  <mergeCells count="438">
    <mergeCell ref="BX93:CE99"/>
    <mergeCell ref="BX178:CE184"/>
    <mergeCell ref="AI235:AJ235"/>
    <mergeCell ref="F240:H240"/>
    <mergeCell ref="F252:H252"/>
    <mergeCell ref="V236:W236"/>
    <mergeCell ref="Z236:AA236"/>
    <mergeCell ref="AC236:AD236"/>
    <mergeCell ref="AG236:AH236"/>
    <mergeCell ref="AI236:AJ236"/>
    <mergeCell ref="AK236:AL236"/>
    <mergeCell ref="V237:W237"/>
    <mergeCell ref="X237:Y237"/>
    <mergeCell ref="Z237:AA237"/>
    <mergeCell ref="AC237:AD237"/>
    <mergeCell ref="AG237:AH237"/>
    <mergeCell ref="AI237:AJ237"/>
    <mergeCell ref="AK237:AL237"/>
    <mergeCell ref="M239:O239"/>
    <mergeCell ref="Y239:AA239"/>
    <mergeCell ref="AJ239:AL239"/>
    <mergeCell ref="AI246:AK246"/>
    <mergeCell ref="X246:Z246"/>
    <mergeCell ref="Y249:AA249"/>
    <mergeCell ref="AU246:AW246"/>
    <mergeCell ref="O244:Q244"/>
    <mergeCell ref="AA244:AC244"/>
    <mergeCell ref="AL244:AN244"/>
    <mergeCell ref="AE217:AF217"/>
    <mergeCell ref="AC219:AE219"/>
    <mergeCell ref="S224:T224"/>
    <mergeCell ref="AD224:AE224"/>
    <mergeCell ref="AO224:AP224"/>
    <mergeCell ref="AD226:AE226"/>
    <mergeCell ref="Z230:AA230"/>
    <mergeCell ref="AG230:AH230"/>
    <mergeCell ref="AI230:AJ230"/>
    <mergeCell ref="X231:Y231"/>
    <mergeCell ref="Z231:AA231"/>
    <mergeCell ref="AG231:AH231"/>
    <mergeCell ref="AI231:AJ231"/>
    <mergeCell ref="X232:Y232"/>
    <mergeCell ref="Z232:AA232"/>
    <mergeCell ref="AG232:AH232"/>
    <mergeCell ref="AI232:AJ232"/>
    <mergeCell ref="X233:Y233"/>
    <mergeCell ref="Z233:AA233"/>
    <mergeCell ref="AG235:AH235"/>
    <mergeCell ref="R255:T255"/>
    <mergeCell ref="AD255:AF255"/>
    <mergeCell ref="AP255:AR255"/>
    <mergeCell ref="X227:Y227"/>
    <mergeCell ref="Z227:AA227"/>
    <mergeCell ref="AG227:AH227"/>
    <mergeCell ref="AI227:AJ227"/>
    <mergeCell ref="X228:Y228"/>
    <mergeCell ref="Z228:AA228"/>
    <mergeCell ref="AG228:AH228"/>
    <mergeCell ref="AI228:AJ228"/>
    <mergeCell ref="X229:Y229"/>
    <mergeCell ref="Z229:AA229"/>
    <mergeCell ref="AG229:AH229"/>
    <mergeCell ref="AI229:AJ229"/>
    <mergeCell ref="X230:Y230"/>
    <mergeCell ref="AI233:AJ233"/>
    <mergeCell ref="X234:Y234"/>
    <mergeCell ref="Z234:AA234"/>
    <mergeCell ref="AG234:AH234"/>
    <mergeCell ref="AI234:AJ234"/>
    <mergeCell ref="X235:Y235"/>
    <mergeCell ref="Z235:AA235"/>
    <mergeCell ref="AJ249:AL249"/>
    <mergeCell ref="F168:H168"/>
    <mergeCell ref="O159:Q159"/>
    <mergeCell ref="Y159:AA159"/>
    <mergeCell ref="AH159:AJ159"/>
    <mergeCell ref="AQ159:AS159"/>
    <mergeCell ref="AZ159:BB159"/>
    <mergeCell ref="BI159:BK159"/>
    <mergeCell ref="B172:BU172"/>
    <mergeCell ref="S215:T215"/>
    <mergeCell ref="AE215:AF215"/>
    <mergeCell ref="AP215:AQ215"/>
    <mergeCell ref="BQ161:BS161"/>
    <mergeCell ref="Q169:S169"/>
    <mergeCell ref="W163:Y163"/>
    <mergeCell ref="AF163:AH163"/>
    <mergeCell ref="AX163:AZ163"/>
    <mergeCell ref="BG163:BI163"/>
    <mergeCell ref="AA169:AC169"/>
    <mergeCell ref="AK169:AM169"/>
    <mergeCell ref="AR169:AT169"/>
    <mergeCell ref="BB169:BD169"/>
    <mergeCell ref="BM169:BO169"/>
    <mergeCell ref="V161:X161"/>
    <mergeCell ref="AG233:AH233"/>
    <mergeCell ref="BJ151:BK151"/>
    <mergeCell ref="AU152:AV152"/>
    <mergeCell ref="AW152:AX152"/>
    <mergeCell ref="AY152:AZ152"/>
    <mergeCell ref="BB152:BC152"/>
    <mergeCell ref="BF152:BG152"/>
    <mergeCell ref="BH152:BI152"/>
    <mergeCell ref="BJ152:BK152"/>
    <mergeCell ref="AO154:AQ154"/>
    <mergeCell ref="AX154:AZ154"/>
    <mergeCell ref="BG154:BI154"/>
    <mergeCell ref="AE161:AG161"/>
    <mergeCell ref="AN161:AP161"/>
    <mergeCell ref="AW161:AY161"/>
    <mergeCell ref="BF161:BH161"/>
    <mergeCell ref="F155:H155"/>
    <mergeCell ref="AI151:AJ151"/>
    <mergeCell ref="T152:U152"/>
    <mergeCell ref="V152:W152"/>
    <mergeCell ref="X152:Y152"/>
    <mergeCell ref="AA152:AB152"/>
    <mergeCell ref="AE152:AF152"/>
    <mergeCell ref="AG152:AH152"/>
    <mergeCell ref="AI152:AJ152"/>
    <mergeCell ref="T151:U151"/>
    <mergeCell ref="X151:Y151"/>
    <mergeCell ref="AA151:AB151"/>
    <mergeCell ref="AE151:AF151"/>
    <mergeCell ref="AG151:AH151"/>
    <mergeCell ref="M154:O154"/>
    <mergeCell ref="W154:Y154"/>
    <mergeCell ref="AF154:AH154"/>
    <mergeCell ref="AY149:AZ149"/>
    <mergeCell ref="BF149:BG149"/>
    <mergeCell ref="BH149:BI149"/>
    <mergeCell ref="AW150:AX150"/>
    <mergeCell ref="AY150:AZ150"/>
    <mergeCell ref="BF150:BG150"/>
    <mergeCell ref="BH150:BI150"/>
    <mergeCell ref="AU151:AV151"/>
    <mergeCell ref="AY151:AZ151"/>
    <mergeCell ref="BB151:BC151"/>
    <mergeCell ref="BF151:BG151"/>
    <mergeCell ref="BH151:BI151"/>
    <mergeCell ref="AW149:AX149"/>
    <mergeCell ref="AY146:AZ146"/>
    <mergeCell ref="BF146:BG146"/>
    <mergeCell ref="BH146:BI146"/>
    <mergeCell ref="AW147:AX147"/>
    <mergeCell ref="AY147:AZ147"/>
    <mergeCell ref="BF147:BG147"/>
    <mergeCell ref="BH147:BI147"/>
    <mergeCell ref="AW148:AX148"/>
    <mergeCell ref="AY148:AZ148"/>
    <mergeCell ref="BF148:BG148"/>
    <mergeCell ref="BH148:BI148"/>
    <mergeCell ref="AW146:AX146"/>
    <mergeCell ref="AY143:AZ143"/>
    <mergeCell ref="BF143:BG143"/>
    <mergeCell ref="BH143:BI143"/>
    <mergeCell ref="AW144:AX144"/>
    <mergeCell ref="AY144:AZ144"/>
    <mergeCell ref="BF144:BG144"/>
    <mergeCell ref="BH144:BI144"/>
    <mergeCell ref="AW145:AX145"/>
    <mergeCell ref="AY145:AZ145"/>
    <mergeCell ref="BF145:BG145"/>
    <mergeCell ref="BH145:BI145"/>
    <mergeCell ref="AW143:AX143"/>
    <mergeCell ref="V149:W149"/>
    <mergeCell ref="X149:Y149"/>
    <mergeCell ref="AE149:AF149"/>
    <mergeCell ref="AG149:AH149"/>
    <mergeCell ref="V150:W150"/>
    <mergeCell ref="X150:Y150"/>
    <mergeCell ref="AE150:AF150"/>
    <mergeCell ref="AG150:AH150"/>
    <mergeCell ref="V146:W146"/>
    <mergeCell ref="X146:Y146"/>
    <mergeCell ref="AE146:AF146"/>
    <mergeCell ref="AG146:AH146"/>
    <mergeCell ref="V147:W147"/>
    <mergeCell ref="X147:Y147"/>
    <mergeCell ref="AE147:AF147"/>
    <mergeCell ref="AG147:AH147"/>
    <mergeCell ref="V148:W148"/>
    <mergeCell ref="X148:Y148"/>
    <mergeCell ref="AE148:AF148"/>
    <mergeCell ref="AG148:AH148"/>
    <mergeCell ref="V143:W143"/>
    <mergeCell ref="X143:Y143"/>
    <mergeCell ref="AE143:AF143"/>
    <mergeCell ref="AG143:AH143"/>
    <mergeCell ref="V144:W144"/>
    <mergeCell ref="X144:Y144"/>
    <mergeCell ref="AE144:AF144"/>
    <mergeCell ref="AG144:AH144"/>
    <mergeCell ref="V145:W145"/>
    <mergeCell ref="X145:Y145"/>
    <mergeCell ref="AE145:AF145"/>
    <mergeCell ref="AG145:AH145"/>
    <mergeCell ref="R139:S139"/>
    <mergeCell ref="AA139:AB139"/>
    <mergeCell ref="AJ139:AK139"/>
    <mergeCell ref="AS139:AT139"/>
    <mergeCell ref="BB139:BC139"/>
    <mergeCell ref="BL139:BM139"/>
    <mergeCell ref="AP141:AQ141"/>
    <mergeCell ref="V142:W142"/>
    <mergeCell ref="X142:Y142"/>
    <mergeCell ref="BF142:BG142"/>
    <mergeCell ref="BH142:BI142"/>
    <mergeCell ref="AE142:AF142"/>
    <mergeCell ref="AG142:AH142"/>
    <mergeCell ref="AY142:AZ142"/>
    <mergeCell ref="AW142:AX142"/>
    <mergeCell ref="B87:BU87"/>
    <mergeCell ref="Q130:R130"/>
    <mergeCell ref="AA130:AB130"/>
    <mergeCell ref="AJ130:AK130"/>
    <mergeCell ref="AS130:AT130"/>
    <mergeCell ref="BB130:BC130"/>
    <mergeCell ref="BL130:BM130"/>
    <mergeCell ref="AP132:AQ132"/>
    <mergeCell ref="AM134:AO134"/>
    <mergeCell ref="F82:H82"/>
    <mergeCell ref="X84:Y84"/>
    <mergeCell ref="AP84:AQ84"/>
    <mergeCell ref="BH84:BI84"/>
    <mergeCell ref="AZ74:BB74"/>
    <mergeCell ref="BF74:BH74"/>
    <mergeCell ref="BL74:BN74"/>
    <mergeCell ref="F72:H72"/>
    <mergeCell ref="BN66:BO66"/>
    <mergeCell ref="BB67:BC67"/>
    <mergeCell ref="BH67:BI67"/>
    <mergeCell ref="BN67:BO67"/>
    <mergeCell ref="N74:P74"/>
    <mergeCell ref="V74:X74"/>
    <mergeCell ref="AB74:AD74"/>
    <mergeCell ref="AH74:AJ74"/>
    <mergeCell ref="AN74:AP74"/>
    <mergeCell ref="AT74:AV74"/>
    <mergeCell ref="R67:S67"/>
    <mergeCell ref="AJ66:AK66"/>
    <mergeCell ref="AP66:AQ66"/>
    <mergeCell ref="AV66:AW66"/>
    <mergeCell ref="AJ67:AK67"/>
    <mergeCell ref="AP67:AQ67"/>
    <mergeCell ref="AV67:AW67"/>
    <mergeCell ref="X67:Y67"/>
    <mergeCell ref="X66:Y66"/>
    <mergeCell ref="AD66:AE66"/>
    <mergeCell ref="AD67:AE67"/>
    <mergeCell ref="R66:S66"/>
    <mergeCell ref="BJ65:BK65"/>
    <mergeCell ref="BL65:BM65"/>
    <mergeCell ref="BF66:BG66"/>
    <mergeCell ref="BJ66:BK66"/>
    <mergeCell ref="BL66:BM66"/>
    <mergeCell ref="BD67:BE67"/>
    <mergeCell ref="BF67:BG67"/>
    <mergeCell ref="BJ67:BK67"/>
    <mergeCell ref="BL67:BM67"/>
    <mergeCell ref="BH66:BI66"/>
    <mergeCell ref="AL67:AM67"/>
    <mergeCell ref="AN67:AO67"/>
    <mergeCell ref="AR67:AS67"/>
    <mergeCell ref="AT67:AU67"/>
    <mergeCell ref="BD65:BE65"/>
    <mergeCell ref="BF65:BG65"/>
    <mergeCell ref="BB66:BC66"/>
    <mergeCell ref="AL65:AM65"/>
    <mergeCell ref="AN65:AO65"/>
    <mergeCell ref="AR65:AS65"/>
    <mergeCell ref="AT65:AU65"/>
    <mergeCell ref="AN66:AO66"/>
    <mergeCell ref="AR66:AS66"/>
    <mergeCell ref="AT66:AU66"/>
    <mergeCell ref="T67:U67"/>
    <mergeCell ref="V67:W67"/>
    <mergeCell ref="Z67:AA67"/>
    <mergeCell ref="AB67:AC67"/>
    <mergeCell ref="V66:W66"/>
    <mergeCell ref="V65:W65"/>
    <mergeCell ref="T65:U65"/>
    <mergeCell ref="Z65:AA65"/>
    <mergeCell ref="AB65:AC65"/>
    <mergeCell ref="Z66:AA66"/>
    <mergeCell ref="AB66:AC66"/>
    <mergeCell ref="BD64:BE64"/>
    <mergeCell ref="BF64:BG64"/>
    <mergeCell ref="BJ64:BK64"/>
    <mergeCell ref="BL64:BM64"/>
    <mergeCell ref="BD61:BE61"/>
    <mergeCell ref="BF61:BG61"/>
    <mergeCell ref="BJ61:BK61"/>
    <mergeCell ref="BL61:BM61"/>
    <mergeCell ref="BD62:BE62"/>
    <mergeCell ref="BF62:BG62"/>
    <mergeCell ref="BJ62:BK62"/>
    <mergeCell ref="BL62:BM62"/>
    <mergeCell ref="BD59:BE59"/>
    <mergeCell ref="BF59:BG59"/>
    <mergeCell ref="BJ59:BK59"/>
    <mergeCell ref="BL59:BM59"/>
    <mergeCell ref="BD60:BE60"/>
    <mergeCell ref="BF60:BG60"/>
    <mergeCell ref="BJ60:BK60"/>
    <mergeCell ref="BL60:BM60"/>
    <mergeCell ref="AL63:AM63"/>
    <mergeCell ref="AN63:AO63"/>
    <mergeCell ref="AR63:AS63"/>
    <mergeCell ref="AT63:AU63"/>
    <mergeCell ref="AL59:AM59"/>
    <mergeCell ref="AN59:AO59"/>
    <mergeCell ref="AR59:AS59"/>
    <mergeCell ref="AT59:AU59"/>
    <mergeCell ref="AL60:AM60"/>
    <mergeCell ref="AN60:AO60"/>
    <mergeCell ref="AR60:AS60"/>
    <mergeCell ref="AT60:AU60"/>
    <mergeCell ref="BD63:BE63"/>
    <mergeCell ref="BF63:BG63"/>
    <mergeCell ref="BJ63:BK63"/>
    <mergeCell ref="BL63:BM63"/>
    <mergeCell ref="AN64:AO64"/>
    <mergeCell ref="AR64:AS64"/>
    <mergeCell ref="AT64:AU64"/>
    <mergeCell ref="AL61:AM61"/>
    <mergeCell ref="AN61:AO61"/>
    <mergeCell ref="AR61:AS61"/>
    <mergeCell ref="AT61:AU61"/>
    <mergeCell ref="AL62:AM62"/>
    <mergeCell ref="AN62:AO62"/>
    <mergeCell ref="AR62:AS62"/>
    <mergeCell ref="AT62:AU62"/>
    <mergeCell ref="Z62:AA62"/>
    <mergeCell ref="AB62:AC62"/>
    <mergeCell ref="Z63:AA63"/>
    <mergeCell ref="AB63:AC63"/>
    <mergeCell ref="Z64:AA64"/>
    <mergeCell ref="AB64:AC64"/>
    <mergeCell ref="Z59:AA59"/>
    <mergeCell ref="AB59:AC59"/>
    <mergeCell ref="Z60:AA60"/>
    <mergeCell ref="AB60:AC60"/>
    <mergeCell ref="Z61:AA61"/>
    <mergeCell ref="AB61:AC61"/>
    <mergeCell ref="V63:W63"/>
    <mergeCell ref="T64:U64"/>
    <mergeCell ref="V64:W64"/>
    <mergeCell ref="T59:U59"/>
    <mergeCell ref="V59:W59"/>
    <mergeCell ref="T60:U60"/>
    <mergeCell ref="V60:W60"/>
    <mergeCell ref="T61:U61"/>
    <mergeCell ref="V61:W61"/>
    <mergeCell ref="AU85:AX85"/>
    <mergeCell ref="BA85:BD85"/>
    <mergeCell ref="BG85:BJ85"/>
    <mergeCell ref="BO85:BQ85"/>
    <mergeCell ref="BE79:BG79"/>
    <mergeCell ref="BK79:BM79"/>
    <mergeCell ref="P85:R85"/>
    <mergeCell ref="W85:Z85"/>
    <mergeCell ref="AC85:AF85"/>
    <mergeCell ref="AI85:AL85"/>
    <mergeCell ref="AO85:AR85"/>
    <mergeCell ref="U79:W79"/>
    <mergeCell ref="AA79:AC79"/>
    <mergeCell ref="AM79:AO79"/>
    <mergeCell ref="AS79:AU79"/>
    <mergeCell ref="AY69:BA69"/>
    <mergeCell ref="BE69:BG69"/>
    <mergeCell ref="BK69:BM69"/>
    <mergeCell ref="T76:V76"/>
    <mergeCell ref="Z76:AB76"/>
    <mergeCell ref="AF76:AH76"/>
    <mergeCell ref="AL76:AN76"/>
    <mergeCell ref="AR76:AT76"/>
    <mergeCell ref="AX76:AZ76"/>
    <mergeCell ref="BD76:BF76"/>
    <mergeCell ref="BB54:BC54"/>
    <mergeCell ref="AV54:AW54"/>
    <mergeCell ref="BH54:BI54"/>
    <mergeCell ref="BO54:BP54"/>
    <mergeCell ref="AP47:AQ47"/>
    <mergeCell ref="AM49:AO49"/>
    <mergeCell ref="AP54:AQ54"/>
    <mergeCell ref="BJ76:BL76"/>
    <mergeCell ref="BR76:BT76"/>
    <mergeCell ref="AL57:AM57"/>
    <mergeCell ref="AN57:AO57"/>
    <mergeCell ref="AR57:AS57"/>
    <mergeCell ref="AR58:AS58"/>
    <mergeCell ref="AT58:AU58"/>
    <mergeCell ref="BD58:BE58"/>
    <mergeCell ref="BF58:BG58"/>
    <mergeCell ref="BJ58:BK58"/>
    <mergeCell ref="BL58:BM58"/>
    <mergeCell ref="BD57:BE57"/>
    <mergeCell ref="BF57:BG57"/>
    <mergeCell ref="BJ57:BK57"/>
    <mergeCell ref="BL57:BM57"/>
    <mergeCell ref="AT57:AU57"/>
    <mergeCell ref="AL64:AM64"/>
    <mergeCell ref="BX7:CE13"/>
    <mergeCell ref="B2:BU2"/>
    <mergeCell ref="Q45:R45"/>
    <mergeCell ref="X45:Y45"/>
    <mergeCell ref="AD45:AE45"/>
    <mergeCell ref="AP45:AQ45"/>
    <mergeCell ref="AV45:AW45"/>
    <mergeCell ref="BH45:BI45"/>
    <mergeCell ref="BN45:BO45"/>
    <mergeCell ref="AJ45:AK45"/>
    <mergeCell ref="BB45:BC45"/>
    <mergeCell ref="M69:O69"/>
    <mergeCell ref="U69:W69"/>
    <mergeCell ref="AA69:AC69"/>
    <mergeCell ref="AG69:AI69"/>
    <mergeCell ref="AM69:AO69"/>
    <mergeCell ref="AS69:AU69"/>
    <mergeCell ref="AP56:AQ56"/>
    <mergeCell ref="Q54:R54"/>
    <mergeCell ref="X54:Y54"/>
    <mergeCell ref="AD54:AE54"/>
    <mergeCell ref="T58:U58"/>
    <mergeCell ref="V58:W58"/>
    <mergeCell ref="Z58:AA58"/>
    <mergeCell ref="AB58:AC58"/>
    <mergeCell ref="AL58:AM58"/>
    <mergeCell ref="AN58:AO58"/>
    <mergeCell ref="AJ54:AK54"/>
    <mergeCell ref="T57:U57"/>
    <mergeCell ref="V57:W57"/>
    <mergeCell ref="Z57:AA57"/>
    <mergeCell ref="AB57:AC57"/>
    <mergeCell ref="T62:U62"/>
    <mergeCell ref="V62:W62"/>
    <mergeCell ref="T63:U63"/>
  </mergeCells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ekonomik_gerber</vt:lpstr>
      <vt:lpstr>degisken_gerber</vt:lpstr>
      <vt:lpstr>basit_kiris</vt:lpstr>
      <vt:lpstr>2_aciklikta_mafsal</vt:lpstr>
      <vt:lpstr>3_aciklikta_mafsal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2022-08-05T07:27:45Z</dcterms:created>
  <dcterms:modified xsi:type="dcterms:W3CDTF">2023-01-17T07:59:34Z</dcterms:modified>
</cp:coreProperties>
</file>